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H:\RESEARCH\LEOPARD-MP\code\assessment\data\"/>
    </mc:Choice>
  </mc:AlternateContent>
  <bookViews>
    <workbookView xWindow="5580" yWindow="660" windowWidth="25320" windowHeight="18696"/>
  </bookViews>
  <sheets>
    <sheet name="Summary" sheetId="13" r:id="rId1"/>
    <sheet name="2009" sheetId="7" r:id="rId2"/>
    <sheet name="2010" sheetId="6" r:id="rId3"/>
    <sheet name="2011" sheetId="5" r:id="rId4"/>
    <sheet name="2012a" sheetId="8" r:id="rId5"/>
    <sheet name="2013a" sheetId="10" r:id="rId6"/>
    <sheet name="2014a" sheetId="11" r:id="rId7"/>
    <sheet name="2015a" sheetId="12" r:id="rId8"/>
  </sheets>
  <definedNames>
    <definedName name="_xlnm._FilterDatabase" localSheetId="1" hidden="1">'2009'!$A$1:$E$71</definedName>
    <definedName name="_xlnm._FilterDatabase" localSheetId="2" hidden="1">'2010'!$A$1:$E$75</definedName>
    <definedName name="_xlnm._FilterDatabase" localSheetId="3" hidden="1">'2011'!$A$1:$E$71</definedName>
    <definedName name="_xlnm._FilterDatabase" localSheetId="4" hidden="1">'2012a'!$A$1:$E$69</definedName>
    <definedName name="_xlnm._FilterDatabase" localSheetId="5" hidden="1">'2013a'!$A$1:$E$71</definedName>
    <definedName name="_xlnm._FilterDatabase" localSheetId="6" hidden="1">'2014a'!$A$1:$E$73</definedName>
    <definedName name="_xlnm._FilterDatabase" localSheetId="7" hidden="1">'2015a'!$A$1:$E$77</definedName>
    <definedName name="_xlnm._FilterDatabase" localSheetId="0" hidden="1">Summary!$A$1:$C$1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3" l="1"/>
  <c r="E3" i="13"/>
  <c r="F3" i="13"/>
  <c r="C4" i="13"/>
  <c r="E4" i="13"/>
  <c r="F4" i="13"/>
  <c r="F5" i="13"/>
  <c r="F6" i="13"/>
  <c r="F7" i="13"/>
  <c r="F8" i="13"/>
  <c r="F2" i="13"/>
  <c r="C5" i="13"/>
  <c r="E5" i="13"/>
  <c r="C6" i="13"/>
  <c r="E6" i="13"/>
  <c r="C7" i="13"/>
  <c r="E7" i="13"/>
  <c r="C8" i="13"/>
  <c r="E8" i="13"/>
  <c r="C2" i="13"/>
  <c r="E2" i="13"/>
  <c r="M2" i="7"/>
  <c r="G2" i="11"/>
  <c r="H2" i="11"/>
  <c r="G3" i="11"/>
  <c r="H3" i="11"/>
  <c r="I3" i="11"/>
  <c r="J3" i="11"/>
  <c r="G4" i="11"/>
  <c r="H4" i="11"/>
  <c r="I4" i="11"/>
  <c r="J4" i="11"/>
  <c r="G5" i="11"/>
  <c r="H5" i="11"/>
  <c r="I5" i="11"/>
  <c r="J5" i="11"/>
  <c r="G6" i="11"/>
  <c r="H6" i="11"/>
  <c r="I6" i="11"/>
  <c r="J6" i="11"/>
  <c r="G7" i="11"/>
  <c r="H7" i="11"/>
  <c r="I7" i="11"/>
  <c r="J7" i="11"/>
  <c r="G8" i="11"/>
  <c r="H8" i="11"/>
  <c r="I8" i="11"/>
  <c r="J8" i="11"/>
  <c r="G9" i="11"/>
  <c r="H9" i="11"/>
  <c r="I9" i="11"/>
  <c r="J9" i="11"/>
  <c r="G10" i="11"/>
  <c r="H10" i="11"/>
  <c r="I10" i="11"/>
  <c r="J10" i="11"/>
  <c r="G11" i="11"/>
  <c r="H11" i="11"/>
  <c r="I11" i="11"/>
  <c r="J11" i="11"/>
  <c r="G12" i="11"/>
  <c r="H12" i="11"/>
  <c r="I12" i="11"/>
  <c r="J12" i="11"/>
  <c r="G13" i="11"/>
  <c r="H13" i="11"/>
  <c r="I13" i="11"/>
  <c r="J13" i="11"/>
  <c r="G14" i="11"/>
  <c r="H14" i="11"/>
  <c r="I14" i="11"/>
  <c r="J14" i="11"/>
  <c r="G15" i="11"/>
  <c r="H15" i="11"/>
  <c r="I15" i="11"/>
  <c r="J15" i="11"/>
  <c r="G16" i="11"/>
  <c r="H16" i="11"/>
  <c r="I16" i="11"/>
  <c r="J16" i="11"/>
  <c r="G17" i="11"/>
  <c r="H17" i="11"/>
  <c r="I17" i="11"/>
  <c r="J17" i="11"/>
  <c r="G18" i="11"/>
  <c r="H18" i="11"/>
  <c r="I18" i="11"/>
  <c r="J18" i="11"/>
  <c r="G19" i="11"/>
  <c r="H19" i="11"/>
  <c r="I19" i="11"/>
  <c r="J19" i="11"/>
  <c r="G20" i="11"/>
  <c r="H20" i="11"/>
  <c r="I20" i="11"/>
  <c r="J20" i="11"/>
  <c r="G21" i="11"/>
  <c r="H21" i="11"/>
  <c r="I21" i="11"/>
  <c r="J21" i="11"/>
  <c r="G22" i="11"/>
  <c r="H22" i="11"/>
  <c r="I22" i="11"/>
  <c r="J22" i="11"/>
  <c r="G23" i="11"/>
  <c r="H23" i="11"/>
  <c r="I23" i="11"/>
  <c r="J23" i="11"/>
  <c r="G24" i="11"/>
  <c r="H24" i="11"/>
  <c r="I24" i="11"/>
  <c r="J24" i="11"/>
  <c r="G25" i="11"/>
  <c r="H25" i="11"/>
  <c r="I25" i="11"/>
  <c r="J25" i="11"/>
  <c r="G26" i="11"/>
  <c r="H26" i="11"/>
  <c r="I26" i="11"/>
  <c r="J26" i="11"/>
  <c r="G27" i="11"/>
  <c r="H27" i="11"/>
  <c r="I27" i="11"/>
  <c r="J27" i="11"/>
  <c r="G28" i="11"/>
  <c r="H28" i="11"/>
  <c r="I28" i="11"/>
  <c r="J28" i="11"/>
  <c r="G29" i="11"/>
  <c r="H29" i="11"/>
  <c r="I29" i="11"/>
  <c r="J29" i="11"/>
  <c r="G30" i="11"/>
  <c r="H30" i="11"/>
  <c r="I30" i="11"/>
  <c r="J30" i="11"/>
  <c r="G31" i="11"/>
  <c r="H31" i="11"/>
  <c r="I31" i="11"/>
  <c r="J31" i="11"/>
  <c r="G32" i="11"/>
  <c r="H32" i="11"/>
  <c r="I32" i="11"/>
  <c r="J32" i="11"/>
  <c r="G33" i="11"/>
  <c r="H33" i="11"/>
  <c r="I33" i="11"/>
  <c r="J33" i="11"/>
  <c r="G34" i="11"/>
  <c r="H34" i="11"/>
  <c r="I34" i="11"/>
  <c r="J34" i="11"/>
  <c r="G35" i="11"/>
  <c r="H35" i="11"/>
  <c r="I35" i="11"/>
  <c r="J35" i="11"/>
  <c r="G36" i="11"/>
  <c r="H36" i="11"/>
  <c r="I36" i="11"/>
  <c r="J36" i="11"/>
  <c r="G37" i="11"/>
  <c r="H37" i="11"/>
  <c r="I37" i="11"/>
  <c r="J37" i="11"/>
  <c r="G38" i="11"/>
  <c r="H38" i="11"/>
  <c r="I38" i="11"/>
  <c r="J38" i="11"/>
  <c r="G39" i="11"/>
  <c r="H39" i="11"/>
  <c r="I39" i="11"/>
  <c r="J39" i="11"/>
  <c r="G40" i="11"/>
  <c r="H40" i="11"/>
  <c r="I40" i="11"/>
  <c r="J40" i="11"/>
  <c r="G41" i="11"/>
  <c r="H41" i="11"/>
  <c r="I41" i="11"/>
  <c r="J41" i="11"/>
  <c r="G42" i="11"/>
  <c r="H42" i="11"/>
  <c r="I42" i="11"/>
  <c r="J42" i="11"/>
  <c r="G43" i="11"/>
  <c r="H43" i="11"/>
  <c r="I43" i="11"/>
  <c r="J43" i="11"/>
  <c r="G44" i="11"/>
  <c r="H44" i="11"/>
  <c r="I44" i="11"/>
  <c r="J44" i="11"/>
  <c r="G45" i="11"/>
  <c r="H45" i="11"/>
  <c r="I45" i="11"/>
  <c r="J45" i="11"/>
  <c r="G46" i="11"/>
  <c r="H46" i="11"/>
  <c r="I46" i="11"/>
  <c r="J46" i="11"/>
  <c r="G47" i="11"/>
  <c r="H47" i="11"/>
  <c r="I47" i="11"/>
  <c r="J47" i="11"/>
  <c r="G48" i="11"/>
  <c r="H48" i="11"/>
  <c r="I48" i="11"/>
  <c r="J48" i="11"/>
  <c r="G49" i="11"/>
  <c r="H49" i="11"/>
  <c r="I49" i="11"/>
  <c r="J49" i="11"/>
  <c r="G50" i="11"/>
  <c r="H50" i="11"/>
  <c r="I50" i="11"/>
  <c r="J50" i="11"/>
  <c r="G51" i="11"/>
  <c r="H51" i="11"/>
  <c r="I51" i="11"/>
  <c r="J51" i="11"/>
  <c r="G52" i="11"/>
  <c r="H52" i="11"/>
  <c r="I52" i="11"/>
  <c r="J52" i="11"/>
  <c r="G53" i="11"/>
  <c r="H53" i="11"/>
  <c r="I53" i="11"/>
  <c r="J53" i="11"/>
  <c r="G54" i="11"/>
  <c r="H54" i="11"/>
  <c r="I54" i="11"/>
  <c r="J54" i="11"/>
  <c r="G55" i="11"/>
  <c r="H55" i="11"/>
  <c r="I55" i="11"/>
  <c r="J55" i="11"/>
  <c r="G56" i="11"/>
  <c r="H56" i="11"/>
  <c r="I56" i="11"/>
  <c r="J56" i="11"/>
  <c r="G57" i="11"/>
  <c r="H57" i="11"/>
  <c r="I57" i="11"/>
  <c r="J57" i="11"/>
  <c r="G58" i="11"/>
  <c r="H58" i="11"/>
  <c r="I58" i="11"/>
  <c r="J58" i="11"/>
  <c r="G59" i="11"/>
  <c r="H59" i="11"/>
  <c r="I59" i="11"/>
  <c r="J59" i="11"/>
  <c r="G60" i="11"/>
  <c r="H60" i="11"/>
  <c r="I60" i="11"/>
  <c r="J60" i="11"/>
  <c r="G61" i="11"/>
  <c r="H61" i="11"/>
  <c r="I61" i="11"/>
  <c r="J61" i="11"/>
  <c r="G62" i="11"/>
  <c r="H62" i="11"/>
  <c r="I62" i="11"/>
  <c r="J62" i="11"/>
  <c r="G63" i="11"/>
  <c r="H63" i="11"/>
  <c r="I63" i="11"/>
  <c r="J63" i="11"/>
  <c r="G64" i="11"/>
  <c r="H64" i="11"/>
  <c r="I64" i="11"/>
  <c r="J64" i="11"/>
  <c r="G65" i="11"/>
  <c r="H65" i="11"/>
  <c r="I65" i="11"/>
  <c r="J65" i="11"/>
  <c r="G66" i="11"/>
  <c r="H66" i="11"/>
  <c r="I66" i="11"/>
  <c r="J66" i="11"/>
  <c r="G67" i="11"/>
  <c r="H67" i="11"/>
  <c r="I67" i="11"/>
  <c r="J67" i="11"/>
  <c r="G68" i="11"/>
  <c r="H68" i="11"/>
  <c r="I68" i="11"/>
  <c r="J68" i="11"/>
  <c r="G69" i="11"/>
  <c r="H69" i="11"/>
  <c r="I69" i="11"/>
  <c r="J69" i="11"/>
  <c r="G70" i="11"/>
  <c r="H70" i="11"/>
  <c r="I70" i="11"/>
  <c r="J70" i="11"/>
  <c r="G71" i="11"/>
  <c r="H71" i="11"/>
  <c r="I71" i="11"/>
  <c r="J71" i="11"/>
  <c r="G72" i="11"/>
  <c r="H72" i="11"/>
  <c r="I72" i="11"/>
  <c r="J72" i="11"/>
  <c r="G73" i="11"/>
  <c r="H73" i="11"/>
  <c r="I73" i="11"/>
  <c r="J73" i="11"/>
  <c r="I2" i="11"/>
  <c r="J2" i="11"/>
  <c r="G3" i="10"/>
  <c r="H3" i="10"/>
  <c r="I3" i="10"/>
  <c r="J3" i="10"/>
  <c r="G4" i="10"/>
  <c r="H4" i="10"/>
  <c r="I4" i="10"/>
  <c r="J4" i="10"/>
  <c r="G5" i="10"/>
  <c r="H5" i="10"/>
  <c r="I5" i="10"/>
  <c r="J5" i="10"/>
  <c r="G6" i="10"/>
  <c r="H6" i="10"/>
  <c r="I6" i="10"/>
  <c r="J6" i="10"/>
  <c r="G7" i="10"/>
  <c r="H7" i="10"/>
  <c r="I7" i="10"/>
  <c r="J7" i="10"/>
  <c r="G8" i="10"/>
  <c r="H8" i="10"/>
  <c r="I8" i="10"/>
  <c r="J8" i="10"/>
  <c r="G9" i="10"/>
  <c r="H9" i="10"/>
  <c r="I9" i="10"/>
  <c r="J9" i="10"/>
  <c r="G10" i="10"/>
  <c r="H10" i="10"/>
  <c r="I10" i="10"/>
  <c r="J10" i="10"/>
  <c r="G11" i="10"/>
  <c r="H11" i="10"/>
  <c r="I11" i="10"/>
  <c r="J11" i="10"/>
  <c r="G12" i="10"/>
  <c r="H12" i="10"/>
  <c r="I12" i="10"/>
  <c r="J12" i="10"/>
  <c r="G13" i="10"/>
  <c r="H13" i="10"/>
  <c r="I13" i="10"/>
  <c r="J13" i="10"/>
  <c r="G14" i="10"/>
  <c r="H14" i="10"/>
  <c r="I14" i="10"/>
  <c r="J14" i="10"/>
  <c r="G15" i="10"/>
  <c r="H15" i="10"/>
  <c r="I15" i="10"/>
  <c r="J15" i="10"/>
  <c r="G16" i="10"/>
  <c r="H16" i="10"/>
  <c r="I16" i="10"/>
  <c r="J16" i="10"/>
  <c r="G17" i="10"/>
  <c r="H17" i="10"/>
  <c r="I17" i="10"/>
  <c r="J17" i="10"/>
  <c r="G18" i="10"/>
  <c r="H18" i="10"/>
  <c r="I18" i="10"/>
  <c r="J18" i="10"/>
  <c r="G19" i="10"/>
  <c r="H19" i="10"/>
  <c r="I19" i="10"/>
  <c r="J19" i="10"/>
  <c r="G20" i="10"/>
  <c r="H20" i="10"/>
  <c r="I20" i="10"/>
  <c r="J20" i="10"/>
  <c r="G21" i="10"/>
  <c r="H21" i="10"/>
  <c r="I21" i="10"/>
  <c r="J21" i="10"/>
  <c r="G22" i="10"/>
  <c r="H22" i="10"/>
  <c r="I22" i="10"/>
  <c r="J22" i="10"/>
  <c r="G23" i="10"/>
  <c r="H23" i="10"/>
  <c r="I23" i="10"/>
  <c r="J23" i="10"/>
  <c r="G24" i="10"/>
  <c r="H24" i="10"/>
  <c r="I24" i="10"/>
  <c r="J24" i="10"/>
  <c r="G25" i="10"/>
  <c r="H25" i="10"/>
  <c r="I25" i="10"/>
  <c r="J25" i="10"/>
  <c r="G26" i="10"/>
  <c r="H26" i="10"/>
  <c r="I26" i="10"/>
  <c r="J26" i="10"/>
  <c r="G27" i="10"/>
  <c r="H27" i="10"/>
  <c r="I27" i="10"/>
  <c r="J27" i="10"/>
  <c r="G28" i="10"/>
  <c r="H28" i="10"/>
  <c r="I28" i="10"/>
  <c r="J28" i="10"/>
  <c r="G29" i="10"/>
  <c r="H29" i="10"/>
  <c r="I29" i="10"/>
  <c r="J29" i="10"/>
  <c r="G30" i="10"/>
  <c r="H30" i="10"/>
  <c r="I30" i="10"/>
  <c r="J30" i="10"/>
  <c r="G31" i="10"/>
  <c r="H31" i="10"/>
  <c r="I31" i="10"/>
  <c r="J31" i="10"/>
  <c r="G32" i="10"/>
  <c r="H32" i="10"/>
  <c r="I32" i="10"/>
  <c r="J32" i="10"/>
  <c r="G33" i="10"/>
  <c r="H33" i="10"/>
  <c r="I33" i="10"/>
  <c r="J33" i="10"/>
  <c r="G34" i="10"/>
  <c r="H34" i="10"/>
  <c r="I34" i="10"/>
  <c r="J34" i="10"/>
  <c r="G35" i="10"/>
  <c r="H35" i="10"/>
  <c r="I35" i="10"/>
  <c r="J35" i="10"/>
  <c r="G36" i="10"/>
  <c r="H36" i="10"/>
  <c r="I36" i="10"/>
  <c r="J36" i="10"/>
  <c r="G37" i="10"/>
  <c r="H37" i="10"/>
  <c r="I37" i="10"/>
  <c r="J37" i="10"/>
  <c r="G38" i="10"/>
  <c r="H38" i="10"/>
  <c r="I38" i="10"/>
  <c r="J38" i="10"/>
  <c r="G39" i="10"/>
  <c r="H39" i="10"/>
  <c r="I39" i="10"/>
  <c r="J39" i="10"/>
  <c r="G40" i="10"/>
  <c r="H40" i="10"/>
  <c r="I40" i="10"/>
  <c r="J40" i="10"/>
  <c r="G41" i="10"/>
  <c r="H41" i="10"/>
  <c r="I41" i="10"/>
  <c r="J41" i="10"/>
  <c r="G42" i="10"/>
  <c r="H42" i="10"/>
  <c r="I42" i="10"/>
  <c r="J42" i="10"/>
  <c r="G43" i="10"/>
  <c r="H43" i="10"/>
  <c r="I43" i="10"/>
  <c r="J43" i="10"/>
  <c r="G44" i="10"/>
  <c r="H44" i="10"/>
  <c r="I44" i="10"/>
  <c r="J44" i="10"/>
  <c r="G45" i="10"/>
  <c r="H45" i="10"/>
  <c r="I45" i="10"/>
  <c r="J45" i="10"/>
  <c r="G46" i="10"/>
  <c r="H46" i="10"/>
  <c r="I46" i="10"/>
  <c r="J46" i="10"/>
  <c r="G47" i="10"/>
  <c r="H47" i="10"/>
  <c r="I47" i="10"/>
  <c r="J47" i="10"/>
  <c r="G48" i="10"/>
  <c r="H48" i="10"/>
  <c r="I48" i="10"/>
  <c r="J48" i="10"/>
  <c r="G49" i="10"/>
  <c r="H49" i="10"/>
  <c r="I49" i="10"/>
  <c r="J49" i="10"/>
  <c r="G50" i="10"/>
  <c r="H50" i="10"/>
  <c r="I50" i="10"/>
  <c r="J50" i="10"/>
  <c r="G51" i="10"/>
  <c r="H51" i="10"/>
  <c r="I51" i="10"/>
  <c r="J51" i="10"/>
  <c r="G52" i="10"/>
  <c r="H52" i="10"/>
  <c r="I52" i="10"/>
  <c r="J52" i="10"/>
  <c r="G53" i="10"/>
  <c r="H53" i="10"/>
  <c r="I53" i="10"/>
  <c r="J53" i="10"/>
  <c r="G54" i="10"/>
  <c r="H54" i="10"/>
  <c r="I54" i="10"/>
  <c r="J54" i="10"/>
  <c r="G55" i="10"/>
  <c r="H55" i="10"/>
  <c r="I55" i="10"/>
  <c r="J55" i="10"/>
  <c r="G56" i="10"/>
  <c r="H56" i="10"/>
  <c r="I56" i="10"/>
  <c r="J56" i="10"/>
  <c r="G57" i="10"/>
  <c r="H57" i="10"/>
  <c r="I57" i="10"/>
  <c r="J57" i="10"/>
  <c r="G58" i="10"/>
  <c r="H58" i="10"/>
  <c r="I58" i="10"/>
  <c r="J58" i="10"/>
  <c r="G59" i="10"/>
  <c r="H59" i="10"/>
  <c r="I59" i="10"/>
  <c r="J59" i="10"/>
  <c r="G60" i="10"/>
  <c r="H60" i="10"/>
  <c r="I60" i="10"/>
  <c r="J60" i="10"/>
  <c r="G61" i="10"/>
  <c r="H61" i="10"/>
  <c r="I61" i="10"/>
  <c r="J61" i="10"/>
  <c r="G62" i="10"/>
  <c r="H62" i="10"/>
  <c r="I62" i="10"/>
  <c r="J62" i="10"/>
  <c r="G63" i="10"/>
  <c r="H63" i="10"/>
  <c r="I63" i="10"/>
  <c r="J63" i="10"/>
  <c r="G64" i="10"/>
  <c r="H64" i="10"/>
  <c r="I64" i="10"/>
  <c r="J64" i="10"/>
  <c r="G65" i="10"/>
  <c r="H65" i="10"/>
  <c r="I65" i="10"/>
  <c r="J65" i="10"/>
  <c r="G66" i="10"/>
  <c r="H66" i="10"/>
  <c r="I66" i="10"/>
  <c r="J66" i="10"/>
  <c r="G67" i="10"/>
  <c r="H67" i="10"/>
  <c r="I67" i="10"/>
  <c r="J67" i="10"/>
  <c r="G68" i="10"/>
  <c r="H68" i="10"/>
  <c r="I68" i="10"/>
  <c r="J68" i="10"/>
  <c r="G69" i="10"/>
  <c r="H69" i="10"/>
  <c r="I69" i="10"/>
  <c r="J69" i="10"/>
  <c r="G70" i="10"/>
  <c r="H70" i="10"/>
  <c r="I70" i="10"/>
  <c r="J70" i="10"/>
  <c r="G71" i="10"/>
  <c r="H71" i="10"/>
  <c r="I71" i="10"/>
  <c r="J71" i="10"/>
  <c r="G2" i="10"/>
  <c r="I2" i="10"/>
  <c r="J2" i="10"/>
  <c r="H2" i="10"/>
  <c r="G3" i="8"/>
  <c r="H3" i="8"/>
  <c r="I3" i="8"/>
  <c r="J3" i="8"/>
  <c r="G4" i="8"/>
  <c r="H4" i="8"/>
  <c r="I4" i="8"/>
  <c r="J4" i="8"/>
  <c r="G5" i="8"/>
  <c r="H5" i="8"/>
  <c r="I5" i="8"/>
  <c r="J5" i="8"/>
  <c r="G6" i="8"/>
  <c r="H6" i="8"/>
  <c r="I6" i="8"/>
  <c r="J6" i="8"/>
  <c r="G7" i="8"/>
  <c r="H7" i="8"/>
  <c r="I7" i="8"/>
  <c r="J7" i="8"/>
  <c r="G8" i="8"/>
  <c r="H8" i="8"/>
  <c r="I8" i="8"/>
  <c r="J8" i="8"/>
  <c r="G9" i="8"/>
  <c r="H9" i="8"/>
  <c r="I9" i="8"/>
  <c r="J9" i="8"/>
  <c r="G10" i="8"/>
  <c r="H10" i="8"/>
  <c r="I10" i="8"/>
  <c r="J10" i="8"/>
  <c r="G11" i="8"/>
  <c r="H11" i="8"/>
  <c r="I11" i="8"/>
  <c r="J11" i="8"/>
  <c r="G12" i="8"/>
  <c r="H12" i="8"/>
  <c r="I12" i="8"/>
  <c r="J12" i="8"/>
  <c r="G13" i="8"/>
  <c r="H13" i="8"/>
  <c r="I13" i="8"/>
  <c r="J13" i="8"/>
  <c r="G14" i="8"/>
  <c r="H14" i="8"/>
  <c r="I14" i="8"/>
  <c r="J14" i="8"/>
  <c r="G15" i="8"/>
  <c r="H15" i="8"/>
  <c r="I15" i="8"/>
  <c r="J15" i="8"/>
  <c r="G16" i="8"/>
  <c r="H16" i="8"/>
  <c r="I16" i="8"/>
  <c r="J16" i="8"/>
  <c r="G17" i="8"/>
  <c r="H17" i="8"/>
  <c r="I17" i="8"/>
  <c r="J17" i="8"/>
  <c r="G18" i="8"/>
  <c r="H18" i="8"/>
  <c r="I18" i="8"/>
  <c r="J18" i="8"/>
  <c r="G19" i="8"/>
  <c r="H19" i="8"/>
  <c r="I19" i="8"/>
  <c r="J19" i="8"/>
  <c r="G20" i="8"/>
  <c r="H20" i="8"/>
  <c r="I20" i="8"/>
  <c r="J20" i="8"/>
  <c r="G21" i="8"/>
  <c r="H21" i="8"/>
  <c r="I21" i="8"/>
  <c r="J21" i="8"/>
  <c r="G22" i="8"/>
  <c r="H22" i="8"/>
  <c r="I22" i="8"/>
  <c r="J22" i="8"/>
  <c r="G23" i="8"/>
  <c r="H23" i="8"/>
  <c r="I23" i="8"/>
  <c r="J23" i="8"/>
  <c r="G24" i="8"/>
  <c r="H24" i="8"/>
  <c r="I24" i="8"/>
  <c r="J24" i="8"/>
  <c r="G25" i="8"/>
  <c r="H25" i="8"/>
  <c r="I25" i="8"/>
  <c r="J25" i="8"/>
  <c r="G26" i="8"/>
  <c r="H26" i="8"/>
  <c r="I26" i="8"/>
  <c r="J26" i="8"/>
  <c r="G27" i="8"/>
  <c r="H27" i="8"/>
  <c r="I27" i="8"/>
  <c r="J27" i="8"/>
  <c r="G28" i="8"/>
  <c r="H28" i="8"/>
  <c r="I28" i="8"/>
  <c r="J28" i="8"/>
  <c r="G29" i="8"/>
  <c r="H29" i="8"/>
  <c r="I29" i="8"/>
  <c r="J29" i="8"/>
  <c r="G30" i="8"/>
  <c r="H30" i="8"/>
  <c r="I30" i="8"/>
  <c r="J30" i="8"/>
  <c r="G31" i="8"/>
  <c r="H31" i="8"/>
  <c r="I31" i="8"/>
  <c r="J31" i="8"/>
  <c r="G32" i="8"/>
  <c r="H32" i="8"/>
  <c r="I32" i="8"/>
  <c r="J32" i="8"/>
  <c r="G33" i="8"/>
  <c r="H33" i="8"/>
  <c r="I33" i="8"/>
  <c r="J33" i="8"/>
  <c r="G34" i="8"/>
  <c r="H34" i="8"/>
  <c r="I34" i="8"/>
  <c r="J34" i="8"/>
  <c r="G35" i="8"/>
  <c r="H35" i="8"/>
  <c r="I35" i="8"/>
  <c r="J35" i="8"/>
  <c r="G36" i="8"/>
  <c r="H36" i="8"/>
  <c r="I36" i="8"/>
  <c r="J36" i="8"/>
  <c r="G37" i="8"/>
  <c r="H37" i="8"/>
  <c r="I37" i="8"/>
  <c r="J37" i="8"/>
  <c r="G38" i="8"/>
  <c r="H38" i="8"/>
  <c r="I38" i="8"/>
  <c r="J38" i="8"/>
  <c r="G39" i="8"/>
  <c r="H39" i="8"/>
  <c r="I39" i="8"/>
  <c r="J39" i="8"/>
  <c r="G40" i="8"/>
  <c r="H40" i="8"/>
  <c r="I40" i="8"/>
  <c r="J40" i="8"/>
  <c r="G41" i="8"/>
  <c r="H41" i="8"/>
  <c r="I41" i="8"/>
  <c r="J41" i="8"/>
  <c r="G42" i="8"/>
  <c r="H42" i="8"/>
  <c r="I42" i="8"/>
  <c r="J42" i="8"/>
  <c r="G43" i="8"/>
  <c r="H43" i="8"/>
  <c r="I43" i="8"/>
  <c r="J43" i="8"/>
  <c r="G44" i="8"/>
  <c r="H44" i="8"/>
  <c r="I44" i="8"/>
  <c r="J44" i="8"/>
  <c r="G45" i="8"/>
  <c r="H45" i="8"/>
  <c r="I45" i="8"/>
  <c r="J45" i="8"/>
  <c r="G46" i="8"/>
  <c r="H46" i="8"/>
  <c r="I46" i="8"/>
  <c r="J46" i="8"/>
  <c r="G47" i="8"/>
  <c r="H47" i="8"/>
  <c r="I47" i="8"/>
  <c r="J47" i="8"/>
  <c r="G48" i="8"/>
  <c r="H48" i="8"/>
  <c r="I48" i="8"/>
  <c r="J48" i="8"/>
  <c r="G49" i="8"/>
  <c r="H49" i="8"/>
  <c r="I49" i="8"/>
  <c r="J49" i="8"/>
  <c r="G50" i="8"/>
  <c r="H50" i="8"/>
  <c r="I50" i="8"/>
  <c r="J50" i="8"/>
  <c r="G51" i="8"/>
  <c r="H51" i="8"/>
  <c r="I51" i="8"/>
  <c r="J51" i="8"/>
  <c r="G52" i="8"/>
  <c r="H52" i="8"/>
  <c r="I52" i="8"/>
  <c r="J52" i="8"/>
  <c r="G53" i="8"/>
  <c r="H53" i="8"/>
  <c r="I53" i="8"/>
  <c r="J53" i="8"/>
  <c r="G54" i="8"/>
  <c r="H54" i="8"/>
  <c r="I54" i="8"/>
  <c r="J54" i="8"/>
  <c r="G55" i="8"/>
  <c r="H55" i="8"/>
  <c r="I55" i="8"/>
  <c r="J55" i="8"/>
  <c r="G56" i="8"/>
  <c r="H56" i="8"/>
  <c r="I56" i="8"/>
  <c r="J56" i="8"/>
  <c r="G57" i="8"/>
  <c r="H57" i="8"/>
  <c r="I57" i="8"/>
  <c r="J57" i="8"/>
  <c r="G58" i="8"/>
  <c r="H58" i="8"/>
  <c r="I58" i="8"/>
  <c r="J58" i="8"/>
  <c r="G59" i="8"/>
  <c r="H59" i="8"/>
  <c r="I59" i="8"/>
  <c r="J59" i="8"/>
  <c r="G60" i="8"/>
  <c r="H60" i="8"/>
  <c r="I60" i="8"/>
  <c r="J60" i="8"/>
  <c r="G61" i="8"/>
  <c r="H61" i="8"/>
  <c r="I61" i="8"/>
  <c r="J61" i="8"/>
  <c r="G62" i="8"/>
  <c r="H62" i="8"/>
  <c r="I62" i="8"/>
  <c r="J62" i="8"/>
  <c r="G63" i="8"/>
  <c r="H63" i="8"/>
  <c r="I63" i="8"/>
  <c r="J63" i="8"/>
  <c r="G64" i="8"/>
  <c r="H64" i="8"/>
  <c r="I64" i="8"/>
  <c r="J64" i="8"/>
  <c r="G65" i="8"/>
  <c r="H65" i="8"/>
  <c r="I65" i="8"/>
  <c r="J65" i="8"/>
  <c r="G66" i="8"/>
  <c r="H66" i="8"/>
  <c r="I66" i="8"/>
  <c r="J66" i="8"/>
  <c r="G67" i="8"/>
  <c r="H67" i="8"/>
  <c r="I67" i="8"/>
  <c r="J67" i="8"/>
  <c r="G68" i="8"/>
  <c r="H68" i="8"/>
  <c r="I68" i="8"/>
  <c r="J68" i="8"/>
  <c r="G69" i="8"/>
  <c r="H69" i="8"/>
  <c r="I69" i="8"/>
  <c r="J69" i="8"/>
  <c r="G2" i="8"/>
  <c r="I2" i="8"/>
  <c r="J2" i="8"/>
  <c r="H2" i="8"/>
  <c r="G3" i="5"/>
  <c r="H3" i="5"/>
  <c r="I3" i="5"/>
  <c r="J3" i="5"/>
  <c r="G4" i="5"/>
  <c r="H4" i="5"/>
  <c r="I4" i="5"/>
  <c r="J4" i="5"/>
  <c r="G5" i="5"/>
  <c r="H5" i="5"/>
  <c r="I5" i="5"/>
  <c r="J5" i="5"/>
  <c r="G6" i="5"/>
  <c r="H6" i="5"/>
  <c r="I6" i="5"/>
  <c r="J6" i="5"/>
  <c r="G7" i="5"/>
  <c r="H7" i="5"/>
  <c r="I7" i="5"/>
  <c r="J7" i="5"/>
  <c r="G8" i="5"/>
  <c r="H8" i="5"/>
  <c r="I8" i="5"/>
  <c r="J8" i="5"/>
  <c r="G9" i="5"/>
  <c r="H9" i="5"/>
  <c r="I9" i="5"/>
  <c r="J9" i="5"/>
  <c r="G10" i="5"/>
  <c r="H10" i="5"/>
  <c r="I10" i="5"/>
  <c r="J10" i="5"/>
  <c r="G11" i="5"/>
  <c r="H11" i="5"/>
  <c r="I11" i="5"/>
  <c r="J11" i="5"/>
  <c r="G12" i="5"/>
  <c r="H12" i="5"/>
  <c r="I12" i="5"/>
  <c r="J12" i="5"/>
  <c r="G13" i="5"/>
  <c r="H13" i="5"/>
  <c r="I13" i="5"/>
  <c r="J13" i="5"/>
  <c r="G14" i="5"/>
  <c r="H14" i="5"/>
  <c r="I14" i="5"/>
  <c r="J14" i="5"/>
  <c r="G15" i="5"/>
  <c r="H15" i="5"/>
  <c r="I15" i="5"/>
  <c r="J15" i="5"/>
  <c r="G16" i="5"/>
  <c r="H16" i="5"/>
  <c r="I16" i="5"/>
  <c r="J16" i="5"/>
  <c r="G17" i="5"/>
  <c r="H17" i="5"/>
  <c r="I17" i="5"/>
  <c r="J17" i="5"/>
  <c r="G18" i="5"/>
  <c r="H18" i="5"/>
  <c r="I18" i="5"/>
  <c r="J18" i="5"/>
  <c r="G19" i="5"/>
  <c r="H19" i="5"/>
  <c r="I19" i="5"/>
  <c r="J19" i="5"/>
  <c r="G20" i="5"/>
  <c r="H20" i="5"/>
  <c r="I20" i="5"/>
  <c r="J20" i="5"/>
  <c r="G21" i="5"/>
  <c r="H21" i="5"/>
  <c r="I21" i="5"/>
  <c r="J21" i="5"/>
  <c r="G22" i="5"/>
  <c r="H22" i="5"/>
  <c r="I22" i="5"/>
  <c r="J22" i="5"/>
  <c r="G23" i="5"/>
  <c r="H23" i="5"/>
  <c r="I23" i="5"/>
  <c r="J23" i="5"/>
  <c r="G24" i="5"/>
  <c r="H24" i="5"/>
  <c r="I24" i="5"/>
  <c r="J24" i="5"/>
  <c r="G25" i="5"/>
  <c r="H25" i="5"/>
  <c r="I25" i="5"/>
  <c r="J25" i="5"/>
  <c r="G26" i="5"/>
  <c r="H26" i="5"/>
  <c r="I26" i="5"/>
  <c r="J26" i="5"/>
  <c r="G27" i="5"/>
  <c r="H27" i="5"/>
  <c r="I27" i="5"/>
  <c r="J27" i="5"/>
  <c r="G28" i="5"/>
  <c r="H28" i="5"/>
  <c r="I28" i="5"/>
  <c r="J28" i="5"/>
  <c r="G29" i="5"/>
  <c r="H29" i="5"/>
  <c r="I29" i="5"/>
  <c r="J29" i="5"/>
  <c r="G30" i="5"/>
  <c r="H30" i="5"/>
  <c r="I30" i="5"/>
  <c r="J30" i="5"/>
  <c r="G31" i="5"/>
  <c r="H31" i="5"/>
  <c r="I31" i="5"/>
  <c r="J31" i="5"/>
  <c r="G32" i="5"/>
  <c r="H32" i="5"/>
  <c r="I32" i="5"/>
  <c r="J32" i="5"/>
  <c r="G33" i="5"/>
  <c r="H33" i="5"/>
  <c r="I33" i="5"/>
  <c r="J33" i="5"/>
  <c r="G34" i="5"/>
  <c r="H34" i="5"/>
  <c r="I34" i="5"/>
  <c r="J34" i="5"/>
  <c r="G35" i="5"/>
  <c r="H35" i="5"/>
  <c r="I35" i="5"/>
  <c r="J35" i="5"/>
  <c r="G36" i="5"/>
  <c r="H36" i="5"/>
  <c r="I36" i="5"/>
  <c r="J36" i="5"/>
  <c r="G37" i="5"/>
  <c r="H37" i="5"/>
  <c r="I37" i="5"/>
  <c r="J37" i="5"/>
  <c r="G38" i="5"/>
  <c r="H38" i="5"/>
  <c r="I38" i="5"/>
  <c r="J38" i="5"/>
  <c r="G39" i="5"/>
  <c r="H39" i="5"/>
  <c r="I39" i="5"/>
  <c r="J39" i="5"/>
  <c r="G40" i="5"/>
  <c r="H40" i="5"/>
  <c r="I40" i="5"/>
  <c r="J40" i="5"/>
  <c r="G41" i="5"/>
  <c r="H41" i="5"/>
  <c r="I41" i="5"/>
  <c r="J41" i="5"/>
  <c r="G42" i="5"/>
  <c r="H42" i="5"/>
  <c r="I42" i="5"/>
  <c r="J42" i="5"/>
  <c r="G43" i="5"/>
  <c r="H43" i="5"/>
  <c r="I43" i="5"/>
  <c r="J43" i="5"/>
  <c r="G44" i="5"/>
  <c r="H44" i="5"/>
  <c r="I44" i="5"/>
  <c r="J44" i="5"/>
  <c r="G45" i="5"/>
  <c r="H45" i="5"/>
  <c r="I45" i="5"/>
  <c r="J45" i="5"/>
  <c r="G46" i="5"/>
  <c r="H46" i="5"/>
  <c r="I46" i="5"/>
  <c r="J46" i="5"/>
  <c r="G47" i="5"/>
  <c r="H47" i="5"/>
  <c r="I47" i="5"/>
  <c r="J47" i="5"/>
  <c r="G48" i="5"/>
  <c r="H48" i="5"/>
  <c r="I48" i="5"/>
  <c r="J48" i="5"/>
  <c r="G49" i="5"/>
  <c r="H49" i="5"/>
  <c r="I49" i="5"/>
  <c r="J49" i="5"/>
  <c r="G50" i="5"/>
  <c r="H50" i="5"/>
  <c r="I50" i="5"/>
  <c r="J50" i="5"/>
  <c r="G51" i="5"/>
  <c r="H51" i="5"/>
  <c r="I51" i="5"/>
  <c r="J51" i="5"/>
  <c r="G52" i="5"/>
  <c r="H52" i="5"/>
  <c r="I52" i="5"/>
  <c r="J52" i="5"/>
  <c r="G53" i="5"/>
  <c r="H53" i="5"/>
  <c r="I53" i="5"/>
  <c r="J53" i="5"/>
  <c r="G54" i="5"/>
  <c r="H54" i="5"/>
  <c r="I54" i="5"/>
  <c r="J54" i="5"/>
  <c r="G55" i="5"/>
  <c r="H55" i="5"/>
  <c r="I55" i="5"/>
  <c r="J55" i="5"/>
  <c r="G56" i="5"/>
  <c r="H56" i="5"/>
  <c r="I56" i="5"/>
  <c r="J56" i="5"/>
  <c r="G57" i="5"/>
  <c r="H57" i="5"/>
  <c r="I57" i="5"/>
  <c r="J57" i="5"/>
  <c r="G58" i="5"/>
  <c r="H58" i="5"/>
  <c r="I58" i="5"/>
  <c r="J58" i="5"/>
  <c r="G59" i="5"/>
  <c r="H59" i="5"/>
  <c r="I59" i="5"/>
  <c r="J59" i="5"/>
  <c r="G60" i="5"/>
  <c r="H60" i="5"/>
  <c r="I60" i="5"/>
  <c r="J60" i="5"/>
  <c r="G61" i="5"/>
  <c r="H61" i="5"/>
  <c r="I61" i="5"/>
  <c r="J61" i="5"/>
  <c r="G62" i="5"/>
  <c r="H62" i="5"/>
  <c r="I62" i="5"/>
  <c r="J62" i="5"/>
  <c r="G63" i="5"/>
  <c r="H63" i="5"/>
  <c r="I63" i="5"/>
  <c r="J63" i="5"/>
  <c r="G64" i="5"/>
  <c r="H64" i="5"/>
  <c r="I64" i="5"/>
  <c r="J64" i="5"/>
  <c r="G65" i="5"/>
  <c r="H65" i="5"/>
  <c r="I65" i="5"/>
  <c r="J65" i="5"/>
  <c r="G66" i="5"/>
  <c r="H66" i="5"/>
  <c r="I66" i="5"/>
  <c r="J66" i="5"/>
  <c r="G67" i="5"/>
  <c r="H67" i="5"/>
  <c r="I67" i="5"/>
  <c r="J67" i="5"/>
  <c r="G68" i="5"/>
  <c r="H68" i="5"/>
  <c r="I68" i="5"/>
  <c r="J68" i="5"/>
  <c r="G69" i="5"/>
  <c r="H69" i="5"/>
  <c r="I69" i="5"/>
  <c r="J69" i="5"/>
  <c r="G70" i="5"/>
  <c r="H70" i="5"/>
  <c r="I70" i="5"/>
  <c r="J70" i="5"/>
  <c r="G71" i="5"/>
  <c r="H71" i="5"/>
  <c r="I71" i="5"/>
  <c r="J71" i="5"/>
  <c r="G2" i="5"/>
  <c r="I2" i="5"/>
  <c r="J2" i="5"/>
  <c r="H2" i="5"/>
  <c r="G3" i="6"/>
  <c r="H3" i="6"/>
  <c r="I3" i="6"/>
  <c r="J3" i="6"/>
  <c r="G4" i="6"/>
  <c r="H4" i="6"/>
  <c r="I4" i="6"/>
  <c r="J4" i="6"/>
  <c r="G5" i="6"/>
  <c r="H5" i="6"/>
  <c r="I5" i="6"/>
  <c r="J5" i="6"/>
  <c r="G6" i="6"/>
  <c r="H6" i="6"/>
  <c r="I6" i="6"/>
  <c r="J6" i="6"/>
  <c r="G7" i="6"/>
  <c r="H7" i="6"/>
  <c r="I7" i="6"/>
  <c r="J7" i="6"/>
  <c r="G8" i="6"/>
  <c r="H8" i="6"/>
  <c r="I8" i="6"/>
  <c r="J8" i="6"/>
  <c r="G9" i="6"/>
  <c r="H9" i="6"/>
  <c r="I9" i="6"/>
  <c r="J9" i="6"/>
  <c r="G10" i="6"/>
  <c r="H10" i="6"/>
  <c r="I10" i="6"/>
  <c r="J10" i="6"/>
  <c r="G11" i="6"/>
  <c r="H11" i="6"/>
  <c r="I11" i="6"/>
  <c r="J11" i="6"/>
  <c r="G12" i="6"/>
  <c r="H12" i="6"/>
  <c r="I12" i="6"/>
  <c r="J12" i="6"/>
  <c r="G13" i="6"/>
  <c r="H13" i="6"/>
  <c r="I13" i="6"/>
  <c r="J13" i="6"/>
  <c r="G14" i="6"/>
  <c r="H14" i="6"/>
  <c r="I14" i="6"/>
  <c r="J14" i="6"/>
  <c r="G15" i="6"/>
  <c r="H15" i="6"/>
  <c r="I15" i="6"/>
  <c r="J15" i="6"/>
  <c r="G16" i="6"/>
  <c r="H16" i="6"/>
  <c r="I16" i="6"/>
  <c r="J16" i="6"/>
  <c r="G17" i="6"/>
  <c r="H17" i="6"/>
  <c r="I17" i="6"/>
  <c r="J17" i="6"/>
  <c r="G18" i="6"/>
  <c r="H18" i="6"/>
  <c r="I18" i="6"/>
  <c r="J18" i="6"/>
  <c r="G19" i="6"/>
  <c r="H19" i="6"/>
  <c r="I19" i="6"/>
  <c r="J19" i="6"/>
  <c r="G20" i="6"/>
  <c r="H20" i="6"/>
  <c r="I20" i="6"/>
  <c r="J20" i="6"/>
  <c r="G21" i="6"/>
  <c r="H21" i="6"/>
  <c r="I21" i="6"/>
  <c r="J21" i="6"/>
  <c r="G22" i="6"/>
  <c r="H22" i="6"/>
  <c r="I22" i="6"/>
  <c r="J22" i="6"/>
  <c r="G23" i="6"/>
  <c r="H23" i="6"/>
  <c r="I23" i="6"/>
  <c r="J23" i="6"/>
  <c r="G24" i="6"/>
  <c r="H24" i="6"/>
  <c r="I24" i="6"/>
  <c r="J24" i="6"/>
  <c r="G25" i="6"/>
  <c r="H25" i="6"/>
  <c r="I25" i="6"/>
  <c r="J25" i="6"/>
  <c r="G26" i="6"/>
  <c r="H26" i="6"/>
  <c r="I26" i="6"/>
  <c r="J26" i="6"/>
  <c r="G27" i="6"/>
  <c r="H27" i="6"/>
  <c r="I27" i="6"/>
  <c r="J27" i="6"/>
  <c r="G28" i="6"/>
  <c r="H28" i="6"/>
  <c r="I28" i="6"/>
  <c r="J28" i="6"/>
  <c r="G29" i="6"/>
  <c r="H29" i="6"/>
  <c r="I29" i="6"/>
  <c r="J29" i="6"/>
  <c r="G30" i="6"/>
  <c r="H30" i="6"/>
  <c r="I30" i="6"/>
  <c r="J30" i="6"/>
  <c r="G31" i="6"/>
  <c r="H31" i="6"/>
  <c r="I31" i="6"/>
  <c r="J31" i="6"/>
  <c r="G32" i="6"/>
  <c r="H32" i="6"/>
  <c r="I32" i="6"/>
  <c r="J32" i="6"/>
  <c r="G33" i="6"/>
  <c r="H33" i="6"/>
  <c r="I33" i="6"/>
  <c r="J33" i="6"/>
  <c r="G34" i="6"/>
  <c r="H34" i="6"/>
  <c r="I34" i="6"/>
  <c r="J34" i="6"/>
  <c r="G35" i="6"/>
  <c r="H35" i="6"/>
  <c r="I35" i="6"/>
  <c r="J35" i="6"/>
  <c r="G36" i="6"/>
  <c r="H36" i="6"/>
  <c r="I36" i="6"/>
  <c r="J36" i="6"/>
  <c r="G37" i="6"/>
  <c r="H37" i="6"/>
  <c r="I37" i="6"/>
  <c r="J37" i="6"/>
  <c r="G38" i="6"/>
  <c r="H38" i="6"/>
  <c r="I38" i="6"/>
  <c r="J38" i="6"/>
  <c r="G39" i="6"/>
  <c r="H39" i="6"/>
  <c r="I39" i="6"/>
  <c r="J39" i="6"/>
  <c r="G40" i="6"/>
  <c r="H40" i="6"/>
  <c r="I40" i="6"/>
  <c r="J40" i="6"/>
  <c r="G41" i="6"/>
  <c r="H41" i="6"/>
  <c r="I41" i="6"/>
  <c r="J41" i="6"/>
  <c r="G42" i="6"/>
  <c r="H42" i="6"/>
  <c r="I42" i="6"/>
  <c r="J42" i="6"/>
  <c r="G43" i="6"/>
  <c r="H43" i="6"/>
  <c r="I43" i="6"/>
  <c r="J43" i="6"/>
  <c r="G44" i="6"/>
  <c r="H44" i="6"/>
  <c r="I44" i="6"/>
  <c r="J44" i="6"/>
  <c r="G45" i="6"/>
  <c r="H45" i="6"/>
  <c r="I45" i="6"/>
  <c r="J45" i="6"/>
  <c r="G46" i="6"/>
  <c r="H46" i="6"/>
  <c r="I46" i="6"/>
  <c r="J46" i="6"/>
  <c r="G47" i="6"/>
  <c r="H47" i="6"/>
  <c r="I47" i="6"/>
  <c r="J47" i="6"/>
  <c r="G48" i="6"/>
  <c r="H48" i="6"/>
  <c r="I48" i="6"/>
  <c r="J48" i="6"/>
  <c r="G49" i="6"/>
  <c r="H49" i="6"/>
  <c r="I49" i="6"/>
  <c r="J49" i="6"/>
  <c r="G50" i="6"/>
  <c r="H50" i="6"/>
  <c r="I50" i="6"/>
  <c r="J50" i="6"/>
  <c r="G51" i="6"/>
  <c r="H51" i="6"/>
  <c r="I51" i="6"/>
  <c r="J51" i="6"/>
  <c r="G52" i="6"/>
  <c r="H52" i="6"/>
  <c r="I52" i="6"/>
  <c r="J52" i="6"/>
  <c r="G53" i="6"/>
  <c r="H53" i="6"/>
  <c r="I53" i="6"/>
  <c r="J53" i="6"/>
  <c r="G54" i="6"/>
  <c r="H54" i="6"/>
  <c r="I54" i="6"/>
  <c r="J54" i="6"/>
  <c r="G55" i="6"/>
  <c r="H55" i="6"/>
  <c r="I55" i="6"/>
  <c r="J55" i="6"/>
  <c r="G56" i="6"/>
  <c r="H56" i="6"/>
  <c r="I56" i="6"/>
  <c r="J56" i="6"/>
  <c r="G57" i="6"/>
  <c r="H57" i="6"/>
  <c r="I57" i="6"/>
  <c r="J57" i="6"/>
  <c r="G58" i="6"/>
  <c r="H58" i="6"/>
  <c r="I58" i="6"/>
  <c r="J58" i="6"/>
  <c r="G59" i="6"/>
  <c r="H59" i="6"/>
  <c r="I59" i="6"/>
  <c r="J59" i="6"/>
  <c r="G60" i="6"/>
  <c r="H60" i="6"/>
  <c r="I60" i="6"/>
  <c r="J60" i="6"/>
  <c r="G61" i="6"/>
  <c r="H61" i="6"/>
  <c r="I61" i="6"/>
  <c r="J61" i="6"/>
  <c r="G62" i="6"/>
  <c r="H62" i="6"/>
  <c r="I62" i="6"/>
  <c r="J62" i="6"/>
  <c r="G63" i="6"/>
  <c r="H63" i="6"/>
  <c r="I63" i="6"/>
  <c r="J63" i="6"/>
  <c r="G64" i="6"/>
  <c r="H64" i="6"/>
  <c r="I64" i="6"/>
  <c r="J64" i="6"/>
  <c r="G65" i="6"/>
  <c r="H65" i="6"/>
  <c r="I65" i="6"/>
  <c r="J65" i="6"/>
  <c r="G66" i="6"/>
  <c r="H66" i="6"/>
  <c r="I66" i="6"/>
  <c r="J66" i="6"/>
  <c r="G67" i="6"/>
  <c r="H67" i="6"/>
  <c r="I67" i="6"/>
  <c r="J67" i="6"/>
  <c r="G68" i="6"/>
  <c r="H68" i="6"/>
  <c r="I68" i="6"/>
  <c r="J68" i="6"/>
  <c r="G69" i="6"/>
  <c r="H69" i="6"/>
  <c r="I69" i="6"/>
  <c r="J69" i="6"/>
  <c r="G70" i="6"/>
  <c r="H70" i="6"/>
  <c r="I70" i="6"/>
  <c r="J70" i="6"/>
  <c r="G71" i="6"/>
  <c r="H71" i="6"/>
  <c r="I71" i="6"/>
  <c r="J71" i="6"/>
  <c r="G72" i="6"/>
  <c r="H72" i="6"/>
  <c r="I72" i="6"/>
  <c r="J72" i="6"/>
  <c r="G73" i="6"/>
  <c r="H73" i="6"/>
  <c r="I73" i="6"/>
  <c r="J73" i="6"/>
  <c r="G74" i="6"/>
  <c r="H74" i="6"/>
  <c r="I74" i="6"/>
  <c r="J74" i="6"/>
  <c r="G75" i="6"/>
  <c r="H75" i="6"/>
  <c r="I75" i="6"/>
  <c r="J75" i="6"/>
  <c r="G2" i="6"/>
  <c r="I2" i="6"/>
  <c r="J2" i="6"/>
  <c r="H2" i="6"/>
  <c r="G3" i="7"/>
  <c r="I3" i="7"/>
  <c r="G4" i="7"/>
  <c r="I4" i="7"/>
  <c r="G5" i="7"/>
  <c r="I5" i="7"/>
  <c r="G6" i="7"/>
  <c r="I6" i="7"/>
  <c r="G7" i="7"/>
  <c r="I7" i="7"/>
  <c r="G8" i="7"/>
  <c r="I8" i="7"/>
  <c r="G9" i="7"/>
  <c r="I9" i="7"/>
  <c r="G10" i="7"/>
  <c r="I10" i="7"/>
  <c r="G11" i="7"/>
  <c r="I11" i="7"/>
  <c r="G12" i="7"/>
  <c r="I12" i="7"/>
  <c r="G13" i="7"/>
  <c r="I13" i="7"/>
  <c r="G14" i="7"/>
  <c r="I14" i="7"/>
  <c r="G15" i="7"/>
  <c r="I15" i="7"/>
  <c r="G16" i="7"/>
  <c r="I16" i="7"/>
  <c r="G17" i="7"/>
  <c r="I17" i="7"/>
  <c r="G18" i="7"/>
  <c r="I18" i="7"/>
  <c r="G19" i="7"/>
  <c r="I19" i="7"/>
  <c r="G20" i="7"/>
  <c r="I20" i="7"/>
  <c r="G21" i="7"/>
  <c r="I21" i="7"/>
  <c r="G22" i="7"/>
  <c r="I22" i="7"/>
  <c r="G23" i="7"/>
  <c r="I23" i="7"/>
  <c r="G24" i="7"/>
  <c r="I24" i="7"/>
  <c r="G25" i="7"/>
  <c r="I25" i="7"/>
  <c r="G26" i="7"/>
  <c r="I26" i="7"/>
  <c r="G27" i="7"/>
  <c r="I27" i="7"/>
  <c r="G28" i="7"/>
  <c r="I28" i="7"/>
  <c r="G29" i="7"/>
  <c r="I29" i="7"/>
  <c r="G30" i="7"/>
  <c r="I30" i="7"/>
  <c r="G31" i="7"/>
  <c r="I31" i="7"/>
  <c r="G32" i="7"/>
  <c r="I32" i="7"/>
  <c r="G33" i="7"/>
  <c r="I33" i="7"/>
  <c r="G34" i="7"/>
  <c r="I34" i="7"/>
  <c r="G35" i="7"/>
  <c r="I35" i="7"/>
  <c r="G36" i="7"/>
  <c r="I36" i="7"/>
  <c r="G37" i="7"/>
  <c r="I37" i="7"/>
  <c r="G38" i="7"/>
  <c r="I38" i="7"/>
  <c r="G39" i="7"/>
  <c r="I39" i="7"/>
  <c r="G40" i="7"/>
  <c r="I40" i="7"/>
  <c r="G41" i="7"/>
  <c r="I41" i="7"/>
  <c r="G42" i="7"/>
  <c r="I42" i="7"/>
  <c r="G43" i="7"/>
  <c r="I43" i="7"/>
  <c r="G44" i="7"/>
  <c r="I44" i="7"/>
  <c r="G45" i="7"/>
  <c r="I45" i="7"/>
  <c r="G46" i="7"/>
  <c r="I46" i="7"/>
  <c r="G47" i="7"/>
  <c r="I47" i="7"/>
  <c r="G48" i="7"/>
  <c r="I48" i="7"/>
  <c r="G49" i="7"/>
  <c r="I49" i="7"/>
  <c r="G50" i="7"/>
  <c r="I50" i="7"/>
  <c r="G51" i="7"/>
  <c r="I51" i="7"/>
  <c r="G52" i="7"/>
  <c r="I52" i="7"/>
  <c r="G53" i="7"/>
  <c r="I53" i="7"/>
  <c r="G54" i="7"/>
  <c r="I54" i="7"/>
  <c r="G55" i="7"/>
  <c r="I55" i="7"/>
  <c r="G56" i="7"/>
  <c r="I56" i="7"/>
  <c r="G57" i="7"/>
  <c r="I57" i="7"/>
  <c r="G58" i="7"/>
  <c r="I58" i="7"/>
  <c r="G59" i="7"/>
  <c r="I59" i="7"/>
  <c r="G60" i="7"/>
  <c r="I60" i="7"/>
  <c r="G61" i="7"/>
  <c r="I61" i="7"/>
  <c r="G62" i="7"/>
  <c r="I62" i="7"/>
  <c r="G63" i="7"/>
  <c r="I63" i="7"/>
  <c r="G64" i="7"/>
  <c r="I64" i="7"/>
  <c r="G65" i="7"/>
  <c r="I65" i="7"/>
  <c r="G66" i="7"/>
  <c r="I66" i="7"/>
  <c r="G67" i="7"/>
  <c r="I67" i="7"/>
  <c r="G68" i="7"/>
  <c r="I68" i="7"/>
  <c r="G69" i="7"/>
  <c r="I69" i="7"/>
  <c r="G70" i="7"/>
  <c r="I70" i="7"/>
  <c r="G71" i="7"/>
  <c r="I71" i="7"/>
  <c r="G2" i="7"/>
  <c r="I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2" i="7"/>
  <c r="H2" i="12"/>
  <c r="B8" i="13"/>
  <c r="O2" i="11"/>
  <c r="B7" i="13"/>
  <c r="N2" i="10"/>
  <c r="B6" i="13"/>
  <c r="N2" i="8"/>
  <c r="B5" i="13"/>
  <c r="N2" i="5"/>
  <c r="B4" i="13"/>
  <c r="N2" i="6"/>
  <c r="B3" i="13"/>
  <c r="B2" i="13"/>
</calcChain>
</file>

<file path=xl/comments1.xml><?xml version="1.0" encoding="utf-8"?>
<comments xmlns="http://schemas.openxmlformats.org/spreadsheetml/2006/main">
  <authors>
    <author>gbalme@panthera.org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Status as of the 31 Dec</t>
        </r>
      </text>
    </comment>
  </commentList>
</comments>
</file>

<file path=xl/comments2.xml><?xml version="1.0" encoding="utf-8"?>
<comments xmlns="http://schemas.openxmlformats.org/spreadsheetml/2006/main">
  <authors>
    <author>gbalme@panthera.org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Status as of the 31 Dec</t>
        </r>
      </text>
    </comment>
  </commentList>
</comments>
</file>

<file path=xl/comments3.xml><?xml version="1.0" encoding="utf-8"?>
<comments xmlns="http://schemas.openxmlformats.org/spreadsheetml/2006/main">
  <authors>
    <author>gbalme@panthera.org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Status as of the 31 Dec</t>
        </r>
      </text>
    </comment>
    <comment ref="B55" authorId="0" shapeId="0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Moved onto LS</t>
        </r>
      </text>
    </comment>
  </commentList>
</comments>
</file>

<file path=xl/comments4.xml><?xml version="1.0" encoding="utf-8"?>
<comments xmlns="http://schemas.openxmlformats.org/spreadsheetml/2006/main">
  <authors>
    <author>gbalme@panthera.org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Status as of the 31 Dec</t>
        </r>
      </text>
    </comment>
  </commentList>
</comments>
</file>

<file path=xl/comments5.xml><?xml version="1.0" encoding="utf-8"?>
<comments xmlns="http://schemas.openxmlformats.org/spreadsheetml/2006/main">
  <authors>
    <author>gbalme@panthera.org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Status as of the 31 Dec</t>
        </r>
      </text>
    </comment>
  </commentList>
</comments>
</file>

<file path=xl/comments6.xml><?xml version="1.0" encoding="utf-8"?>
<comments xmlns="http://schemas.openxmlformats.org/spreadsheetml/2006/main">
  <authors>
    <author>gbalme@panthera.org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Status as of the 31 Dec</t>
        </r>
      </text>
    </comment>
  </commentList>
</comments>
</file>

<file path=xl/comments7.xml><?xml version="1.0" encoding="utf-8"?>
<comments xmlns="http://schemas.openxmlformats.org/spreadsheetml/2006/main">
  <authors>
    <author>gbalme@panthera.org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Status as of the 31 Dec</t>
        </r>
      </text>
    </comment>
  </commentList>
</comments>
</file>

<file path=xl/sharedStrings.xml><?xml version="1.0" encoding="utf-8"?>
<sst xmlns="http://schemas.openxmlformats.org/spreadsheetml/2006/main" count="2088" uniqueCount="169">
  <si>
    <t>Airstrip (5:5)</t>
  </si>
  <si>
    <t>Andersons (4:4)</t>
  </si>
  <si>
    <t>Bahuti (3:3)</t>
  </si>
  <si>
    <t>Basile (2:2)</t>
  </si>
  <si>
    <t>Bicycle Crossing (5:4)</t>
  </si>
  <si>
    <t>Boulders (3:2)</t>
  </si>
  <si>
    <t>Camp Pan (4:3)</t>
  </si>
  <si>
    <t>Dam 3 (3:3)</t>
  </si>
  <si>
    <t>Dewane (2:4)</t>
  </si>
  <si>
    <t>Dudley Riverbank (3:3)</t>
  </si>
  <si>
    <t>Dudley YF (4:3)</t>
  </si>
  <si>
    <t>Emsagweni (3:4)</t>
  </si>
  <si>
    <t>Hlabankunzi (3:2)</t>
  </si>
  <si>
    <t>Hlarulini (3:3)</t>
  </si>
  <si>
    <t>Homelite (3:4)</t>
  </si>
  <si>
    <t>Hukumuri (3:3)</t>
  </si>
  <si>
    <t>Ingrid Dam (4:4)</t>
  </si>
  <si>
    <t>Inyathini (3:3)</t>
  </si>
  <si>
    <t>Island (5:3)</t>
  </si>
  <si>
    <t>Karula (3:4)</t>
  </si>
  <si>
    <t>Kashane (3:3)</t>
  </si>
  <si>
    <t>Khokovela (3:3)</t>
  </si>
  <si>
    <t>Kikilezi (2:3)</t>
  </si>
  <si>
    <t>Kikilezi YF (2:2)</t>
  </si>
  <si>
    <t>Kikilezi YF (3:3)</t>
  </si>
  <si>
    <t>Kwatile (2:2)</t>
  </si>
  <si>
    <t>Lamula (2:2)</t>
  </si>
  <si>
    <t>Little Bush (3:3)</t>
  </si>
  <si>
    <t>Mahlatini (2:2)</t>
  </si>
  <si>
    <t>Mambiri (2:2)</t>
  </si>
  <si>
    <t>Mandleve (2:3)</t>
  </si>
  <si>
    <t>Marthly (3:2)</t>
  </si>
  <si>
    <t>Mashaba (3:3)</t>
  </si>
  <si>
    <t>Matshapiri (3:2)</t>
  </si>
  <si>
    <t>Mawelawela (3:4)</t>
  </si>
  <si>
    <t>Mobeni (3:3)</t>
  </si>
  <si>
    <t>Mobeni YM (5:3)</t>
  </si>
  <si>
    <t>Msuthu (3:3)</t>
  </si>
  <si>
    <t>Mvula (4:3)</t>
  </si>
  <si>
    <t>Mxabene (3:3)</t>
  </si>
  <si>
    <t>Nanga (3:3)</t>
  </si>
  <si>
    <t>Ndzilo (3:3)</t>
  </si>
  <si>
    <t>Newington (3:2)</t>
  </si>
  <si>
    <t>Nhlanguleni (3:2)</t>
  </si>
  <si>
    <t>Nsele (4:3)</t>
  </si>
  <si>
    <t>Ntoma (4:3)</t>
  </si>
  <si>
    <t>Nyeleti (4:3)</t>
  </si>
  <si>
    <t>Ostrich Koppies (4:3)</t>
  </si>
  <si>
    <t>Quarantine (3:3)</t>
  </si>
  <si>
    <t>Ravenscourt YM (3:2)</t>
  </si>
  <si>
    <t>River Rocks (3:3)</t>
  </si>
  <si>
    <t>Robsons (4:4)</t>
  </si>
  <si>
    <t>Salayexe (4:3)</t>
  </si>
  <si>
    <t>Sand River (2:2)</t>
  </si>
  <si>
    <t>Sand River (2:3)</t>
  </si>
  <si>
    <t>Schotia (4:3)</t>
  </si>
  <si>
    <t>Scotia (3:2)</t>
  </si>
  <si>
    <t>Selati (3:2)</t>
  </si>
  <si>
    <t>Shadow (3:4)</t>
  </si>
  <si>
    <t>Tamboti (4:3)</t>
  </si>
  <si>
    <t>Tasselberry (2:4)</t>
  </si>
  <si>
    <t>Tatowa (3:3)</t>
  </si>
  <si>
    <t>Teardrop (3:3)</t>
  </si>
  <si>
    <t>Thandi (3:3)</t>
  </si>
  <si>
    <t>Thlangisa (3:4)</t>
  </si>
  <si>
    <t>Tingana (5:5)</t>
  </si>
  <si>
    <t>Torchwood (3:4)</t>
  </si>
  <si>
    <t>Toulon (3:3)</t>
  </si>
  <si>
    <t>Tsakani (3:3)</t>
  </si>
  <si>
    <t>Tutlwa (4:3)</t>
  </si>
  <si>
    <t>Warthog Wallow (4:3)</t>
  </si>
  <si>
    <t>West Street (4:3)</t>
  </si>
  <si>
    <t>White Dam (3:3)</t>
  </si>
  <si>
    <t>Wilsons Pan (3:3)</t>
  </si>
  <si>
    <t>Xikavi (3:3)</t>
  </si>
  <si>
    <t>Ximpalapala (4:4)</t>
  </si>
  <si>
    <t>Xivambalana (3:2)</t>
  </si>
  <si>
    <t>Xovonekela (4:3)</t>
  </si>
  <si>
    <t>Young Nottens (2:2)</t>
  </si>
  <si>
    <t>Individual</t>
  </si>
  <si>
    <t>KK</t>
  </si>
  <si>
    <t>Status</t>
  </si>
  <si>
    <t>Dead</t>
  </si>
  <si>
    <t>S.A.</t>
  </si>
  <si>
    <t>Popn size</t>
  </si>
  <si>
    <t>Jakkalsdraai (3:2)</t>
  </si>
  <si>
    <t>Kwela Kwela (3:2)</t>
  </si>
  <si>
    <t>Metsi (4:2)</t>
  </si>
  <si>
    <t>Nanga YM (2:2)</t>
  </si>
  <si>
    <t>Rollercoaster (3:2)</t>
  </si>
  <si>
    <t>Rollercoaster YM (2:2)</t>
  </si>
  <si>
    <t>Tai Dam (3:3)</t>
  </si>
  <si>
    <t>Tutlwa YM</t>
  </si>
  <si>
    <t>Vomba YM (3:3)</t>
  </si>
  <si>
    <t>Wabayiza (4:3)</t>
  </si>
  <si>
    <t>Xindlevhane (3:3)</t>
  </si>
  <si>
    <t>Flockfield (3:3)</t>
  </si>
  <si>
    <t>Kwela Kwela YM</t>
  </si>
  <si>
    <t>Nottens (5:5)</t>
  </si>
  <si>
    <t>Ntima (2:2)</t>
  </si>
  <si>
    <t>Ravenscourt (3:3)</t>
  </si>
  <si>
    <t>Tambouti (3:3)</t>
  </si>
  <si>
    <t>Vomba (3:2)</t>
  </si>
  <si>
    <t>Ximpalapala YM</t>
  </si>
  <si>
    <t>Induna (5:4)</t>
  </si>
  <si>
    <t>Jordaan</t>
  </si>
  <si>
    <t>Mxabene (2:2)</t>
  </si>
  <si>
    <t>Ostrich Koppies YF</t>
  </si>
  <si>
    <t>Ridge Rock (3:3)</t>
  </si>
  <si>
    <t>Shangwa (3:4)</t>
  </si>
  <si>
    <t>Xinzele (3:3)</t>
  </si>
  <si>
    <t>Emsagwen (4:2)</t>
  </si>
  <si>
    <t>Hippo Dam</t>
  </si>
  <si>
    <t>Mafufunyane (2:2)</t>
  </si>
  <si>
    <t>Mashiabonj (3:4)</t>
  </si>
  <si>
    <t>Mati (3:3)</t>
  </si>
  <si>
    <t>Metsi YM</t>
  </si>
  <si>
    <t>Nyeleti (4:4)</t>
  </si>
  <si>
    <t>Safari</t>
  </si>
  <si>
    <t>Tai Dam F</t>
  </si>
  <si>
    <t>Tai Dam YM</t>
  </si>
  <si>
    <t>Tavangumi</t>
  </si>
  <si>
    <t>Wacheche (3:3)</t>
  </si>
  <si>
    <t>Beaumonts (3:4)</t>
  </si>
  <si>
    <t>Jakkalsdraai YM (3:3)</t>
  </si>
  <si>
    <t>Kapen (2:3)</t>
  </si>
  <si>
    <t>KK YM (3:3)</t>
  </si>
  <si>
    <t>Makubela</t>
  </si>
  <si>
    <t>Mambiri</t>
  </si>
  <si>
    <t>Mbilo (2:3)</t>
  </si>
  <si>
    <t>Ngoboswan (2:2)</t>
  </si>
  <si>
    <t>Rhulani</t>
  </si>
  <si>
    <t>Tegwaan (3:3)</t>
  </si>
  <si>
    <t>Tjellahanga (3:4)</t>
  </si>
  <si>
    <t>White Cloth</t>
  </si>
  <si>
    <t>3-4 female</t>
  </si>
  <si>
    <t>Bulala</t>
  </si>
  <si>
    <t>Harrys (3:2)</t>
  </si>
  <si>
    <t>Inkanye (2:3)</t>
  </si>
  <si>
    <t>Makwela</t>
  </si>
  <si>
    <t>Manyeleti (2:2)</t>
  </si>
  <si>
    <t>Newington (4:4)</t>
  </si>
  <si>
    <t>Tulamanzi</t>
  </si>
  <si>
    <t>Vomba YM (2006)</t>
  </si>
  <si>
    <t>Wallingford</t>
  </si>
  <si>
    <t>Ximbonyane</t>
  </si>
  <si>
    <t>Dispersed</t>
  </si>
  <si>
    <t>Juvenile</t>
  </si>
  <si>
    <t>Subadult</t>
  </si>
  <si>
    <t>Adult</t>
  </si>
  <si>
    <t>Age</t>
  </si>
  <si>
    <t>DoB</t>
  </si>
  <si>
    <t>Sex</t>
  </si>
  <si>
    <t>Male</t>
  </si>
  <si>
    <t>Female</t>
  </si>
  <si>
    <t>Year</t>
  </si>
  <si>
    <t>X</t>
  </si>
  <si>
    <t>years</t>
  </si>
  <si>
    <t>age.months</t>
  </si>
  <si>
    <t>age.class</t>
  </si>
  <si>
    <t>age.category</t>
  </si>
  <si>
    <t>n infanticide</t>
  </si>
  <si>
    <t>n adult</t>
  </si>
  <si>
    <t>n adult female</t>
  </si>
  <si>
    <t>n adult male</t>
  </si>
  <si>
    <t>n independent</t>
  </si>
  <si>
    <t>interbirth interval</t>
  </si>
  <si>
    <t>harem size</t>
  </si>
  <si>
    <t>adult sex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</si>
</sst>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Font="1" applyFill="1"/>
    <xf numFmtId="14" fontId="1" fillId="0" borderId="0" xfId="0" applyNumberFormat="1" applyFont="1"/>
    <xf numFmtId="14" fontId="0" fillId="0" borderId="0" xfId="0" applyNumberFormat="1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0" fillId="0" borderId="0" xfId="0" applyFont="1" applyFill="1" applyAlignment="1">
      <alignment horizontal="left"/>
    </xf>
    <xf numFmtId="14" fontId="0" fillId="0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 applyFont="1" applyFill="1" applyAlignment="1">
      <alignment horizontal="left"/>
    </xf>
    <xf numFmtId="0" fontId="0" fillId="0" borderId="0" xfId="0" applyAlignment="1">
      <alignment horizontal="right"/>
    </xf>
    <xf numFmtId="0" fontId="5" fillId="0" borderId="0" xfId="0" applyFont="1" applyFill="1"/>
    <xf numFmtId="14" fontId="4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1" xfId="0" applyNumberFormat="1" applyFont="1" applyBorder="1"/>
    <xf numFmtId="2" fontId="0" fillId="0" borderId="0" xfId="0" applyNumberFormat="1"/>
    <xf numFmtId="164" fontId="0" fillId="0" borderId="1" xfId="0" applyNumberFormat="1" applyFont="1" applyBorder="1"/>
    <xf numFmtId="164" fontId="0" fillId="0" borderId="0" xfId="0" applyNumberForma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Independent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Summary!$A$2:$A$8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Summary!$B$2:$B$8</c:f>
              <c:numCache>
                <c:formatCode>General</c:formatCode>
                <c:ptCount val="7"/>
                <c:pt idx="0">
                  <c:v>70</c:v>
                </c:pt>
                <c:pt idx="1">
                  <c:v>74</c:v>
                </c:pt>
                <c:pt idx="2">
                  <c:v>70</c:v>
                </c:pt>
                <c:pt idx="3">
                  <c:v>68</c:v>
                </c:pt>
                <c:pt idx="4">
                  <c:v>70</c:v>
                </c:pt>
                <c:pt idx="5">
                  <c:v>72</c:v>
                </c:pt>
                <c:pt idx="6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3-4F9E-962C-AA44B64287FB}"/>
            </c:ext>
          </c:extLst>
        </c:ser>
        <c:ser>
          <c:idx val="1"/>
          <c:order val="1"/>
          <c:tx>
            <c:v>Adult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Summary!$A$2:$A$8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Summary!$C$2:$C$8</c:f>
              <c:numCache>
                <c:formatCode>General</c:formatCode>
                <c:ptCount val="7"/>
                <c:pt idx="0">
                  <c:v>48</c:v>
                </c:pt>
                <c:pt idx="1">
                  <c:v>47</c:v>
                </c:pt>
                <c:pt idx="2">
                  <c:v>49</c:v>
                </c:pt>
                <c:pt idx="3">
                  <c:v>45</c:v>
                </c:pt>
                <c:pt idx="4">
                  <c:v>54</c:v>
                </c:pt>
                <c:pt idx="5">
                  <c:v>52</c:v>
                </c:pt>
                <c:pt idx="6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3-4F9E-962C-AA44B6428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0561664"/>
        <c:axId val="-2050058208"/>
      </c:lineChart>
      <c:catAx>
        <c:axId val="-20505616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058208"/>
        <c:crosses val="autoZero"/>
        <c:auto val="1"/>
        <c:lblAlgn val="ctr"/>
        <c:lblOffset val="100"/>
        <c:noMultiLvlLbl val="0"/>
      </c:catAx>
      <c:valAx>
        <c:axId val="-20500582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56166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10</xdr:row>
      <xdr:rowOff>75247</xdr:rowOff>
    </xdr:from>
    <xdr:to>
      <xdr:col>5</xdr:col>
      <xdr:colOff>257175</xdr:colOff>
      <xdr:row>24</xdr:row>
      <xdr:rowOff>151447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E10" sqref="E10"/>
    </sheetView>
  </sheetViews>
  <sheetFormatPr defaultColWidth="8.77734375" defaultRowHeight="14.4" x14ac:dyDescent="0.3"/>
  <cols>
    <col min="1" max="1" width="9.109375" style="9" customWidth="1"/>
    <col min="2" max="6" width="15" style="13" customWidth="1"/>
    <col min="7" max="7" width="12.88671875" customWidth="1"/>
    <col min="8" max="8" width="16.5546875" customWidth="1"/>
    <col min="9" max="9" width="11.88671875" customWidth="1"/>
  </cols>
  <sheetData>
    <row r="1" spans="1:9" x14ac:dyDescent="0.3">
      <c r="A1" s="5" t="s">
        <v>155</v>
      </c>
      <c r="B1" s="5" t="s">
        <v>165</v>
      </c>
      <c r="C1" s="5" t="s">
        <v>162</v>
      </c>
      <c r="D1" s="5" t="s">
        <v>163</v>
      </c>
      <c r="E1" s="5" t="s">
        <v>164</v>
      </c>
      <c r="F1" s="5" t="s">
        <v>168</v>
      </c>
      <c r="G1" s="5" t="s">
        <v>161</v>
      </c>
      <c r="H1" s="5" t="s">
        <v>166</v>
      </c>
      <c r="I1" s="5" t="s">
        <v>167</v>
      </c>
    </row>
    <row r="2" spans="1:9" x14ac:dyDescent="0.3">
      <c r="A2" s="9">
        <v>2009</v>
      </c>
      <c r="B2" s="13">
        <f>'2009'!M2</f>
        <v>70</v>
      </c>
      <c r="C2" s="13">
        <f>'2009'!M3</f>
        <v>48</v>
      </c>
      <c r="D2" s="13">
        <v>30</v>
      </c>
      <c r="E2" s="13">
        <f>C2-D2</f>
        <v>18</v>
      </c>
      <c r="F2" s="21">
        <f>E2/D2</f>
        <v>0.6</v>
      </c>
      <c r="G2" s="17">
        <v>1196</v>
      </c>
      <c r="H2" s="19">
        <v>19</v>
      </c>
      <c r="I2" s="18">
        <v>1.1444896419715711</v>
      </c>
    </row>
    <row r="3" spans="1:9" x14ac:dyDescent="0.3">
      <c r="A3" s="9">
        <v>2010</v>
      </c>
      <c r="B3" s="13">
        <f>'2010'!N2</f>
        <v>74</v>
      </c>
      <c r="C3" s="13">
        <f>'2010'!N3</f>
        <v>47</v>
      </c>
      <c r="D3" s="13">
        <v>33</v>
      </c>
      <c r="E3" s="13">
        <f t="shared" ref="E3:E8" si="0">C3-D3</f>
        <v>14</v>
      </c>
      <c r="F3" s="21">
        <f t="shared" ref="F3:F8" si="1">E3/D3</f>
        <v>0.42424242424242425</v>
      </c>
      <c r="G3" s="17">
        <v>843</v>
      </c>
      <c r="H3" s="19">
        <v>18.333333333333332</v>
      </c>
      <c r="I3" s="18">
        <v>1.1064161429385067</v>
      </c>
    </row>
    <row r="4" spans="1:9" x14ac:dyDescent="0.3">
      <c r="A4" s="9">
        <v>2011</v>
      </c>
      <c r="B4" s="13">
        <f>'2011'!N2</f>
        <v>70</v>
      </c>
      <c r="C4" s="13">
        <f>'2011'!N3</f>
        <v>49</v>
      </c>
      <c r="D4" s="13">
        <v>36</v>
      </c>
      <c r="E4" s="13">
        <f t="shared" si="0"/>
        <v>13</v>
      </c>
      <c r="F4" s="21">
        <f t="shared" si="1"/>
        <v>0.3611111111111111</v>
      </c>
      <c r="G4" s="17">
        <v>547</v>
      </c>
      <c r="H4" s="19">
        <v>17.866666666666667</v>
      </c>
      <c r="I4" s="18">
        <v>0.90995974348615083</v>
      </c>
    </row>
    <row r="5" spans="1:9" x14ac:dyDescent="0.3">
      <c r="A5" s="9">
        <v>2012</v>
      </c>
      <c r="B5" s="13">
        <f>'2012a'!N2</f>
        <v>68</v>
      </c>
      <c r="C5" s="13">
        <f>'2012a'!N3</f>
        <v>45</v>
      </c>
      <c r="D5" s="13">
        <v>30</v>
      </c>
      <c r="E5" s="13">
        <f t="shared" si="0"/>
        <v>15</v>
      </c>
      <c r="F5" s="21">
        <f t="shared" si="1"/>
        <v>0.5</v>
      </c>
      <c r="G5" s="17">
        <v>1157</v>
      </c>
      <c r="H5" s="19">
        <v>17</v>
      </c>
      <c r="I5" s="18">
        <v>0.95606876028960808</v>
      </c>
    </row>
    <row r="6" spans="1:9" x14ac:dyDescent="0.3">
      <c r="A6" s="9">
        <v>2013</v>
      </c>
      <c r="B6" s="13">
        <f>'2013a'!N2</f>
        <v>70</v>
      </c>
      <c r="C6" s="13">
        <f>'2013a'!N3</f>
        <v>54</v>
      </c>
      <c r="D6" s="13">
        <v>34</v>
      </c>
      <c r="E6" s="13">
        <f t="shared" si="0"/>
        <v>20</v>
      </c>
      <c r="F6" s="21">
        <f t="shared" si="1"/>
        <v>0.58823529411764708</v>
      </c>
      <c r="G6" s="17">
        <v>1606</v>
      </c>
      <c r="H6" s="19">
        <v>9.5833333333333339</v>
      </c>
      <c r="I6" s="18">
        <v>1.0149256365263202</v>
      </c>
    </row>
    <row r="7" spans="1:9" x14ac:dyDescent="0.3">
      <c r="A7" s="9">
        <v>2014</v>
      </c>
      <c r="B7" s="13">
        <f>'2014a'!O2</f>
        <v>72</v>
      </c>
      <c r="C7" s="13">
        <f>'2014a'!O3</f>
        <v>52</v>
      </c>
      <c r="D7" s="13">
        <v>31</v>
      </c>
      <c r="E7" s="13">
        <f t="shared" si="0"/>
        <v>21</v>
      </c>
      <c r="F7" s="21">
        <f t="shared" si="1"/>
        <v>0.67741935483870963</v>
      </c>
      <c r="G7" s="17">
        <v>1710</v>
      </c>
      <c r="H7" s="19">
        <v>7.8571428571428568</v>
      </c>
      <c r="I7" s="18">
        <v>1.1360344894316015</v>
      </c>
    </row>
    <row r="8" spans="1:9" x14ac:dyDescent="0.3">
      <c r="A8" s="9">
        <v>2015</v>
      </c>
      <c r="B8" s="13">
        <f>'2015a'!H2</f>
        <v>76</v>
      </c>
      <c r="C8" s="13">
        <f>'2015a'!H3</f>
        <v>57</v>
      </c>
      <c r="D8" s="13">
        <v>33</v>
      </c>
      <c r="E8" s="13">
        <f t="shared" si="0"/>
        <v>24</v>
      </c>
      <c r="F8" s="21">
        <f t="shared" si="1"/>
        <v>0.72727272727272729</v>
      </c>
      <c r="G8" s="17">
        <v>310</v>
      </c>
      <c r="H8" s="20"/>
      <c r="I8" s="18">
        <v>1.2205578541194053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M181"/>
  <sheetViews>
    <sheetView workbookViewId="0">
      <selection activeCell="L37" sqref="L37"/>
    </sheetView>
  </sheetViews>
  <sheetFormatPr defaultColWidth="8.77734375" defaultRowHeight="14.4" x14ac:dyDescent="0.3"/>
  <cols>
    <col min="1" max="1" width="21.44140625" style="9" bestFit="1" customWidth="1"/>
    <col min="2" max="2" width="9.77734375" style="9" bestFit="1" customWidth="1"/>
    <col min="3" max="3" width="10.44140625" style="10" bestFit="1" customWidth="1"/>
    <col min="4" max="4" width="8.77734375" style="9" bestFit="1" customWidth="1"/>
    <col min="5" max="5" width="7.44140625" style="9" bestFit="1" customWidth="1"/>
    <col min="6" max="6" width="10" style="10" bestFit="1" customWidth="1"/>
    <col min="7" max="7" width="12.44140625" style="9" customWidth="1"/>
    <col min="8" max="8" width="7.44140625" style="9" customWidth="1"/>
    <col min="9" max="9" width="10.77734375" style="9" bestFit="1" customWidth="1"/>
    <col min="10" max="10" width="13.77734375" style="9" bestFit="1" customWidth="1"/>
    <col min="11" max="11" width="9.77734375" style="9" customWidth="1"/>
    <col min="12" max="12" width="9.44140625" style="9" bestFit="1" customWidth="1"/>
    <col min="13" max="13" width="5.6640625" style="13" customWidth="1"/>
    <col min="14" max="16384" width="8.77734375" style="9"/>
  </cols>
  <sheetData>
    <row r="1" spans="1:13" x14ac:dyDescent="0.3">
      <c r="A1" s="5" t="s">
        <v>79</v>
      </c>
      <c r="B1" s="5" t="s">
        <v>81</v>
      </c>
      <c r="C1" s="6" t="s">
        <v>151</v>
      </c>
      <c r="D1" s="5" t="s">
        <v>150</v>
      </c>
      <c r="E1" s="5" t="s">
        <v>152</v>
      </c>
      <c r="F1" s="6" t="s">
        <v>156</v>
      </c>
      <c r="G1" s="5" t="s">
        <v>158</v>
      </c>
      <c r="H1" s="5" t="s">
        <v>157</v>
      </c>
      <c r="I1" s="5" t="s">
        <v>160</v>
      </c>
      <c r="J1" s="5" t="s">
        <v>159</v>
      </c>
      <c r="K1" s="5"/>
      <c r="L1" s="5"/>
      <c r="M1" s="11"/>
    </row>
    <row r="2" spans="1:13" x14ac:dyDescent="0.3">
      <c r="A2" s="7" t="s">
        <v>135</v>
      </c>
      <c r="B2" s="7" t="s">
        <v>82</v>
      </c>
      <c r="C2" s="8">
        <v>33817</v>
      </c>
      <c r="D2" s="12" t="s">
        <v>149</v>
      </c>
      <c r="E2" s="12" t="s">
        <v>154</v>
      </c>
      <c r="F2" s="8">
        <v>40178</v>
      </c>
      <c r="G2" s="12">
        <f>(YEAR(F2)-YEAR(C2))*12+MONTH(F2)-MONTH(C2)</f>
        <v>208</v>
      </c>
      <c r="H2" s="12">
        <f>G2/12</f>
        <v>17.333333333333332</v>
      </c>
      <c r="I2" s="12" t="str">
        <f>IF(G2&lt;=12,"_cub", IF(G2&lt;24,"_juvenile", IF(G2&lt;36,"_subadult", IF(G2&lt;48,"_36", IF(G2&lt;60,"_48", IF(G2&lt;72,"_60", IF(G2&lt;84, "_72", IF(G2&gt;=84,"_84", "NA"))))))))</f>
        <v>_84</v>
      </c>
      <c r="J2" s="12" t="str">
        <f>E2&amp;I2</f>
        <v>Female_84</v>
      </c>
      <c r="K2" s="7"/>
      <c r="L2" s="5" t="s">
        <v>84</v>
      </c>
      <c r="M2" s="11">
        <f>COUNTA(A:A)-1</f>
        <v>70</v>
      </c>
    </row>
    <row r="3" spans="1:13" hidden="1" x14ac:dyDescent="0.3">
      <c r="A3" s="7" t="s">
        <v>0</v>
      </c>
      <c r="B3" s="7" t="s">
        <v>83</v>
      </c>
      <c r="C3" s="8">
        <v>38991</v>
      </c>
      <c r="D3" s="12" t="s">
        <v>148</v>
      </c>
      <c r="E3" s="12" t="s">
        <v>153</v>
      </c>
      <c r="F3" s="8">
        <v>40178</v>
      </c>
      <c r="G3" s="12">
        <f t="shared" ref="G3:G66" si="0">(YEAR(F3)-YEAR(C3))*12+MONTH(F3)-MONTH(C3)</f>
        <v>38</v>
      </c>
      <c r="H3" s="12">
        <f t="shared" ref="H3:H66" si="1">G3/12</f>
        <v>3.1666666666666665</v>
      </c>
      <c r="I3" s="12" t="str">
        <f t="shared" ref="I3:I66" si="2">IF(G3&lt;=12,"_cub", IF(G3&lt;24,"_juvenile", IF(G3&lt;36,"_subadult", IF(G3&lt;48,"_36", IF(G3&lt;60,"_48", IF(G3&lt;72,"_60", IF(G3&lt;84, "_72", IF(G3&gt;=84,"_84", "NA"))))))))</f>
        <v>_36</v>
      </c>
      <c r="J3" s="12" t="str">
        <f t="shared" ref="J3:J66" si="3">E3&amp;I3</f>
        <v>Male_36</v>
      </c>
      <c r="K3" s="7"/>
      <c r="L3" s="5" t="s">
        <v>149</v>
      </c>
      <c r="M3" s="11">
        <v>48</v>
      </c>
    </row>
    <row r="4" spans="1:13" hidden="1" x14ac:dyDescent="0.3">
      <c r="A4" s="7" t="s">
        <v>123</v>
      </c>
      <c r="B4" s="7" t="s">
        <v>83</v>
      </c>
      <c r="C4" s="8">
        <v>35947</v>
      </c>
      <c r="D4" s="12" t="s">
        <v>149</v>
      </c>
      <c r="E4" s="12" t="s">
        <v>153</v>
      </c>
      <c r="F4" s="8">
        <v>40178</v>
      </c>
      <c r="G4" s="12">
        <f t="shared" si="0"/>
        <v>138</v>
      </c>
      <c r="H4" s="12">
        <f t="shared" si="1"/>
        <v>11.5</v>
      </c>
      <c r="I4" s="12" t="str">
        <f t="shared" si="2"/>
        <v>_84</v>
      </c>
      <c r="J4" s="12" t="str">
        <f t="shared" si="3"/>
        <v>Male_84</v>
      </c>
      <c r="K4" s="7"/>
    </row>
    <row r="5" spans="1:13" hidden="1" x14ac:dyDescent="0.3">
      <c r="A5" s="7" t="s">
        <v>4</v>
      </c>
      <c r="B5" s="7" t="s">
        <v>83</v>
      </c>
      <c r="C5" s="8">
        <v>37288</v>
      </c>
      <c r="D5" s="12" t="s">
        <v>149</v>
      </c>
      <c r="E5" s="12" t="s">
        <v>153</v>
      </c>
      <c r="F5" s="8">
        <v>40178</v>
      </c>
      <c r="G5" s="12">
        <f t="shared" si="0"/>
        <v>94</v>
      </c>
      <c r="H5" s="12">
        <f t="shared" si="1"/>
        <v>7.833333333333333</v>
      </c>
      <c r="I5" s="12" t="str">
        <f t="shared" si="2"/>
        <v>_84</v>
      </c>
      <c r="J5" s="12" t="str">
        <f t="shared" si="3"/>
        <v>Male_84</v>
      </c>
      <c r="K5" s="7"/>
    </row>
    <row r="6" spans="1:13" hidden="1" x14ac:dyDescent="0.3">
      <c r="A6" s="7" t="s">
        <v>136</v>
      </c>
      <c r="B6" s="7" t="s">
        <v>146</v>
      </c>
      <c r="C6" s="8">
        <v>38657</v>
      </c>
      <c r="D6" s="12" t="s">
        <v>148</v>
      </c>
      <c r="E6" s="12" t="s">
        <v>153</v>
      </c>
      <c r="F6" s="8">
        <v>40178</v>
      </c>
      <c r="G6" s="12">
        <f t="shared" si="0"/>
        <v>49</v>
      </c>
      <c r="H6" s="12">
        <f t="shared" si="1"/>
        <v>4.083333333333333</v>
      </c>
      <c r="I6" s="12" t="str">
        <f t="shared" si="2"/>
        <v>_48</v>
      </c>
      <c r="J6" s="12" t="str">
        <f t="shared" si="3"/>
        <v>Male_48</v>
      </c>
      <c r="K6" s="7"/>
    </row>
    <row r="7" spans="1:13" hidden="1" x14ac:dyDescent="0.3">
      <c r="A7" s="7" t="s">
        <v>6</v>
      </c>
      <c r="B7" s="7" t="s">
        <v>83</v>
      </c>
      <c r="C7" s="8">
        <v>36861</v>
      </c>
      <c r="D7" s="12" t="s">
        <v>149</v>
      </c>
      <c r="E7" s="12" t="s">
        <v>153</v>
      </c>
      <c r="F7" s="8">
        <v>40178</v>
      </c>
      <c r="G7" s="12">
        <f t="shared" si="0"/>
        <v>108</v>
      </c>
      <c r="H7" s="12">
        <f t="shared" si="1"/>
        <v>9</v>
      </c>
      <c r="I7" s="12" t="str">
        <f t="shared" si="2"/>
        <v>_84</v>
      </c>
      <c r="J7" s="12" t="str">
        <f t="shared" si="3"/>
        <v>Male_84</v>
      </c>
      <c r="K7" s="7"/>
    </row>
    <row r="8" spans="1:13" x14ac:dyDescent="0.3">
      <c r="A8" s="7" t="s">
        <v>7</v>
      </c>
      <c r="B8" s="7" t="s">
        <v>83</v>
      </c>
      <c r="C8" s="8">
        <v>37408</v>
      </c>
      <c r="D8" s="12" t="s">
        <v>149</v>
      </c>
      <c r="E8" s="12" t="s">
        <v>154</v>
      </c>
      <c r="F8" s="8">
        <v>40178</v>
      </c>
      <c r="G8" s="12">
        <f t="shared" si="0"/>
        <v>90</v>
      </c>
      <c r="H8" s="12">
        <f t="shared" si="1"/>
        <v>7.5</v>
      </c>
      <c r="I8" s="12" t="str">
        <f t="shared" si="2"/>
        <v>_84</v>
      </c>
      <c r="J8" s="12" t="str">
        <f t="shared" si="3"/>
        <v>Female_84</v>
      </c>
      <c r="K8" s="7"/>
    </row>
    <row r="9" spans="1:13" x14ac:dyDescent="0.3">
      <c r="A9" s="7" t="s">
        <v>9</v>
      </c>
      <c r="B9" s="7" t="s">
        <v>83</v>
      </c>
      <c r="C9" s="8">
        <v>36039</v>
      </c>
      <c r="D9" s="12" t="s">
        <v>149</v>
      </c>
      <c r="E9" s="12" t="s">
        <v>154</v>
      </c>
      <c r="F9" s="8">
        <v>40178</v>
      </c>
      <c r="G9" s="12">
        <f t="shared" si="0"/>
        <v>135</v>
      </c>
      <c r="H9" s="12">
        <f t="shared" si="1"/>
        <v>11.25</v>
      </c>
      <c r="I9" s="12" t="str">
        <f t="shared" si="2"/>
        <v>_84</v>
      </c>
      <c r="J9" s="12" t="str">
        <f t="shared" si="3"/>
        <v>Female_84</v>
      </c>
      <c r="K9" s="7"/>
    </row>
    <row r="10" spans="1:13" hidden="1" x14ac:dyDescent="0.3">
      <c r="A10" s="7" t="s">
        <v>111</v>
      </c>
      <c r="B10" s="7" t="s">
        <v>83</v>
      </c>
      <c r="C10" s="8">
        <v>37681</v>
      </c>
      <c r="D10" s="12" t="s">
        <v>149</v>
      </c>
      <c r="E10" s="12" t="s">
        <v>153</v>
      </c>
      <c r="F10" s="8">
        <v>40178</v>
      </c>
      <c r="G10" s="12">
        <f t="shared" si="0"/>
        <v>81</v>
      </c>
      <c r="H10" s="12">
        <f t="shared" si="1"/>
        <v>6.75</v>
      </c>
      <c r="I10" s="12" t="str">
        <f t="shared" si="2"/>
        <v>_72</v>
      </c>
      <c r="J10" s="12" t="str">
        <f t="shared" si="3"/>
        <v>Male_72</v>
      </c>
      <c r="K10" s="7"/>
    </row>
    <row r="11" spans="1:13" x14ac:dyDescent="0.3">
      <c r="A11" s="7" t="s">
        <v>96</v>
      </c>
      <c r="B11" s="7" t="s">
        <v>83</v>
      </c>
      <c r="C11" s="8">
        <v>38078</v>
      </c>
      <c r="D11" s="12" t="s">
        <v>149</v>
      </c>
      <c r="E11" s="12" t="s">
        <v>154</v>
      </c>
      <c r="F11" s="8">
        <v>40178</v>
      </c>
      <c r="G11" s="12">
        <f t="shared" si="0"/>
        <v>68</v>
      </c>
      <c r="H11" s="12">
        <f t="shared" si="1"/>
        <v>5.666666666666667</v>
      </c>
      <c r="I11" s="12" t="str">
        <f t="shared" si="2"/>
        <v>_60</v>
      </c>
      <c r="J11" s="12" t="str">
        <f t="shared" si="3"/>
        <v>Female_60</v>
      </c>
      <c r="K11" s="7"/>
    </row>
    <row r="12" spans="1:13" x14ac:dyDescent="0.3">
      <c r="A12" s="7" t="s">
        <v>137</v>
      </c>
      <c r="B12" s="7" t="s">
        <v>82</v>
      </c>
      <c r="C12" s="8">
        <v>34790</v>
      </c>
      <c r="D12" s="12" t="s">
        <v>149</v>
      </c>
      <c r="E12" s="12" t="s">
        <v>154</v>
      </c>
      <c r="F12" s="8">
        <v>40178</v>
      </c>
      <c r="G12" s="12">
        <f t="shared" si="0"/>
        <v>176</v>
      </c>
      <c r="H12" s="12">
        <f t="shared" si="1"/>
        <v>14.666666666666666</v>
      </c>
      <c r="I12" s="12" t="str">
        <f t="shared" si="2"/>
        <v>_84</v>
      </c>
      <c r="J12" s="12" t="str">
        <f t="shared" si="3"/>
        <v>Female_84</v>
      </c>
      <c r="K12" s="7"/>
    </row>
    <row r="13" spans="1:13" x14ac:dyDescent="0.3">
      <c r="A13" s="7" t="s">
        <v>112</v>
      </c>
      <c r="B13" s="7" t="s">
        <v>83</v>
      </c>
      <c r="C13" s="8">
        <v>34851</v>
      </c>
      <c r="D13" s="12" t="s">
        <v>149</v>
      </c>
      <c r="E13" s="12" t="s">
        <v>154</v>
      </c>
      <c r="F13" s="8">
        <v>40178</v>
      </c>
      <c r="G13" s="12">
        <f t="shared" si="0"/>
        <v>174</v>
      </c>
      <c r="H13" s="12">
        <f t="shared" si="1"/>
        <v>14.5</v>
      </c>
      <c r="I13" s="12" t="str">
        <f t="shared" si="2"/>
        <v>_84</v>
      </c>
      <c r="J13" s="12" t="str">
        <f t="shared" si="3"/>
        <v>Female_84</v>
      </c>
      <c r="K13" s="7"/>
    </row>
    <row r="14" spans="1:13" hidden="1" x14ac:dyDescent="0.3">
      <c r="A14" s="7" t="s">
        <v>12</v>
      </c>
      <c r="B14" s="7" t="s">
        <v>83</v>
      </c>
      <c r="C14" s="8">
        <v>38838</v>
      </c>
      <c r="D14" s="12" t="s">
        <v>148</v>
      </c>
      <c r="E14" s="12" t="s">
        <v>154</v>
      </c>
      <c r="F14" s="8">
        <v>40178</v>
      </c>
      <c r="G14" s="12">
        <f t="shared" si="0"/>
        <v>43</v>
      </c>
      <c r="H14" s="12">
        <f t="shared" si="1"/>
        <v>3.5833333333333335</v>
      </c>
      <c r="I14" s="12" t="str">
        <f t="shared" si="2"/>
        <v>_36</v>
      </c>
      <c r="J14" s="12" t="str">
        <f t="shared" si="3"/>
        <v>Female_36</v>
      </c>
      <c r="K14" s="7"/>
    </row>
    <row r="15" spans="1:13" hidden="1" x14ac:dyDescent="0.3">
      <c r="A15" s="7" t="s">
        <v>138</v>
      </c>
      <c r="B15" s="7" t="s">
        <v>146</v>
      </c>
      <c r="C15" s="8">
        <v>37712</v>
      </c>
      <c r="D15" s="12" t="s">
        <v>149</v>
      </c>
      <c r="E15" s="12" t="s">
        <v>153</v>
      </c>
      <c r="F15" s="8">
        <v>40178</v>
      </c>
      <c r="G15" s="12">
        <f t="shared" si="0"/>
        <v>80</v>
      </c>
      <c r="H15" s="12">
        <f t="shared" si="1"/>
        <v>6.666666666666667</v>
      </c>
      <c r="I15" s="12" t="str">
        <f t="shared" si="2"/>
        <v>_72</v>
      </c>
      <c r="J15" s="12" t="str">
        <f t="shared" si="3"/>
        <v>Male_72</v>
      </c>
      <c r="K15" s="7"/>
    </row>
    <row r="16" spans="1:13" x14ac:dyDescent="0.3">
      <c r="A16" s="7" t="s">
        <v>85</v>
      </c>
      <c r="B16" s="7" t="s">
        <v>83</v>
      </c>
      <c r="C16" s="8">
        <v>36465</v>
      </c>
      <c r="D16" s="12" t="s">
        <v>149</v>
      </c>
      <c r="E16" s="12" t="s">
        <v>154</v>
      </c>
      <c r="F16" s="8">
        <v>40178</v>
      </c>
      <c r="G16" s="12">
        <f t="shared" si="0"/>
        <v>121</v>
      </c>
      <c r="H16" s="12">
        <f t="shared" si="1"/>
        <v>10.083333333333334</v>
      </c>
      <c r="I16" s="12" t="str">
        <f t="shared" si="2"/>
        <v>_84</v>
      </c>
      <c r="J16" s="12" t="str">
        <f t="shared" si="3"/>
        <v>Female_84</v>
      </c>
      <c r="K16" s="7"/>
    </row>
    <row r="17" spans="1:11" hidden="1" x14ac:dyDescent="0.3">
      <c r="A17" s="7" t="s">
        <v>105</v>
      </c>
      <c r="B17" s="7" t="s">
        <v>83</v>
      </c>
      <c r="C17" s="8">
        <v>37408</v>
      </c>
      <c r="D17" s="12" t="s">
        <v>149</v>
      </c>
      <c r="E17" s="12" t="s">
        <v>153</v>
      </c>
      <c r="F17" s="8">
        <v>40178</v>
      </c>
      <c r="G17" s="12">
        <f t="shared" si="0"/>
        <v>90</v>
      </c>
      <c r="H17" s="12">
        <f t="shared" si="1"/>
        <v>7.5</v>
      </c>
      <c r="I17" s="12" t="str">
        <f t="shared" si="2"/>
        <v>_84</v>
      </c>
      <c r="J17" s="12" t="str">
        <f t="shared" si="3"/>
        <v>Male_84</v>
      </c>
      <c r="K17" s="7"/>
    </row>
    <row r="18" spans="1:11" x14ac:dyDescent="0.3">
      <c r="A18" s="7" t="s">
        <v>125</v>
      </c>
      <c r="B18" s="7" t="s">
        <v>83</v>
      </c>
      <c r="C18" s="8">
        <v>34213</v>
      </c>
      <c r="D18" s="12" t="s">
        <v>149</v>
      </c>
      <c r="E18" s="12" t="s">
        <v>154</v>
      </c>
      <c r="F18" s="8">
        <v>40178</v>
      </c>
      <c r="G18" s="12">
        <f t="shared" si="0"/>
        <v>195</v>
      </c>
      <c r="H18" s="12">
        <f t="shared" si="1"/>
        <v>16.25</v>
      </c>
      <c r="I18" s="12" t="str">
        <f t="shared" si="2"/>
        <v>_84</v>
      </c>
      <c r="J18" s="12" t="str">
        <f t="shared" si="3"/>
        <v>Female_84</v>
      </c>
      <c r="K18" s="7"/>
    </row>
    <row r="19" spans="1:11" x14ac:dyDescent="0.3">
      <c r="A19" s="7" t="s">
        <v>19</v>
      </c>
      <c r="B19" s="7" t="s">
        <v>83</v>
      </c>
      <c r="C19" s="8">
        <v>38047</v>
      </c>
      <c r="D19" s="12" t="s">
        <v>149</v>
      </c>
      <c r="E19" s="12" t="s">
        <v>154</v>
      </c>
      <c r="F19" s="8">
        <v>40178</v>
      </c>
      <c r="G19" s="12">
        <f t="shared" si="0"/>
        <v>69</v>
      </c>
      <c r="H19" s="12">
        <f t="shared" si="1"/>
        <v>5.75</v>
      </c>
      <c r="I19" s="12" t="str">
        <f t="shared" si="2"/>
        <v>_60</v>
      </c>
      <c r="J19" s="12" t="str">
        <f t="shared" si="3"/>
        <v>Female_60</v>
      </c>
      <c r="K19" s="7"/>
    </row>
    <row r="20" spans="1:11" hidden="1" x14ac:dyDescent="0.3">
      <c r="A20" s="7" t="s">
        <v>20</v>
      </c>
      <c r="B20" s="7" t="s">
        <v>83</v>
      </c>
      <c r="C20" s="8">
        <v>38504</v>
      </c>
      <c r="D20" s="12" t="s">
        <v>149</v>
      </c>
      <c r="E20" s="12" t="s">
        <v>153</v>
      </c>
      <c r="F20" s="8">
        <v>40178</v>
      </c>
      <c r="G20" s="12">
        <f t="shared" si="0"/>
        <v>54</v>
      </c>
      <c r="H20" s="12">
        <f t="shared" si="1"/>
        <v>4.5</v>
      </c>
      <c r="I20" s="12" t="str">
        <f t="shared" si="2"/>
        <v>_48</v>
      </c>
      <c r="J20" s="12" t="str">
        <f t="shared" si="3"/>
        <v>Male_48</v>
      </c>
      <c r="K20" s="7"/>
    </row>
    <row r="21" spans="1:11" x14ac:dyDescent="0.3">
      <c r="A21" s="7" t="s">
        <v>22</v>
      </c>
      <c r="B21" s="7" t="s">
        <v>83</v>
      </c>
      <c r="C21" s="8">
        <v>37196</v>
      </c>
      <c r="D21" s="12" t="s">
        <v>149</v>
      </c>
      <c r="E21" s="12" t="s">
        <v>154</v>
      </c>
      <c r="F21" s="8">
        <v>40178</v>
      </c>
      <c r="G21" s="12">
        <f t="shared" si="0"/>
        <v>97</v>
      </c>
      <c r="H21" s="12">
        <f t="shared" si="1"/>
        <v>8.0833333333333339</v>
      </c>
      <c r="I21" s="12" t="str">
        <f t="shared" si="2"/>
        <v>_84</v>
      </c>
      <c r="J21" s="12" t="str">
        <f t="shared" si="3"/>
        <v>Female_84</v>
      </c>
      <c r="K21" s="7"/>
    </row>
    <row r="22" spans="1:11" hidden="1" x14ac:dyDescent="0.3">
      <c r="A22" s="7" t="s">
        <v>80</v>
      </c>
      <c r="B22" s="7" t="s">
        <v>83</v>
      </c>
      <c r="C22" s="8">
        <v>38838</v>
      </c>
      <c r="D22" s="12" t="s">
        <v>148</v>
      </c>
      <c r="E22" s="12" t="s">
        <v>154</v>
      </c>
      <c r="F22" s="8">
        <v>40178</v>
      </c>
      <c r="G22" s="12">
        <f t="shared" si="0"/>
        <v>43</v>
      </c>
      <c r="H22" s="12">
        <f t="shared" si="1"/>
        <v>3.5833333333333335</v>
      </c>
      <c r="I22" s="12" t="str">
        <f t="shared" si="2"/>
        <v>_36</v>
      </c>
      <c r="J22" s="12" t="str">
        <f t="shared" si="3"/>
        <v>Female_36</v>
      </c>
      <c r="K22" s="7"/>
    </row>
    <row r="23" spans="1:11" hidden="1" x14ac:dyDescent="0.3">
      <c r="A23" s="7" t="s">
        <v>25</v>
      </c>
      <c r="B23" s="7" t="s">
        <v>83</v>
      </c>
      <c r="C23" s="8">
        <v>39264</v>
      </c>
      <c r="D23" s="12" t="s">
        <v>148</v>
      </c>
      <c r="E23" s="12" t="s">
        <v>154</v>
      </c>
      <c r="F23" s="8">
        <v>40178</v>
      </c>
      <c r="G23" s="12">
        <f t="shared" si="0"/>
        <v>29</v>
      </c>
      <c r="H23" s="12">
        <f t="shared" si="1"/>
        <v>2.4166666666666665</v>
      </c>
      <c r="I23" s="12" t="str">
        <f t="shared" si="2"/>
        <v>_subadult</v>
      </c>
      <c r="J23" s="12" t="str">
        <f t="shared" si="3"/>
        <v>Female_subadult</v>
      </c>
      <c r="K23" s="7"/>
    </row>
    <row r="24" spans="1:11" hidden="1" x14ac:dyDescent="0.3">
      <c r="A24" s="7" t="s">
        <v>86</v>
      </c>
      <c r="B24" s="7" t="s">
        <v>83</v>
      </c>
      <c r="C24" s="8">
        <v>38838</v>
      </c>
      <c r="D24" s="12" t="s">
        <v>148</v>
      </c>
      <c r="E24" s="12" t="s">
        <v>154</v>
      </c>
      <c r="F24" s="8">
        <v>40178</v>
      </c>
      <c r="G24" s="12">
        <f t="shared" si="0"/>
        <v>43</v>
      </c>
      <c r="H24" s="12">
        <f t="shared" si="1"/>
        <v>3.5833333333333335</v>
      </c>
      <c r="I24" s="12" t="str">
        <f t="shared" si="2"/>
        <v>_36</v>
      </c>
      <c r="J24" s="12" t="str">
        <f t="shared" si="3"/>
        <v>Female_36</v>
      </c>
      <c r="K24" s="7"/>
    </row>
    <row r="25" spans="1:11" hidden="1" x14ac:dyDescent="0.3">
      <c r="A25" s="7" t="s">
        <v>113</v>
      </c>
      <c r="B25" s="7" t="s">
        <v>83</v>
      </c>
      <c r="C25" s="8">
        <v>36008</v>
      </c>
      <c r="D25" s="12" t="s">
        <v>149</v>
      </c>
      <c r="E25" s="12" t="s">
        <v>153</v>
      </c>
      <c r="F25" s="8">
        <v>40178</v>
      </c>
      <c r="G25" s="12">
        <f t="shared" si="0"/>
        <v>136</v>
      </c>
      <c r="H25" s="12">
        <f t="shared" si="1"/>
        <v>11.333333333333334</v>
      </c>
      <c r="I25" s="12" t="str">
        <f t="shared" si="2"/>
        <v>_84</v>
      </c>
      <c r="J25" s="12" t="str">
        <f t="shared" si="3"/>
        <v>Male_84</v>
      </c>
      <c r="K25" s="7"/>
    </row>
    <row r="26" spans="1:11" hidden="1" x14ac:dyDescent="0.3">
      <c r="A26" s="7" t="s">
        <v>28</v>
      </c>
      <c r="B26" s="7" t="s">
        <v>83</v>
      </c>
      <c r="C26" s="8">
        <v>38749</v>
      </c>
      <c r="D26" s="12" t="s">
        <v>148</v>
      </c>
      <c r="E26" s="12" t="s">
        <v>153</v>
      </c>
      <c r="F26" s="8">
        <v>40178</v>
      </c>
      <c r="G26" s="12">
        <f t="shared" si="0"/>
        <v>46</v>
      </c>
      <c r="H26" s="12">
        <f t="shared" si="1"/>
        <v>3.8333333333333335</v>
      </c>
      <c r="I26" s="12" t="str">
        <f t="shared" si="2"/>
        <v>_36</v>
      </c>
      <c r="J26" s="12" t="str">
        <f t="shared" si="3"/>
        <v>Male_36</v>
      </c>
      <c r="K26" s="7"/>
    </row>
    <row r="27" spans="1:11" x14ac:dyDescent="0.3">
      <c r="A27" s="7" t="s">
        <v>127</v>
      </c>
      <c r="B27" s="7" t="s">
        <v>83</v>
      </c>
      <c r="C27" s="8">
        <v>37956</v>
      </c>
      <c r="D27" s="12" t="s">
        <v>149</v>
      </c>
      <c r="E27" s="12" t="s">
        <v>154</v>
      </c>
      <c r="F27" s="8">
        <v>40178</v>
      </c>
      <c r="G27" s="12">
        <f t="shared" si="0"/>
        <v>72</v>
      </c>
      <c r="H27" s="12">
        <f t="shared" si="1"/>
        <v>6</v>
      </c>
      <c r="I27" s="12" t="str">
        <f t="shared" si="2"/>
        <v>_72</v>
      </c>
      <c r="J27" s="12" t="str">
        <f t="shared" si="3"/>
        <v>Female_72</v>
      </c>
      <c r="K27" s="7"/>
    </row>
    <row r="28" spans="1:11" x14ac:dyDescent="0.3">
      <c r="A28" s="7" t="s">
        <v>139</v>
      </c>
      <c r="B28" s="7" t="s">
        <v>82</v>
      </c>
      <c r="C28" s="8">
        <v>34121</v>
      </c>
      <c r="D28" s="12" t="s">
        <v>149</v>
      </c>
      <c r="E28" s="12" t="s">
        <v>154</v>
      </c>
      <c r="F28" s="8">
        <v>40178</v>
      </c>
      <c r="G28" s="12">
        <f t="shared" si="0"/>
        <v>198</v>
      </c>
      <c r="H28" s="12">
        <f t="shared" si="1"/>
        <v>16.5</v>
      </c>
      <c r="I28" s="12" t="str">
        <f t="shared" si="2"/>
        <v>_84</v>
      </c>
      <c r="J28" s="12" t="str">
        <f t="shared" si="3"/>
        <v>Female_84</v>
      </c>
      <c r="K28" s="7"/>
    </row>
    <row r="29" spans="1:11" x14ac:dyDescent="0.3">
      <c r="A29" s="7" t="s">
        <v>128</v>
      </c>
      <c r="B29" s="7" t="s">
        <v>83</v>
      </c>
      <c r="C29" s="8">
        <v>37226</v>
      </c>
      <c r="D29" s="12" t="s">
        <v>149</v>
      </c>
      <c r="E29" s="12" t="s">
        <v>154</v>
      </c>
      <c r="F29" s="8">
        <v>40178</v>
      </c>
      <c r="G29" s="12">
        <f t="shared" si="0"/>
        <v>96</v>
      </c>
      <c r="H29" s="12">
        <f t="shared" si="1"/>
        <v>8</v>
      </c>
      <c r="I29" s="12" t="str">
        <f t="shared" si="2"/>
        <v>_84</v>
      </c>
      <c r="J29" s="12" t="str">
        <f t="shared" si="3"/>
        <v>Female_84</v>
      </c>
      <c r="K29" s="7"/>
    </row>
    <row r="30" spans="1:11" hidden="1" x14ac:dyDescent="0.3">
      <c r="A30" s="7" t="s">
        <v>140</v>
      </c>
      <c r="B30" s="7" t="s">
        <v>82</v>
      </c>
      <c r="C30" s="8">
        <v>35582</v>
      </c>
      <c r="D30" s="12" t="s">
        <v>149</v>
      </c>
      <c r="E30" s="12" t="s">
        <v>153</v>
      </c>
      <c r="F30" s="8">
        <v>40178</v>
      </c>
      <c r="G30" s="12">
        <f t="shared" si="0"/>
        <v>150</v>
      </c>
      <c r="H30" s="12">
        <f t="shared" si="1"/>
        <v>12.5</v>
      </c>
      <c r="I30" s="12" t="str">
        <f t="shared" si="2"/>
        <v>_84</v>
      </c>
      <c r="J30" s="12" t="str">
        <f t="shared" si="3"/>
        <v>Male_84</v>
      </c>
      <c r="K30" s="7"/>
    </row>
    <row r="31" spans="1:11" hidden="1" x14ac:dyDescent="0.3">
      <c r="A31" s="7" t="s">
        <v>31</v>
      </c>
      <c r="B31" s="7" t="s">
        <v>83</v>
      </c>
      <c r="C31" s="8">
        <v>37043</v>
      </c>
      <c r="D31" s="12" t="s">
        <v>149</v>
      </c>
      <c r="E31" s="12" t="s">
        <v>153</v>
      </c>
      <c r="F31" s="8">
        <v>40178</v>
      </c>
      <c r="G31" s="12">
        <f t="shared" si="0"/>
        <v>102</v>
      </c>
      <c r="H31" s="12">
        <f t="shared" si="1"/>
        <v>8.5</v>
      </c>
      <c r="I31" s="12" t="str">
        <f t="shared" si="2"/>
        <v>_84</v>
      </c>
      <c r="J31" s="12" t="str">
        <f t="shared" si="3"/>
        <v>Male_84</v>
      </c>
      <c r="K31" s="7"/>
    </row>
    <row r="32" spans="1:11" hidden="1" x14ac:dyDescent="0.3">
      <c r="A32" s="7" t="s">
        <v>114</v>
      </c>
      <c r="B32" s="7" t="s">
        <v>83</v>
      </c>
      <c r="C32" s="8">
        <v>39479</v>
      </c>
      <c r="D32" s="12" t="s">
        <v>147</v>
      </c>
      <c r="E32" s="12" t="s">
        <v>153</v>
      </c>
      <c r="F32" s="8">
        <v>40178</v>
      </c>
      <c r="G32" s="12">
        <f t="shared" si="0"/>
        <v>22</v>
      </c>
      <c r="H32" s="12">
        <f t="shared" si="1"/>
        <v>1.8333333333333333</v>
      </c>
      <c r="I32" s="12" t="str">
        <f t="shared" si="2"/>
        <v>_juvenile</v>
      </c>
      <c r="J32" s="12" t="str">
        <f t="shared" si="3"/>
        <v>Male_juvenile</v>
      </c>
      <c r="K32" s="7"/>
    </row>
    <row r="33" spans="1:11" x14ac:dyDescent="0.3">
      <c r="A33" s="7" t="s">
        <v>33</v>
      </c>
      <c r="B33" s="7" t="s">
        <v>83</v>
      </c>
      <c r="C33" s="8">
        <v>36800</v>
      </c>
      <c r="D33" s="12" t="s">
        <v>149</v>
      </c>
      <c r="E33" s="12" t="s">
        <v>154</v>
      </c>
      <c r="F33" s="8">
        <v>40178</v>
      </c>
      <c r="G33" s="12">
        <f t="shared" si="0"/>
        <v>110</v>
      </c>
      <c r="H33" s="12">
        <f t="shared" si="1"/>
        <v>9.1666666666666661</v>
      </c>
      <c r="I33" s="12" t="str">
        <f t="shared" si="2"/>
        <v>_84</v>
      </c>
      <c r="J33" s="12" t="str">
        <f t="shared" si="3"/>
        <v>Female_84</v>
      </c>
      <c r="K33" s="7"/>
    </row>
    <row r="34" spans="1:11" hidden="1" x14ac:dyDescent="0.3">
      <c r="A34" s="7" t="s">
        <v>129</v>
      </c>
      <c r="B34" s="7" t="s">
        <v>83</v>
      </c>
      <c r="C34" s="8">
        <v>39539</v>
      </c>
      <c r="D34" s="12" t="s">
        <v>147</v>
      </c>
      <c r="E34" s="12" t="s">
        <v>154</v>
      </c>
      <c r="F34" s="8">
        <v>40178</v>
      </c>
      <c r="G34" s="12">
        <f t="shared" si="0"/>
        <v>20</v>
      </c>
      <c r="H34" s="12">
        <f t="shared" si="1"/>
        <v>1.6666666666666667</v>
      </c>
      <c r="I34" s="12" t="str">
        <f t="shared" si="2"/>
        <v>_juvenile</v>
      </c>
      <c r="J34" s="12" t="str">
        <f t="shared" si="3"/>
        <v>Female_juvenile</v>
      </c>
      <c r="K34" s="7"/>
    </row>
    <row r="35" spans="1:11" hidden="1" x14ac:dyDescent="0.3">
      <c r="A35" s="7" t="s">
        <v>87</v>
      </c>
      <c r="B35" s="7" t="s">
        <v>83</v>
      </c>
      <c r="C35" s="8">
        <v>39022</v>
      </c>
      <c r="D35" s="12" t="s">
        <v>148</v>
      </c>
      <c r="E35" s="12" t="s">
        <v>154</v>
      </c>
      <c r="F35" s="8">
        <v>40178</v>
      </c>
      <c r="G35" s="12">
        <f t="shared" si="0"/>
        <v>37</v>
      </c>
      <c r="H35" s="12">
        <f t="shared" si="1"/>
        <v>3.0833333333333335</v>
      </c>
      <c r="I35" s="12" t="str">
        <f t="shared" si="2"/>
        <v>_36</v>
      </c>
      <c r="J35" s="12" t="str">
        <f t="shared" si="3"/>
        <v>Female_36</v>
      </c>
      <c r="K35" s="7"/>
    </row>
    <row r="36" spans="1:11" hidden="1" x14ac:dyDescent="0.3">
      <c r="A36" s="7" t="s">
        <v>38</v>
      </c>
      <c r="B36" s="7" t="s">
        <v>83</v>
      </c>
      <c r="C36" s="8">
        <v>38504</v>
      </c>
      <c r="D36" s="12" t="s">
        <v>149</v>
      </c>
      <c r="E36" s="12" t="s">
        <v>153</v>
      </c>
      <c r="F36" s="8">
        <v>40178</v>
      </c>
      <c r="G36" s="12">
        <f t="shared" si="0"/>
        <v>54</v>
      </c>
      <c r="H36" s="12">
        <f t="shared" si="1"/>
        <v>4.5</v>
      </c>
      <c r="I36" s="12" t="str">
        <f t="shared" si="2"/>
        <v>_48</v>
      </c>
      <c r="J36" s="12" t="str">
        <f t="shared" si="3"/>
        <v>Male_48</v>
      </c>
      <c r="K36" s="7"/>
    </row>
    <row r="37" spans="1:11" x14ac:dyDescent="0.3">
      <c r="A37" s="7" t="s">
        <v>106</v>
      </c>
      <c r="B37" s="7" t="s">
        <v>83</v>
      </c>
      <c r="C37" s="8">
        <v>35796</v>
      </c>
      <c r="D37" s="12" t="s">
        <v>149</v>
      </c>
      <c r="E37" s="12" t="s">
        <v>154</v>
      </c>
      <c r="F37" s="8">
        <v>40178</v>
      </c>
      <c r="G37" s="12">
        <f t="shared" si="0"/>
        <v>143</v>
      </c>
      <c r="H37" s="12">
        <f t="shared" si="1"/>
        <v>11.916666666666666</v>
      </c>
      <c r="I37" s="12" t="str">
        <f t="shared" si="2"/>
        <v>_84</v>
      </c>
      <c r="J37" s="12" t="str">
        <f t="shared" si="3"/>
        <v>Female_84</v>
      </c>
      <c r="K37" s="7"/>
    </row>
    <row r="38" spans="1:11" hidden="1" x14ac:dyDescent="0.3">
      <c r="A38" s="7" t="s">
        <v>141</v>
      </c>
      <c r="B38" s="7" t="s">
        <v>82</v>
      </c>
      <c r="C38" s="8">
        <v>36039</v>
      </c>
      <c r="D38" s="12" t="s">
        <v>149</v>
      </c>
      <c r="E38" s="12" t="s">
        <v>153</v>
      </c>
      <c r="F38" s="8">
        <v>40178</v>
      </c>
      <c r="G38" s="12">
        <f t="shared" si="0"/>
        <v>135</v>
      </c>
      <c r="H38" s="12">
        <f t="shared" si="1"/>
        <v>11.25</v>
      </c>
      <c r="I38" s="12" t="str">
        <f t="shared" si="2"/>
        <v>_84</v>
      </c>
      <c r="J38" s="12" t="str">
        <f t="shared" si="3"/>
        <v>Male_84</v>
      </c>
      <c r="K38" s="7"/>
    </row>
    <row r="39" spans="1:11" x14ac:dyDescent="0.3">
      <c r="A39" s="7" t="s">
        <v>130</v>
      </c>
      <c r="B39" s="7" t="s">
        <v>83</v>
      </c>
      <c r="C39" s="8">
        <v>34394</v>
      </c>
      <c r="D39" s="12" t="s">
        <v>149</v>
      </c>
      <c r="E39" s="12" t="s">
        <v>154</v>
      </c>
      <c r="F39" s="8">
        <v>40178</v>
      </c>
      <c r="G39" s="12">
        <f t="shared" si="0"/>
        <v>189</v>
      </c>
      <c r="H39" s="12">
        <f t="shared" si="1"/>
        <v>15.75</v>
      </c>
      <c r="I39" s="12" t="str">
        <f t="shared" si="2"/>
        <v>_84</v>
      </c>
      <c r="J39" s="12" t="str">
        <f t="shared" si="3"/>
        <v>Female_84</v>
      </c>
      <c r="K39" s="7"/>
    </row>
    <row r="40" spans="1:11" x14ac:dyDescent="0.3">
      <c r="A40" s="7" t="s">
        <v>98</v>
      </c>
      <c r="B40" s="7" t="s">
        <v>83</v>
      </c>
      <c r="C40" s="8">
        <v>34973</v>
      </c>
      <c r="D40" s="12" t="s">
        <v>149</v>
      </c>
      <c r="E40" s="12" t="s">
        <v>154</v>
      </c>
      <c r="F40" s="8">
        <v>40178</v>
      </c>
      <c r="G40" s="12">
        <f t="shared" si="0"/>
        <v>170</v>
      </c>
      <c r="H40" s="12">
        <f t="shared" si="1"/>
        <v>14.166666666666666</v>
      </c>
      <c r="I40" s="12" t="str">
        <f t="shared" si="2"/>
        <v>_84</v>
      </c>
      <c r="J40" s="12" t="str">
        <f t="shared" si="3"/>
        <v>Female_84</v>
      </c>
      <c r="K40" s="7"/>
    </row>
    <row r="41" spans="1:11" x14ac:dyDescent="0.3">
      <c r="A41" s="7" t="s">
        <v>99</v>
      </c>
      <c r="B41" s="7" t="s">
        <v>83</v>
      </c>
      <c r="C41" s="8">
        <v>36434</v>
      </c>
      <c r="D41" s="12" t="s">
        <v>149</v>
      </c>
      <c r="E41" s="12" t="s">
        <v>154</v>
      </c>
      <c r="F41" s="8">
        <v>40178</v>
      </c>
      <c r="G41" s="12">
        <f t="shared" si="0"/>
        <v>122</v>
      </c>
      <c r="H41" s="12">
        <f t="shared" si="1"/>
        <v>10.166666666666666</v>
      </c>
      <c r="I41" s="12" t="str">
        <f t="shared" si="2"/>
        <v>_84</v>
      </c>
      <c r="J41" s="12" t="str">
        <f t="shared" si="3"/>
        <v>Female_84</v>
      </c>
      <c r="K41" s="7"/>
    </row>
    <row r="42" spans="1:11" x14ac:dyDescent="0.3">
      <c r="A42" s="7" t="s">
        <v>117</v>
      </c>
      <c r="B42" s="7" t="s">
        <v>83</v>
      </c>
      <c r="C42" s="8">
        <v>37622</v>
      </c>
      <c r="D42" s="12" t="s">
        <v>149</v>
      </c>
      <c r="E42" s="12" t="s">
        <v>154</v>
      </c>
      <c r="F42" s="8">
        <v>40178</v>
      </c>
      <c r="G42" s="12">
        <f t="shared" si="0"/>
        <v>83</v>
      </c>
      <c r="H42" s="12">
        <f t="shared" si="1"/>
        <v>6.916666666666667</v>
      </c>
      <c r="I42" s="12" t="str">
        <f t="shared" si="2"/>
        <v>_72</v>
      </c>
      <c r="J42" s="12" t="str">
        <f t="shared" si="3"/>
        <v>Female_72</v>
      </c>
      <c r="K42" s="7"/>
    </row>
    <row r="43" spans="1:11" x14ac:dyDescent="0.3">
      <c r="A43" s="7" t="s">
        <v>47</v>
      </c>
      <c r="B43" s="7" t="s">
        <v>83</v>
      </c>
      <c r="C43" s="8">
        <v>38261</v>
      </c>
      <c r="D43" s="12" t="s">
        <v>149</v>
      </c>
      <c r="E43" s="12" t="s">
        <v>154</v>
      </c>
      <c r="F43" s="8">
        <v>40178</v>
      </c>
      <c r="G43" s="12">
        <f t="shared" si="0"/>
        <v>62</v>
      </c>
      <c r="H43" s="12">
        <f t="shared" si="1"/>
        <v>5.166666666666667</v>
      </c>
      <c r="I43" s="12" t="str">
        <f t="shared" si="2"/>
        <v>_60</v>
      </c>
      <c r="J43" s="12" t="str">
        <f t="shared" si="3"/>
        <v>Female_60</v>
      </c>
      <c r="K43" s="7"/>
    </row>
    <row r="44" spans="1:11" x14ac:dyDescent="0.3">
      <c r="A44" s="7" t="s">
        <v>100</v>
      </c>
      <c r="B44" s="7" t="s">
        <v>83</v>
      </c>
      <c r="C44" s="8">
        <v>37226</v>
      </c>
      <c r="D44" s="12" t="s">
        <v>149</v>
      </c>
      <c r="E44" s="12" t="s">
        <v>154</v>
      </c>
      <c r="F44" s="8">
        <v>40178</v>
      </c>
      <c r="G44" s="12">
        <f t="shared" si="0"/>
        <v>96</v>
      </c>
      <c r="H44" s="12">
        <f t="shared" si="1"/>
        <v>8</v>
      </c>
      <c r="I44" s="12" t="str">
        <f t="shared" si="2"/>
        <v>_84</v>
      </c>
      <c r="J44" s="12" t="str">
        <f t="shared" si="3"/>
        <v>Female_84</v>
      </c>
      <c r="K44" s="7"/>
    </row>
    <row r="45" spans="1:11" hidden="1" x14ac:dyDescent="0.3">
      <c r="A45" s="7" t="s">
        <v>108</v>
      </c>
      <c r="B45" s="7" t="s">
        <v>83</v>
      </c>
      <c r="C45" s="8">
        <v>38808</v>
      </c>
      <c r="D45" s="12" t="s">
        <v>148</v>
      </c>
      <c r="E45" s="12" t="s">
        <v>153</v>
      </c>
      <c r="F45" s="8">
        <v>40178</v>
      </c>
      <c r="G45" s="12">
        <f t="shared" si="0"/>
        <v>44</v>
      </c>
      <c r="H45" s="12">
        <f t="shared" si="1"/>
        <v>3.6666666666666665</v>
      </c>
      <c r="I45" s="12" t="str">
        <f t="shared" si="2"/>
        <v>_36</v>
      </c>
      <c r="J45" s="12" t="str">
        <f t="shared" si="3"/>
        <v>Male_36</v>
      </c>
      <c r="K45" s="7"/>
    </row>
    <row r="46" spans="1:11" x14ac:dyDescent="0.3">
      <c r="A46" s="7" t="s">
        <v>89</v>
      </c>
      <c r="B46" s="7" t="s">
        <v>83</v>
      </c>
      <c r="C46" s="8">
        <v>37408</v>
      </c>
      <c r="D46" s="12" t="s">
        <v>149</v>
      </c>
      <c r="E46" s="12" t="s">
        <v>154</v>
      </c>
      <c r="F46" s="8">
        <v>40178</v>
      </c>
      <c r="G46" s="12">
        <f t="shared" si="0"/>
        <v>90</v>
      </c>
      <c r="H46" s="12">
        <f t="shared" si="1"/>
        <v>7.5</v>
      </c>
      <c r="I46" s="12" t="str">
        <f t="shared" si="2"/>
        <v>_84</v>
      </c>
      <c r="J46" s="12" t="str">
        <f t="shared" si="3"/>
        <v>Female_84</v>
      </c>
      <c r="K46" s="7"/>
    </row>
    <row r="47" spans="1:11" x14ac:dyDescent="0.3">
      <c r="A47" s="7" t="s">
        <v>118</v>
      </c>
      <c r="B47" s="7" t="s">
        <v>83</v>
      </c>
      <c r="C47" s="8">
        <v>34029</v>
      </c>
      <c r="D47" s="12" t="s">
        <v>149</v>
      </c>
      <c r="E47" s="12" t="s">
        <v>154</v>
      </c>
      <c r="F47" s="8">
        <v>40178</v>
      </c>
      <c r="G47" s="12">
        <f t="shared" si="0"/>
        <v>201</v>
      </c>
      <c r="H47" s="12">
        <f t="shared" si="1"/>
        <v>16.75</v>
      </c>
      <c r="I47" s="12" t="str">
        <f t="shared" si="2"/>
        <v>_84</v>
      </c>
      <c r="J47" s="12" t="str">
        <f t="shared" si="3"/>
        <v>Female_84</v>
      </c>
      <c r="K47" s="7"/>
    </row>
    <row r="48" spans="1:11" x14ac:dyDescent="0.3">
      <c r="A48" s="7" t="s">
        <v>52</v>
      </c>
      <c r="B48" s="7" t="s">
        <v>83</v>
      </c>
      <c r="C48" s="8">
        <v>38443</v>
      </c>
      <c r="D48" s="12" t="s">
        <v>149</v>
      </c>
      <c r="E48" s="12" t="s">
        <v>154</v>
      </c>
      <c r="F48" s="8">
        <v>40178</v>
      </c>
      <c r="G48" s="12">
        <f t="shared" si="0"/>
        <v>56</v>
      </c>
      <c r="H48" s="12">
        <f t="shared" si="1"/>
        <v>4.666666666666667</v>
      </c>
      <c r="I48" s="12" t="str">
        <f t="shared" si="2"/>
        <v>_48</v>
      </c>
      <c r="J48" s="12" t="str">
        <f t="shared" si="3"/>
        <v>Female_48</v>
      </c>
      <c r="K48" s="7"/>
    </row>
    <row r="49" spans="1:11" hidden="1" x14ac:dyDescent="0.3">
      <c r="A49" s="7" t="s">
        <v>54</v>
      </c>
      <c r="B49" s="7" t="s">
        <v>83</v>
      </c>
      <c r="C49" s="8">
        <v>36678</v>
      </c>
      <c r="D49" s="12" t="s">
        <v>149</v>
      </c>
      <c r="E49" s="12" t="s">
        <v>153</v>
      </c>
      <c r="F49" s="8">
        <v>40178</v>
      </c>
      <c r="G49" s="12">
        <f t="shared" si="0"/>
        <v>114</v>
      </c>
      <c r="H49" s="12">
        <f t="shared" si="1"/>
        <v>9.5</v>
      </c>
      <c r="I49" s="12" t="str">
        <f t="shared" si="2"/>
        <v>_84</v>
      </c>
      <c r="J49" s="12" t="str">
        <f t="shared" si="3"/>
        <v>Male_84</v>
      </c>
      <c r="K49" s="7"/>
    </row>
    <row r="50" spans="1:11" hidden="1" x14ac:dyDescent="0.3">
      <c r="A50" s="7" t="s">
        <v>58</v>
      </c>
      <c r="B50" s="7" t="s">
        <v>83</v>
      </c>
      <c r="C50" s="8">
        <v>39114</v>
      </c>
      <c r="D50" s="12" t="s">
        <v>148</v>
      </c>
      <c r="E50" s="12" t="s">
        <v>154</v>
      </c>
      <c r="F50" s="8">
        <v>40178</v>
      </c>
      <c r="G50" s="12">
        <f t="shared" si="0"/>
        <v>34</v>
      </c>
      <c r="H50" s="12">
        <f t="shared" si="1"/>
        <v>2.8333333333333335</v>
      </c>
      <c r="I50" s="12" t="str">
        <f t="shared" si="2"/>
        <v>_subadult</v>
      </c>
      <c r="J50" s="12" t="str">
        <f t="shared" si="3"/>
        <v>Female_subadult</v>
      </c>
      <c r="K50" s="7"/>
    </row>
    <row r="51" spans="1:11" x14ac:dyDescent="0.3">
      <c r="A51" s="7" t="s">
        <v>109</v>
      </c>
      <c r="B51" s="7" t="s">
        <v>83</v>
      </c>
      <c r="C51" s="8">
        <v>36100</v>
      </c>
      <c r="D51" s="12" t="s">
        <v>149</v>
      </c>
      <c r="E51" s="12" t="s">
        <v>154</v>
      </c>
      <c r="F51" s="8">
        <v>40178</v>
      </c>
      <c r="G51" s="12">
        <f t="shared" si="0"/>
        <v>133</v>
      </c>
      <c r="H51" s="12">
        <f t="shared" si="1"/>
        <v>11.083333333333334</v>
      </c>
      <c r="I51" s="12" t="str">
        <f t="shared" si="2"/>
        <v>_84</v>
      </c>
      <c r="J51" s="12" t="str">
        <f t="shared" si="3"/>
        <v>Female_84</v>
      </c>
      <c r="K51" s="7"/>
    </row>
    <row r="52" spans="1:11" x14ac:dyDescent="0.3">
      <c r="A52" s="7" t="s">
        <v>119</v>
      </c>
      <c r="B52" s="7" t="s">
        <v>83</v>
      </c>
      <c r="C52" s="8">
        <v>35947</v>
      </c>
      <c r="D52" s="12" t="s">
        <v>149</v>
      </c>
      <c r="E52" s="12" t="s">
        <v>154</v>
      </c>
      <c r="F52" s="8">
        <v>40178</v>
      </c>
      <c r="G52" s="12">
        <f t="shared" si="0"/>
        <v>138</v>
      </c>
      <c r="H52" s="12">
        <f t="shared" si="1"/>
        <v>11.5</v>
      </c>
      <c r="I52" s="12" t="str">
        <f t="shared" si="2"/>
        <v>_84</v>
      </c>
      <c r="J52" s="12" t="str">
        <f t="shared" si="3"/>
        <v>Female_84</v>
      </c>
      <c r="K52" s="7"/>
    </row>
    <row r="53" spans="1:11" hidden="1" x14ac:dyDescent="0.3">
      <c r="A53" s="7" t="s">
        <v>59</v>
      </c>
      <c r="B53" s="7" t="s">
        <v>83</v>
      </c>
      <c r="C53" s="8">
        <v>39356</v>
      </c>
      <c r="D53" s="12" t="s">
        <v>147</v>
      </c>
      <c r="E53" s="12" t="s">
        <v>154</v>
      </c>
      <c r="F53" s="8">
        <v>40178</v>
      </c>
      <c r="G53" s="12">
        <f t="shared" si="0"/>
        <v>26</v>
      </c>
      <c r="H53" s="12">
        <f t="shared" si="1"/>
        <v>2.1666666666666665</v>
      </c>
      <c r="I53" s="12" t="str">
        <f t="shared" si="2"/>
        <v>_subadult</v>
      </c>
      <c r="J53" s="12" t="str">
        <f t="shared" si="3"/>
        <v>Female_subadult</v>
      </c>
      <c r="K53" s="7"/>
    </row>
    <row r="54" spans="1:11" x14ac:dyDescent="0.3">
      <c r="A54" s="7" t="s">
        <v>121</v>
      </c>
      <c r="B54" s="7" t="s">
        <v>83</v>
      </c>
      <c r="C54" s="8">
        <v>34700</v>
      </c>
      <c r="D54" s="12" t="s">
        <v>149</v>
      </c>
      <c r="E54" s="12" t="s">
        <v>154</v>
      </c>
      <c r="F54" s="8">
        <v>40178</v>
      </c>
      <c r="G54" s="12">
        <f t="shared" si="0"/>
        <v>179</v>
      </c>
      <c r="H54" s="12">
        <f t="shared" si="1"/>
        <v>14.916666666666666</v>
      </c>
      <c r="I54" s="12" t="str">
        <f t="shared" si="2"/>
        <v>_84</v>
      </c>
      <c r="J54" s="12" t="str">
        <f t="shared" si="3"/>
        <v>Female_84</v>
      </c>
      <c r="K54" s="7"/>
    </row>
    <row r="55" spans="1:11" hidden="1" x14ac:dyDescent="0.3">
      <c r="A55" s="7" t="s">
        <v>132</v>
      </c>
      <c r="B55" s="7" t="s">
        <v>83</v>
      </c>
      <c r="C55" s="8">
        <v>37956</v>
      </c>
      <c r="D55" s="12" t="s">
        <v>149</v>
      </c>
      <c r="E55" s="12" t="s">
        <v>153</v>
      </c>
      <c r="F55" s="8">
        <v>40178</v>
      </c>
      <c r="G55" s="12">
        <f t="shared" si="0"/>
        <v>72</v>
      </c>
      <c r="H55" s="12">
        <f t="shared" si="1"/>
        <v>6</v>
      </c>
      <c r="I55" s="12" t="str">
        <f t="shared" si="2"/>
        <v>_72</v>
      </c>
      <c r="J55" s="12" t="str">
        <f t="shared" si="3"/>
        <v>Male_72</v>
      </c>
      <c r="K55" s="7"/>
    </row>
    <row r="56" spans="1:11" hidden="1" x14ac:dyDescent="0.3">
      <c r="A56" s="7" t="s">
        <v>63</v>
      </c>
      <c r="B56" s="7" t="s">
        <v>83</v>
      </c>
      <c r="C56" s="8">
        <v>39114</v>
      </c>
      <c r="D56" s="12" t="s">
        <v>148</v>
      </c>
      <c r="E56" s="12" t="s">
        <v>154</v>
      </c>
      <c r="F56" s="8">
        <v>40178</v>
      </c>
      <c r="G56" s="12">
        <f t="shared" si="0"/>
        <v>34</v>
      </c>
      <c r="H56" s="12">
        <f t="shared" si="1"/>
        <v>2.8333333333333335</v>
      </c>
      <c r="I56" s="12" t="str">
        <f t="shared" si="2"/>
        <v>_subadult</v>
      </c>
      <c r="J56" s="12" t="str">
        <f t="shared" si="3"/>
        <v>Female_subadult</v>
      </c>
      <c r="K56" s="7"/>
    </row>
    <row r="57" spans="1:11" hidden="1" x14ac:dyDescent="0.3">
      <c r="A57" s="7" t="s">
        <v>133</v>
      </c>
      <c r="B57" s="7" t="s">
        <v>83</v>
      </c>
      <c r="C57" s="8">
        <v>36342</v>
      </c>
      <c r="D57" s="12" t="s">
        <v>149</v>
      </c>
      <c r="E57" s="12" t="s">
        <v>153</v>
      </c>
      <c r="F57" s="8">
        <v>40178</v>
      </c>
      <c r="G57" s="12">
        <f t="shared" si="0"/>
        <v>125</v>
      </c>
      <c r="H57" s="12">
        <f t="shared" si="1"/>
        <v>10.416666666666666</v>
      </c>
      <c r="I57" s="12" t="str">
        <f t="shared" si="2"/>
        <v>_84</v>
      </c>
      <c r="J57" s="12" t="str">
        <f t="shared" si="3"/>
        <v>Male_84</v>
      </c>
      <c r="K57" s="7"/>
    </row>
    <row r="58" spans="1:11" hidden="1" x14ac:dyDescent="0.3">
      <c r="A58" s="7" t="s">
        <v>142</v>
      </c>
      <c r="B58" s="7" t="s">
        <v>82</v>
      </c>
      <c r="C58" s="8">
        <v>38504</v>
      </c>
      <c r="D58" s="12" t="s">
        <v>149</v>
      </c>
      <c r="E58" s="12" t="s">
        <v>153</v>
      </c>
      <c r="F58" s="8">
        <v>40178</v>
      </c>
      <c r="G58" s="12">
        <f t="shared" si="0"/>
        <v>54</v>
      </c>
      <c r="H58" s="12">
        <f t="shared" si="1"/>
        <v>4.5</v>
      </c>
      <c r="I58" s="12" t="str">
        <f t="shared" si="2"/>
        <v>_48</v>
      </c>
      <c r="J58" s="12" t="str">
        <f t="shared" si="3"/>
        <v>Male_48</v>
      </c>
      <c r="K58" s="7"/>
    </row>
    <row r="59" spans="1:11" hidden="1" x14ac:dyDescent="0.3">
      <c r="A59" s="7" t="s">
        <v>69</v>
      </c>
      <c r="B59" s="7" t="s">
        <v>83</v>
      </c>
      <c r="C59" s="8">
        <v>38777</v>
      </c>
      <c r="D59" s="12" t="s">
        <v>148</v>
      </c>
      <c r="E59" s="12" t="s">
        <v>154</v>
      </c>
      <c r="F59" s="8">
        <v>40178</v>
      </c>
      <c r="G59" s="12">
        <f t="shared" si="0"/>
        <v>45</v>
      </c>
      <c r="H59" s="12">
        <f t="shared" si="1"/>
        <v>3.75</v>
      </c>
      <c r="I59" s="12" t="str">
        <f t="shared" si="2"/>
        <v>_36</v>
      </c>
      <c r="J59" s="12" t="str">
        <f t="shared" si="3"/>
        <v>Female_36</v>
      </c>
      <c r="K59" s="7"/>
    </row>
    <row r="60" spans="1:11" x14ac:dyDescent="0.3">
      <c r="A60" s="7" t="s">
        <v>102</v>
      </c>
      <c r="B60" s="7" t="s">
        <v>83</v>
      </c>
      <c r="C60" s="8">
        <v>35765</v>
      </c>
      <c r="D60" s="12" t="s">
        <v>149</v>
      </c>
      <c r="E60" s="12" t="s">
        <v>154</v>
      </c>
      <c r="F60" s="8">
        <v>40178</v>
      </c>
      <c r="G60" s="12">
        <f t="shared" si="0"/>
        <v>144</v>
      </c>
      <c r="H60" s="12">
        <f t="shared" si="1"/>
        <v>12</v>
      </c>
      <c r="I60" s="12" t="str">
        <f t="shared" si="2"/>
        <v>_84</v>
      </c>
      <c r="J60" s="12" t="str">
        <f t="shared" si="3"/>
        <v>Female_84</v>
      </c>
      <c r="K60" s="7"/>
    </row>
    <row r="61" spans="1:11" hidden="1" x14ac:dyDescent="0.3">
      <c r="A61" s="7" t="s">
        <v>143</v>
      </c>
      <c r="B61" s="7" t="s">
        <v>146</v>
      </c>
      <c r="C61" s="8">
        <v>38777</v>
      </c>
      <c r="D61" s="12" t="s">
        <v>148</v>
      </c>
      <c r="E61" s="12" t="s">
        <v>153</v>
      </c>
      <c r="F61" s="8">
        <v>40178</v>
      </c>
      <c r="G61" s="12">
        <f t="shared" si="0"/>
        <v>45</v>
      </c>
      <c r="H61" s="12">
        <f t="shared" si="1"/>
        <v>3.75</v>
      </c>
      <c r="I61" s="12" t="str">
        <f t="shared" si="2"/>
        <v>_36</v>
      </c>
      <c r="J61" s="12" t="str">
        <f t="shared" si="3"/>
        <v>Male_36</v>
      </c>
      <c r="K61" s="7"/>
    </row>
    <row r="62" spans="1:11" hidden="1" x14ac:dyDescent="0.3">
      <c r="A62" s="7" t="s">
        <v>122</v>
      </c>
      <c r="B62" s="7" t="s">
        <v>83</v>
      </c>
      <c r="C62" s="8">
        <v>39022</v>
      </c>
      <c r="D62" s="12" t="s">
        <v>148</v>
      </c>
      <c r="E62" s="12" t="s">
        <v>154</v>
      </c>
      <c r="F62" s="8">
        <v>40178</v>
      </c>
      <c r="G62" s="12">
        <f t="shared" si="0"/>
        <v>37</v>
      </c>
      <c r="H62" s="12">
        <f t="shared" si="1"/>
        <v>3.0833333333333335</v>
      </c>
      <c r="I62" s="12" t="str">
        <f t="shared" si="2"/>
        <v>_36</v>
      </c>
      <c r="J62" s="12" t="str">
        <f t="shared" si="3"/>
        <v>Female_36</v>
      </c>
      <c r="K62" s="7"/>
    </row>
    <row r="63" spans="1:11" hidden="1" x14ac:dyDescent="0.3">
      <c r="A63" s="7" t="s">
        <v>144</v>
      </c>
      <c r="B63" s="7" t="s">
        <v>82</v>
      </c>
      <c r="C63" s="8">
        <v>34121</v>
      </c>
      <c r="D63" s="12" t="s">
        <v>149</v>
      </c>
      <c r="E63" s="12" t="s">
        <v>153</v>
      </c>
      <c r="F63" s="8">
        <v>40178</v>
      </c>
      <c r="G63" s="12">
        <f t="shared" si="0"/>
        <v>198</v>
      </c>
      <c r="H63" s="12">
        <f t="shared" si="1"/>
        <v>16.5</v>
      </c>
      <c r="I63" s="12" t="str">
        <f t="shared" si="2"/>
        <v>_84</v>
      </c>
      <c r="J63" s="12" t="str">
        <f t="shared" si="3"/>
        <v>Male_84</v>
      </c>
      <c r="K63" s="7"/>
    </row>
    <row r="64" spans="1:11" x14ac:dyDescent="0.3">
      <c r="A64" s="7" t="s">
        <v>134</v>
      </c>
      <c r="B64" s="7" t="s">
        <v>83</v>
      </c>
      <c r="C64" s="8">
        <v>34213</v>
      </c>
      <c r="D64" s="12" t="s">
        <v>149</v>
      </c>
      <c r="E64" s="12" t="s">
        <v>154</v>
      </c>
      <c r="F64" s="8">
        <v>40178</v>
      </c>
      <c r="G64" s="12">
        <f t="shared" si="0"/>
        <v>195</v>
      </c>
      <c r="H64" s="12">
        <f t="shared" si="1"/>
        <v>16.25</v>
      </c>
      <c r="I64" s="12" t="str">
        <f t="shared" si="2"/>
        <v>_84</v>
      </c>
      <c r="J64" s="12" t="str">
        <f t="shared" si="3"/>
        <v>Female_84</v>
      </c>
      <c r="K64" s="7"/>
    </row>
    <row r="65" spans="1:11" hidden="1" x14ac:dyDescent="0.3">
      <c r="A65" s="7" t="s">
        <v>72</v>
      </c>
      <c r="B65" s="7" t="s">
        <v>83</v>
      </c>
      <c r="C65" s="8">
        <v>38869</v>
      </c>
      <c r="D65" s="12" t="s">
        <v>148</v>
      </c>
      <c r="E65" s="12" t="s">
        <v>154</v>
      </c>
      <c r="F65" s="8">
        <v>40178</v>
      </c>
      <c r="G65" s="12">
        <f t="shared" si="0"/>
        <v>42</v>
      </c>
      <c r="H65" s="12">
        <f t="shared" si="1"/>
        <v>3.5</v>
      </c>
      <c r="I65" s="12" t="str">
        <f t="shared" si="2"/>
        <v>_36</v>
      </c>
      <c r="J65" s="12" t="str">
        <f t="shared" si="3"/>
        <v>Female_36</v>
      </c>
      <c r="K65" s="7"/>
    </row>
    <row r="66" spans="1:11" hidden="1" x14ac:dyDescent="0.3">
      <c r="A66" s="7" t="s">
        <v>74</v>
      </c>
      <c r="B66" s="7" t="s">
        <v>83</v>
      </c>
      <c r="C66" s="8">
        <v>38596</v>
      </c>
      <c r="D66" s="12" t="s">
        <v>148</v>
      </c>
      <c r="E66" s="12" t="s">
        <v>154</v>
      </c>
      <c r="F66" s="8">
        <v>40178</v>
      </c>
      <c r="G66" s="12">
        <f t="shared" si="0"/>
        <v>51</v>
      </c>
      <c r="H66" s="12">
        <f t="shared" si="1"/>
        <v>4.25</v>
      </c>
      <c r="I66" s="12" t="str">
        <f t="shared" si="2"/>
        <v>_48</v>
      </c>
      <c r="J66" s="12" t="str">
        <f t="shared" si="3"/>
        <v>Female_48</v>
      </c>
      <c r="K66" s="7"/>
    </row>
    <row r="67" spans="1:11" hidden="1" x14ac:dyDescent="0.3">
      <c r="A67" s="7" t="s">
        <v>145</v>
      </c>
      <c r="B67" s="7" t="s">
        <v>146</v>
      </c>
      <c r="C67" s="8">
        <v>38777</v>
      </c>
      <c r="D67" s="12" t="s">
        <v>148</v>
      </c>
      <c r="E67" s="12" t="s">
        <v>153</v>
      </c>
      <c r="F67" s="8">
        <v>40178</v>
      </c>
      <c r="G67" s="12">
        <f t="shared" ref="G67:G71" si="4">(YEAR(F67)-YEAR(C67))*12+MONTH(F67)-MONTH(C67)</f>
        <v>45</v>
      </c>
      <c r="H67" s="12">
        <f t="shared" ref="H67:H71" si="5">G67/12</f>
        <v>3.75</v>
      </c>
      <c r="I67" s="12" t="str">
        <f t="shared" ref="I67:I71" si="6">IF(G67&lt;=12,"_cub", IF(G67&lt;24,"_juvenile", IF(G67&lt;36,"_subadult", IF(G67&lt;48,"_36", IF(G67&lt;60,"_48", IF(G67&lt;72,"_60", IF(G67&lt;84, "_72", IF(G67&gt;=84,"_84", "NA"))))))))</f>
        <v>_36</v>
      </c>
      <c r="J67" s="12" t="str">
        <f t="shared" ref="J67:J71" si="7">E67&amp;I67</f>
        <v>Male_36</v>
      </c>
      <c r="K67" s="7"/>
    </row>
    <row r="68" spans="1:11" hidden="1" x14ac:dyDescent="0.3">
      <c r="A68" s="7" t="s">
        <v>95</v>
      </c>
      <c r="B68" s="7" t="s">
        <v>83</v>
      </c>
      <c r="C68" s="8">
        <v>37043</v>
      </c>
      <c r="D68" s="12" t="s">
        <v>149</v>
      </c>
      <c r="E68" s="12" t="s">
        <v>153</v>
      </c>
      <c r="F68" s="8">
        <v>40178</v>
      </c>
      <c r="G68" s="12">
        <f t="shared" si="4"/>
        <v>102</v>
      </c>
      <c r="H68" s="12">
        <f t="shared" si="5"/>
        <v>8.5</v>
      </c>
      <c r="I68" s="12" t="str">
        <f t="shared" si="6"/>
        <v>_84</v>
      </c>
      <c r="J68" s="12" t="str">
        <f t="shared" si="7"/>
        <v>Male_84</v>
      </c>
      <c r="K68" s="7"/>
    </row>
    <row r="69" spans="1:11" hidden="1" x14ac:dyDescent="0.3">
      <c r="A69" s="7" t="s">
        <v>110</v>
      </c>
      <c r="B69" s="7" t="s">
        <v>83</v>
      </c>
      <c r="C69" s="8">
        <v>39417</v>
      </c>
      <c r="D69" s="12" t="s">
        <v>147</v>
      </c>
      <c r="E69" s="12" t="s">
        <v>153</v>
      </c>
      <c r="F69" s="8">
        <v>40178</v>
      </c>
      <c r="G69" s="12">
        <f t="shared" si="4"/>
        <v>24</v>
      </c>
      <c r="H69" s="12">
        <f t="shared" si="5"/>
        <v>2</v>
      </c>
      <c r="I69" s="12" t="str">
        <f t="shared" si="6"/>
        <v>_subadult</v>
      </c>
      <c r="J69" s="12" t="str">
        <f t="shared" si="7"/>
        <v>Male_subadult</v>
      </c>
      <c r="K69" s="7"/>
    </row>
    <row r="70" spans="1:11" hidden="1" x14ac:dyDescent="0.3">
      <c r="A70" s="7" t="s">
        <v>77</v>
      </c>
      <c r="B70" s="7" t="s">
        <v>83</v>
      </c>
      <c r="C70" s="8">
        <v>38991</v>
      </c>
      <c r="D70" s="12" t="s">
        <v>148</v>
      </c>
      <c r="E70" s="12" t="s">
        <v>153</v>
      </c>
      <c r="F70" s="8">
        <v>40178</v>
      </c>
      <c r="G70" s="12">
        <f t="shared" si="4"/>
        <v>38</v>
      </c>
      <c r="H70" s="12">
        <f t="shared" si="5"/>
        <v>3.1666666666666665</v>
      </c>
      <c r="I70" s="12" t="str">
        <f t="shared" si="6"/>
        <v>_36</v>
      </c>
      <c r="J70" s="12" t="str">
        <f t="shared" si="7"/>
        <v>Male_36</v>
      </c>
      <c r="K70" s="7"/>
    </row>
    <row r="71" spans="1:11" x14ac:dyDescent="0.3">
      <c r="A71" s="9" t="s">
        <v>78</v>
      </c>
      <c r="B71" s="7" t="s">
        <v>83</v>
      </c>
      <c r="C71" s="8">
        <v>36100</v>
      </c>
      <c r="D71" s="12" t="s">
        <v>149</v>
      </c>
      <c r="E71" s="12" t="s">
        <v>154</v>
      </c>
      <c r="F71" s="8">
        <v>40178</v>
      </c>
      <c r="G71" s="12">
        <f t="shared" si="4"/>
        <v>133</v>
      </c>
      <c r="H71" s="12">
        <f t="shared" si="5"/>
        <v>11.083333333333334</v>
      </c>
      <c r="I71" s="12" t="str">
        <f t="shared" si="6"/>
        <v>_84</v>
      </c>
      <c r="J71" s="12" t="str">
        <f t="shared" si="7"/>
        <v>Female_84</v>
      </c>
      <c r="K71" s="7"/>
    </row>
    <row r="72" spans="1:11" x14ac:dyDescent="0.3">
      <c r="B72" s="7"/>
      <c r="C72" s="8"/>
      <c r="D72" s="12"/>
      <c r="E72" s="12"/>
      <c r="F72" s="8"/>
      <c r="G72" s="12"/>
      <c r="H72" s="12"/>
      <c r="I72" s="12"/>
      <c r="J72" s="12"/>
      <c r="K72" s="7"/>
    </row>
    <row r="73" spans="1:11" x14ac:dyDescent="0.3">
      <c r="B73" s="7"/>
      <c r="C73" s="8"/>
      <c r="D73" s="12"/>
      <c r="E73" s="12"/>
      <c r="F73" s="8"/>
      <c r="G73" s="12"/>
      <c r="H73" s="12"/>
      <c r="I73" s="12"/>
      <c r="J73" s="12"/>
      <c r="K73" s="7"/>
    </row>
    <row r="74" spans="1:11" x14ac:dyDescent="0.3">
      <c r="D74" s="12"/>
      <c r="E74" s="12"/>
      <c r="F74" s="8"/>
      <c r="G74" s="12"/>
      <c r="H74" s="12"/>
      <c r="I74" s="12"/>
      <c r="J74" s="12"/>
      <c r="K74" s="7"/>
    </row>
    <row r="75" spans="1:11" x14ac:dyDescent="0.3">
      <c r="D75" s="12"/>
      <c r="E75" s="12"/>
      <c r="F75" s="8"/>
      <c r="G75" s="12"/>
      <c r="H75" s="12"/>
      <c r="I75" s="12"/>
      <c r="J75" s="12"/>
    </row>
    <row r="76" spans="1:11" x14ac:dyDescent="0.3">
      <c r="D76" s="12"/>
      <c r="E76" s="12"/>
      <c r="F76" s="8"/>
      <c r="G76" s="12"/>
      <c r="H76" s="12"/>
      <c r="I76" s="12"/>
      <c r="J76" s="12"/>
    </row>
    <row r="77" spans="1:11" x14ac:dyDescent="0.3">
      <c r="D77" s="12"/>
      <c r="E77" s="12"/>
      <c r="F77" s="8"/>
      <c r="G77" s="12"/>
      <c r="H77" s="12"/>
      <c r="I77" s="12"/>
      <c r="J77" s="12"/>
    </row>
    <row r="78" spans="1:11" x14ac:dyDescent="0.3">
      <c r="D78" s="12"/>
      <c r="E78" s="12"/>
      <c r="F78" s="8"/>
      <c r="G78" s="12"/>
      <c r="H78" s="12"/>
      <c r="I78" s="12"/>
      <c r="J78" s="12"/>
    </row>
    <row r="79" spans="1:11" x14ac:dyDescent="0.3">
      <c r="D79" s="12"/>
      <c r="E79" s="12"/>
      <c r="F79" s="8"/>
      <c r="G79" s="12"/>
      <c r="H79" s="12"/>
      <c r="I79" s="12"/>
      <c r="J79" s="12"/>
    </row>
    <row r="80" spans="1:11" x14ac:dyDescent="0.3">
      <c r="D80" s="12"/>
      <c r="E80" s="12"/>
      <c r="F80" s="8"/>
      <c r="G80" s="12"/>
      <c r="H80" s="12"/>
      <c r="I80" s="12"/>
      <c r="J80" s="12"/>
    </row>
    <row r="81" spans="4:10" x14ac:dyDescent="0.3">
      <c r="D81" s="12"/>
      <c r="E81" s="12"/>
      <c r="F81" s="8"/>
      <c r="G81" s="12"/>
      <c r="H81" s="12"/>
      <c r="I81" s="12"/>
      <c r="J81" s="12"/>
    </row>
    <row r="82" spans="4:10" x14ac:dyDescent="0.3">
      <c r="D82" s="12"/>
      <c r="E82" s="12"/>
      <c r="F82" s="8"/>
      <c r="G82" s="12"/>
      <c r="H82" s="12"/>
      <c r="I82" s="12"/>
      <c r="J82" s="12"/>
    </row>
    <row r="83" spans="4:10" x14ac:dyDescent="0.3">
      <c r="D83" s="12"/>
      <c r="E83" s="12"/>
      <c r="F83" s="8"/>
      <c r="G83" s="12"/>
      <c r="H83" s="12"/>
      <c r="I83" s="12"/>
      <c r="J83" s="12"/>
    </row>
    <row r="84" spans="4:10" x14ac:dyDescent="0.3">
      <c r="D84" s="12"/>
      <c r="E84" s="12"/>
      <c r="F84" s="8"/>
      <c r="G84" s="12"/>
      <c r="H84" s="12"/>
      <c r="I84" s="12"/>
      <c r="J84" s="12"/>
    </row>
    <row r="85" spans="4:10" x14ac:dyDescent="0.3">
      <c r="D85" s="12"/>
      <c r="E85" s="12"/>
      <c r="F85" s="8"/>
      <c r="G85" s="12"/>
      <c r="H85" s="12"/>
      <c r="I85" s="12"/>
      <c r="J85" s="12"/>
    </row>
    <row r="86" spans="4:10" x14ac:dyDescent="0.3">
      <c r="D86" s="12"/>
      <c r="E86" s="12"/>
      <c r="F86" s="8"/>
      <c r="G86" s="12"/>
      <c r="H86" s="12"/>
      <c r="I86" s="12"/>
      <c r="J86" s="12"/>
    </row>
    <row r="87" spans="4:10" x14ac:dyDescent="0.3">
      <c r="D87" s="12"/>
      <c r="E87" s="12"/>
      <c r="F87" s="8"/>
      <c r="G87" s="12"/>
      <c r="H87" s="12"/>
      <c r="I87" s="12"/>
      <c r="J87" s="12"/>
    </row>
    <row r="88" spans="4:10" x14ac:dyDescent="0.3">
      <c r="D88" s="12"/>
      <c r="E88" s="12"/>
      <c r="F88" s="8"/>
      <c r="G88" s="12"/>
      <c r="H88" s="12"/>
      <c r="I88" s="12"/>
      <c r="J88" s="12"/>
    </row>
    <row r="89" spans="4:10" x14ac:dyDescent="0.3">
      <c r="D89" s="12"/>
      <c r="E89" s="12"/>
      <c r="F89" s="8"/>
      <c r="G89" s="12"/>
      <c r="H89" s="12"/>
      <c r="I89" s="12"/>
      <c r="J89" s="12"/>
    </row>
    <row r="90" spans="4:10" x14ac:dyDescent="0.3">
      <c r="D90" s="12"/>
      <c r="E90" s="12"/>
      <c r="F90" s="8"/>
      <c r="G90" s="12"/>
      <c r="H90" s="12"/>
      <c r="I90" s="12"/>
      <c r="J90" s="12"/>
    </row>
    <row r="91" spans="4:10" x14ac:dyDescent="0.3">
      <c r="D91" s="12"/>
      <c r="E91" s="12"/>
      <c r="F91" s="8"/>
      <c r="G91" s="12"/>
      <c r="H91" s="12"/>
      <c r="I91" s="12"/>
      <c r="J91" s="12"/>
    </row>
    <row r="92" spans="4:10" x14ac:dyDescent="0.3">
      <c r="D92" s="12"/>
      <c r="E92" s="12"/>
      <c r="F92" s="8"/>
      <c r="G92" s="12"/>
      <c r="H92" s="12"/>
      <c r="I92" s="12"/>
      <c r="J92" s="12"/>
    </row>
    <row r="93" spans="4:10" x14ac:dyDescent="0.3">
      <c r="D93" s="12"/>
      <c r="E93" s="12"/>
      <c r="F93" s="8"/>
      <c r="G93" s="12"/>
      <c r="H93" s="12"/>
      <c r="I93" s="12"/>
      <c r="J93" s="12"/>
    </row>
    <row r="94" spans="4:10" x14ac:dyDescent="0.3">
      <c r="D94" s="12"/>
      <c r="E94" s="12"/>
      <c r="F94" s="8"/>
      <c r="G94" s="12"/>
      <c r="H94" s="12"/>
      <c r="I94" s="12"/>
      <c r="J94" s="12"/>
    </row>
    <row r="95" spans="4:10" x14ac:dyDescent="0.3">
      <c r="D95" s="12"/>
      <c r="E95" s="12"/>
      <c r="F95" s="8"/>
      <c r="G95" s="12"/>
      <c r="H95" s="12"/>
      <c r="I95" s="12"/>
      <c r="J95" s="12"/>
    </row>
    <row r="96" spans="4:10" x14ac:dyDescent="0.3">
      <c r="D96" s="12"/>
      <c r="E96" s="12"/>
      <c r="F96" s="8"/>
      <c r="G96" s="12"/>
      <c r="H96" s="12"/>
      <c r="I96" s="12"/>
      <c r="J96" s="12"/>
    </row>
    <row r="97" spans="4:10" x14ac:dyDescent="0.3">
      <c r="D97" s="12"/>
      <c r="E97" s="12"/>
      <c r="F97" s="8"/>
      <c r="G97" s="12"/>
      <c r="H97" s="12"/>
      <c r="I97" s="12"/>
      <c r="J97" s="12"/>
    </row>
    <row r="98" spans="4:10" x14ac:dyDescent="0.3">
      <c r="D98" s="12"/>
      <c r="E98" s="12"/>
      <c r="F98" s="8"/>
      <c r="G98" s="12"/>
      <c r="H98" s="12"/>
      <c r="I98" s="12"/>
      <c r="J98" s="12"/>
    </row>
    <row r="99" spans="4:10" x14ac:dyDescent="0.3">
      <c r="D99" s="12"/>
      <c r="E99" s="12"/>
      <c r="F99" s="8"/>
      <c r="G99" s="12"/>
      <c r="H99" s="12"/>
      <c r="I99" s="12"/>
      <c r="J99" s="12"/>
    </row>
    <row r="100" spans="4:10" x14ac:dyDescent="0.3">
      <c r="D100" s="12"/>
      <c r="E100" s="12"/>
      <c r="F100" s="8"/>
      <c r="G100" s="12"/>
      <c r="H100" s="12"/>
      <c r="I100" s="12"/>
      <c r="J100" s="12"/>
    </row>
    <row r="101" spans="4:10" x14ac:dyDescent="0.3">
      <c r="D101" s="12"/>
      <c r="E101" s="12"/>
      <c r="F101" s="8"/>
      <c r="G101" s="12"/>
      <c r="H101" s="12"/>
      <c r="I101" s="12"/>
      <c r="J101" s="12"/>
    </row>
    <row r="102" spans="4:10" x14ac:dyDescent="0.3">
      <c r="D102" s="12"/>
      <c r="E102" s="12"/>
      <c r="F102" s="8"/>
      <c r="G102" s="12"/>
      <c r="H102" s="12"/>
      <c r="I102" s="12"/>
      <c r="J102" s="12"/>
    </row>
    <row r="103" spans="4:10" x14ac:dyDescent="0.3">
      <c r="D103" s="12"/>
      <c r="E103" s="12"/>
      <c r="F103" s="8"/>
      <c r="G103" s="12"/>
      <c r="H103" s="12"/>
      <c r="I103" s="12"/>
      <c r="J103" s="12"/>
    </row>
    <row r="104" spans="4:10" x14ac:dyDescent="0.3">
      <c r="D104" s="12"/>
      <c r="E104" s="12"/>
      <c r="F104" s="8"/>
      <c r="G104" s="12"/>
      <c r="H104" s="12"/>
      <c r="I104" s="12"/>
      <c r="J104" s="12"/>
    </row>
    <row r="105" spans="4:10" x14ac:dyDescent="0.3">
      <c r="D105" s="12"/>
      <c r="E105" s="12"/>
      <c r="F105" s="8"/>
      <c r="G105" s="12"/>
      <c r="H105" s="12"/>
      <c r="I105" s="12"/>
      <c r="J105" s="12"/>
    </row>
    <row r="106" spans="4:10" x14ac:dyDescent="0.3">
      <c r="D106" s="12"/>
      <c r="E106" s="12"/>
      <c r="F106" s="8"/>
      <c r="G106" s="12"/>
      <c r="H106" s="12"/>
      <c r="I106" s="12"/>
      <c r="J106" s="12"/>
    </row>
    <row r="107" spans="4:10" x14ac:dyDescent="0.3">
      <c r="D107" s="12"/>
      <c r="E107" s="12"/>
      <c r="F107" s="8"/>
      <c r="G107" s="12"/>
      <c r="H107" s="12"/>
      <c r="I107" s="12"/>
      <c r="J107" s="12"/>
    </row>
    <row r="108" spans="4:10" x14ac:dyDescent="0.3">
      <c r="D108" s="12"/>
      <c r="E108" s="12"/>
      <c r="F108" s="8"/>
      <c r="G108" s="12"/>
      <c r="H108" s="12"/>
      <c r="I108" s="12"/>
      <c r="J108" s="12"/>
    </row>
    <row r="109" spans="4:10" x14ac:dyDescent="0.3">
      <c r="D109" s="12"/>
      <c r="E109" s="12"/>
      <c r="F109" s="8"/>
      <c r="G109" s="12"/>
      <c r="H109" s="12"/>
      <c r="I109" s="12"/>
      <c r="J109" s="12"/>
    </row>
    <row r="110" spans="4:10" x14ac:dyDescent="0.3">
      <c r="D110" s="12"/>
      <c r="E110" s="12"/>
      <c r="F110" s="8"/>
      <c r="G110" s="12"/>
      <c r="H110" s="12"/>
      <c r="I110" s="12"/>
      <c r="J110" s="12"/>
    </row>
    <row r="111" spans="4:10" x14ac:dyDescent="0.3">
      <c r="D111" s="12"/>
      <c r="E111" s="12"/>
      <c r="F111" s="8"/>
      <c r="G111" s="12"/>
      <c r="H111" s="12"/>
      <c r="I111" s="12"/>
      <c r="J111" s="12"/>
    </row>
    <row r="112" spans="4:10" x14ac:dyDescent="0.3">
      <c r="D112" s="12"/>
      <c r="E112" s="12"/>
      <c r="F112" s="8"/>
      <c r="G112" s="12"/>
      <c r="H112" s="12"/>
      <c r="I112" s="12"/>
      <c r="J112" s="12"/>
    </row>
    <row r="113" spans="4:10" x14ac:dyDescent="0.3">
      <c r="D113" s="12"/>
      <c r="E113" s="12"/>
      <c r="F113" s="8"/>
      <c r="G113" s="12"/>
      <c r="H113" s="12"/>
      <c r="I113" s="12"/>
      <c r="J113" s="12"/>
    </row>
    <row r="114" spans="4:10" x14ac:dyDescent="0.3">
      <c r="D114" s="12"/>
      <c r="E114" s="12"/>
      <c r="F114" s="8"/>
      <c r="G114" s="12"/>
      <c r="H114" s="12"/>
      <c r="I114" s="12"/>
      <c r="J114" s="12"/>
    </row>
    <row r="115" spans="4:10" x14ac:dyDescent="0.3">
      <c r="D115" s="12"/>
      <c r="E115" s="12"/>
      <c r="F115" s="8"/>
      <c r="G115" s="12"/>
      <c r="H115" s="12"/>
      <c r="I115" s="12"/>
      <c r="J115" s="12"/>
    </row>
    <row r="116" spans="4:10" x14ac:dyDescent="0.3">
      <c r="D116" s="12"/>
      <c r="E116" s="12"/>
      <c r="F116" s="8"/>
      <c r="G116" s="12"/>
      <c r="H116" s="12"/>
      <c r="I116" s="12"/>
      <c r="J116" s="12"/>
    </row>
    <row r="117" spans="4:10" x14ac:dyDescent="0.3">
      <c r="D117" s="12"/>
      <c r="E117" s="12"/>
      <c r="F117" s="8"/>
      <c r="G117" s="12"/>
      <c r="H117" s="12"/>
      <c r="I117" s="12"/>
      <c r="J117" s="12"/>
    </row>
    <row r="118" spans="4:10" x14ac:dyDescent="0.3">
      <c r="D118" s="12"/>
      <c r="E118" s="12"/>
      <c r="F118" s="8"/>
      <c r="G118" s="12"/>
      <c r="H118" s="12"/>
      <c r="I118" s="12"/>
      <c r="J118" s="12"/>
    </row>
    <row r="119" spans="4:10" x14ac:dyDescent="0.3">
      <c r="D119" s="12"/>
      <c r="E119" s="12"/>
      <c r="F119" s="8"/>
      <c r="G119" s="12"/>
      <c r="H119" s="12"/>
      <c r="I119" s="12"/>
      <c r="J119" s="12"/>
    </row>
    <row r="120" spans="4:10" x14ac:dyDescent="0.3">
      <c r="D120" s="12"/>
      <c r="E120" s="12"/>
      <c r="F120" s="8"/>
      <c r="G120" s="12"/>
      <c r="H120" s="12"/>
      <c r="I120" s="12"/>
      <c r="J120" s="12"/>
    </row>
    <row r="121" spans="4:10" x14ac:dyDescent="0.3">
      <c r="D121" s="12"/>
      <c r="E121" s="12"/>
      <c r="F121" s="8"/>
      <c r="G121" s="12"/>
      <c r="H121" s="12"/>
      <c r="I121" s="12"/>
      <c r="J121" s="12"/>
    </row>
    <row r="122" spans="4:10" x14ac:dyDescent="0.3">
      <c r="D122" s="12"/>
      <c r="E122" s="12"/>
      <c r="F122" s="8"/>
      <c r="G122" s="12"/>
      <c r="H122" s="12"/>
      <c r="I122" s="12"/>
      <c r="J122" s="12"/>
    </row>
    <row r="123" spans="4:10" x14ac:dyDescent="0.3">
      <c r="D123" s="12"/>
      <c r="E123" s="12"/>
      <c r="F123" s="8"/>
      <c r="G123" s="12"/>
      <c r="H123" s="12"/>
      <c r="I123" s="12"/>
      <c r="J123" s="12"/>
    </row>
    <row r="124" spans="4:10" x14ac:dyDescent="0.3">
      <c r="D124" s="12"/>
      <c r="E124" s="12"/>
      <c r="F124" s="8"/>
      <c r="G124" s="12"/>
      <c r="H124" s="12"/>
      <c r="I124" s="12"/>
      <c r="J124" s="12"/>
    </row>
    <row r="125" spans="4:10" x14ac:dyDescent="0.3">
      <c r="D125" s="12"/>
      <c r="E125" s="12"/>
      <c r="F125" s="8"/>
      <c r="G125" s="12"/>
      <c r="H125" s="12"/>
      <c r="I125" s="12"/>
      <c r="J125" s="12"/>
    </row>
    <row r="126" spans="4:10" x14ac:dyDescent="0.3">
      <c r="D126" s="12"/>
      <c r="E126" s="12"/>
      <c r="F126" s="8"/>
      <c r="G126" s="12"/>
      <c r="H126" s="12"/>
      <c r="I126" s="12"/>
      <c r="J126" s="12"/>
    </row>
    <row r="127" spans="4:10" x14ac:dyDescent="0.3">
      <c r="D127" s="12"/>
      <c r="E127" s="12"/>
      <c r="F127" s="8"/>
      <c r="G127" s="12"/>
      <c r="H127" s="12"/>
      <c r="I127" s="12"/>
      <c r="J127" s="12"/>
    </row>
    <row r="128" spans="4:10" x14ac:dyDescent="0.3">
      <c r="D128" s="12"/>
      <c r="E128" s="12"/>
      <c r="F128" s="8"/>
      <c r="G128" s="12"/>
      <c r="H128" s="12"/>
      <c r="I128" s="12"/>
      <c r="J128" s="12"/>
    </row>
    <row r="129" spans="4:10" x14ac:dyDescent="0.3">
      <c r="D129" s="12"/>
      <c r="E129" s="12"/>
      <c r="F129" s="8"/>
      <c r="G129" s="12"/>
      <c r="H129" s="12"/>
      <c r="I129" s="12"/>
      <c r="J129" s="12"/>
    </row>
    <row r="130" spans="4:10" x14ac:dyDescent="0.3">
      <c r="D130" s="12"/>
      <c r="E130" s="12"/>
      <c r="F130" s="8"/>
      <c r="G130" s="12"/>
      <c r="H130" s="12"/>
      <c r="I130" s="12"/>
      <c r="J130" s="12"/>
    </row>
    <row r="131" spans="4:10" x14ac:dyDescent="0.3">
      <c r="D131" s="12"/>
      <c r="E131" s="12"/>
      <c r="F131" s="8"/>
      <c r="G131" s="12"/>
      <c r="H131" s="12"/>
      <c r="I131" s="12"/>
      <c r="J131" s="12"/>
    </row>
    <row r="132" spans="4:10" x14ac:dyDescent="0.3">
      <c r="D132" s="12"/>
      <c r="E132" s="12"/>
      <c r="F132" s="8"/>
      <c r="G132" s="12"/>
      <c r="H132" s="12"/>
      <c r="I132" s="12"/>
      <c r="J132" s="12"/>
    </row>
    <row r="133" spans="4:10" x14ac:dyDescent="0.3">
      <c r="D133" s="12"/>
      <c r="E133" s="12"/>
      <c r="F133" s="8"/>
      <c r="G133" s="12"/>
      <c r="H133" s="12"/>
      <c r="I133" s="12"/>
      <c r="J133" s="12"/>
    </row>
    <row r="134" spans="4:10" x14ac:dyDescent="0.3">
      <c r="D134" s="12"/>
      <c r="E134" s="12"/>
      <c r="F134" s="8"/>
      <c r="G134" s="12"/>
      <c r="H134" s="12"/>
      <c r="I134" s="12"/>
      <c r="J134" s="12"/>
    </row>
    <row r="135" spans="4:10" x14ac:dyDescent="0.3">
      <c r="D135" s="12"/>
      <c r="E135" s="12"/>
      <c r="F135" s="8"/>
      <c r="G135" s="12"/>
      <c r="H135" s="12"/>
      <c r="I135" s="12"/>
      <c r="J135" s="12"/>
    </row>
    <row r="136" spans="4:10" x14ac:dyDescent="0.3">
      <c r="D136" s="12"/>
      <c r="E136" s="12"/>
      <c r="F136" s="8"/>
      <c r="G136" s="12"/>
      <c r="H136" s="12"/>
      <c r="I136" s="12"/>
      <c r="J136" s="12"/>
    </row>
    <row r="137" spans="4:10" x14ac:dyDescent="0.3">
      <c r="D137" s="12"/>
      <c r="E137" s="12"/>
      <c r="F137" s="8"/>
      <c r="G137" s="12"/>
      <c r="H137" s="12"/>
      <c r="I137" s="12"/>
      <c r="J137" s="12"/>
    </row>
    <row r="138" spans="4:10" x14ac:dyDescent="0.3">
      <c r="D138" s="12"/>
      <c r="E138" s="12"/>
      <c r="F138" s="8"/>
      <c r="G138" s="12"/>
      <c r="H138" s="12"/>
      <c r="I138" s="12"/>
      <c r="J138" s="12"/>
    </row>
    <row r="139" spans="4:10" x14ac:dyDescent="0.3">
      <c r="D139" s="12"/>
      <c r="E139" s="12"/>
      <c r="F139" s="8"/>
      <c r="G139" s="12"/>
      <c r="H139" s="12"/>
      <c r="I139" s="12"/>
      <c r="J139" s="12"/>
    </row>
    <row r="140" spans="4:10" x14ac:dyDescent="0.3">
      <c r="D140" s="12"/>
      <c r="E140" s="12"/>
      <c r="F140" s="8"/>
      <c r="G140" s="12"/>
      <c r="H140" s="12"/>
      <c r="I140" s="12"/>
      <c r="J140" s="12"/>
    </row>
    <row r="141" spans="4:10" x14ac:dyDescent="0.3">
      <c r="D141" s="12"/>
      <c r="E141" s="12"/>
      <c r="F141" s="8"/>
      <c r="G141" s="12"/>
      <c r="H141" s="12"/>
      <c r="I141" s="12"/>
      <c r="J141" s="12"/>
    </row>
    <row r="142" spans="4:10" x14ac:dyDescent="0.3">
      <c r="D142" s="12"/>
      <c r="E142" s="12"/>
      <c r="F142" s="8"/>
      <c r="G142" s="12"/>
      <c r="H142" s="12"/>
      <c r="I142" s="12"/>
      <c r="J142" s="12"/>
    </row>
    <row r="143" spans="4:10" x14ac:dyDescent="0.3">
      <c r="D143" s="12"/>
      <c r="E143" s="12"/>
      <c r="F143" s="8"/>
      <c r="G143" s="12"/>
      <c r="H143" s="12"/>
      <c r="I143" s="12"/>
      <c r="J143" s="12"/>
    </row>
    <row r="144" spans="4:10" x14ac:dyDescent="0.3">
      <c r="D144" s="12"/>
      <c r="E144" s="12"/>
      <c r="F144" s="8"/>
      <c r="G144" s="12"/>
      <c r="H144" s="12"/>
      <c r="I144" s="12"/>
      <c r="J144" s="12"/>
    </row>
    <row r="145" spans="4:10" x14ac:dyDescent="0.3">
      <c r="D145" s="12"/>
      <c r="E145" s="12"/>
      <c r="F145" s="8"/>
      <c r="G145" s="12"/>
      <c r="H145" s="12"/>
      <c r="I145" s="12"/>
      <c r="J145" s="12"/>
    </row>
    <row r="146" spans="4:10" x14ac:dyDescent="0.3">
      <c r="D146" s="12"/>
      <c r="E146" s="12"/>
      <c r="F146" s="8"/>
      <c r="G146" s="12"/>
      <c r="H146" s="12"/>
      <c r="I146" s="12"/>
      <c r="J146" s="12"/>
    </row>
    <row r="147" spans="4:10" x14ac:dyDescent="0.3">
      <c r="D147" s="12"/>
      <c r="E147" s="12"/>
      <c r="F147" s="8"/>
      <c r="G147" s="12"/>
      <c r="H147" s="12"/>
      <c r="I147" s="12"/>
      <c r="J147" s="12"/>
    </row>
    <row r="148" spans="4:10" x14ac:dyDescent="0.3">
      <c r="D148" s="12"/>
      <c r="E148" s="12"/>
      <c r="F148" s="8"/>
      <c r="G148" s="12"/>
      <c r="H148" s="12"/>
      <c r="I148" s="12"/>
      <c r="J148" s="12"/>
    </row>
    <row r="149" spans="4:10" x14ac:dyDescent="0.3">
      <c r="D149" s="12"/>
      <c r="E149" s="12"/>
      <c r="F149" s="8"/>
      <c r="G149" s="12"/>
      <c r="H149" s="12"/>
      <c r="I149" s="12"/>
      <c r="J149" s="12"/>
    </row>
    <row r="150" spans="4:10" x14ac:dyDescent="0.3">
      <c r="D150" s="12"/>
      <c r="E150" s="12"/>
      <c r="F150" s="8"/>
      <c r="G150" s="12"/>
      <c r="H150" s="12"/>
      <c r="I150" s="12"/>
      <c r="J150" s="12"/>
    </row>
    <row r="151" spans="4:10" x14ac:dyDescent="0.3">
      <c r="D151" s="12"/>
      <c r="E151" s="12"/>
      <c r="F151" s="8"/>
      <c r="G151" s="12"/>
      <c r="H151" s="12"/>
      <c r="I151" s="12"/>
      <c r="J151" s="12"/>
    </row>
    <row r="152" spans="4:10" x14ac:dyDescent="0.3">
      <c r="D152" s="12"/>
      <c r="E152" s="12"/>
      <c r="F152" s="8"/>
      <c r="G152" s="12"/>
      <c r="H152" s="12"/>
      <c r="I152" s="12"/>
      <c r="J152" s="12"/>
    </row>
    <row r="153" spans="4:10" x14ac:dyDescent="0.3">
      <c r="D153" s="12"/>
      <c r="E153" s="12"/>
      <c r="F153" s="8"/>
      <c r="G153" s="12"/>
      <c r="H153" s="12"/>
      <c r="I153" s="12"/>
      <c r="J153" s="12"/>
    </row>
    <row r="154" spans="4:10" x14ac:dyDescent="0.3">
      <c r="D154" s="12"/>
      <c r="E154" s="12"/>
      <c r="F154" s="8"/>
      <c r="G154" s="12"/>
      <c r="H154" s="12"/>
      <c r="I154" s="12"/>
      <c r="J154" s="12"/>
    </row>
    <row r="155" spans="4:10" x14ac:dyDescent="0.3">
      <c r="D155" s="12"/>
      <c r="E155" s="12"/>
      <c r="F155" s="8"/>
      <c r="G155" s="12"/>
      <c r="H155" s="12"/>
      <c r="I155" s="12"/>
      <c r="J155" s="12"/>
    </row>
    <row r="156" spans="4:10" x14ac:dyDescent="0.3">
      <c r="D156" s="12"/>
      <c r="E156" s="12"/>
      <c r="F156" s="8"/>
      <c r="G156" s="12"/>
      <c r="H156" s="12"/>
      <c r="I156" s="12"/>
      <c r="J156" s="12"/>
    </row>
    <row r="157" spans="4:10" x14ac:dyDescent="0.3">
      <c r="D157" s="12"/>
      <c r="E157" s="12"/>
      <c r="F157" s="8"/>
      <c r="G157" s="12"/>
      <c r="H157" s="12"/>
      <c r="I157" s="12"/>
      <c r="J157" s="12"/>
    </row>
    <row r="158" spans="4:10" x14ac:dyDescent="0.3">
      <c r="D158" s="12"/>
      <c r="E158" s="12"/>
      <c r="F158" s="8"/>
      <c r="G158" s="12"/>
      <c r="H158" s="12"/>
      <c r="I158" s="12"/>
      <c r="J158" s="12"/>
    </row>
    <row r="159" spans="4:10" x14ac:dyDescent="0.3">
      <c r="D159" s="12"/>
      <c r="E159" s="12"/>
      <c r="F159" s="8"/>
      <c r="G159" s="12"/>
      <c r="H159" s="12"/>
      <c r="I159" s="12"/>
      <c r="J159" s="12"/>
    </row>
    <row r="160" spans="4:10" x14ac:dyDescent="0.3">
      <c r="D160" s="12"/>
      <c r="E160" s="12"/>
      <c r="F160" s="8"/>
      <c r="G160" s="12"/>
      <c r="H160" s="12"/>
      <c r="I160" s="12"/>
      <c r="J160" s="12"/>
    </row>
    <row r="161" spans="4:10" x14ac:dyDescent="0.3">
      <c r="D161" s="12"/>
      <c r="E161" s="12"/>
      <c r="F161" s="8"/>
      <c r="G161" s="12"/>
      <c r="H161" s="12"/>
      <c r="I161" s="12"/>
      <c r="J161" s="12"/>
    </row>
    <row r="162" spans="4:10" x14ac:dyDescent="0.3">
      <c r="D162" s="12"/>
      <c r="E162" s="12"/>
      <c r="F162" s="8"/>
      <c r="G162" s="12"/>
      <c r="H162" s="12"/>
      <c r="I162" s="12"/>
      <c r="J162" s="12"/>
    </row>
    <row r="163" spans="4:10" x14ac:dyDescent="0.3">
      <c r="D163" s="12"/>
      <c r="E163" s="12"/>
      <c r="F163" s="8"/>
      <c r="G163" s="12"/>
      <c r="H163" s="12"/>
      <c r="I163" s="12"/>
      <c r="J163" s="12"/>
    </row>
    <row r="164" spans="4:10" x14ac:dyDescent="0.3">
      <c r="D164" s="12"/>
      <c r="E164" s="12"/>
      <c r="F164" s="8"/>
      <c r="G164" s="12"/>
      <c r="H164" s="12"/>
      <c r="I164" s="12"/>
      <c r="J164" s="12"/>
    </row>
    <row r="165" spans="4:10" x14ac:dyDescent="0.3">
      <c r="D165" s="12"/>
      <c r="E165" s="12"/>
      <c r="F165" s="8"/>
      <c r="G165" s="12"/>
      <c r="H165" s="12"/>
      <c r="I165" s="12"/>
      <c r="J165" s="12"/>
    </row>
    <row r="166" spans="4:10" x14ac:dyDescent="0.3">
      <c r="D166" s="12"/>
      <c r="E166" s="12"/>
      <c r="F166" s="8"/>
      <c r="G166" s="12"/>
      <c r="H166" s="12"/>
      <c r="I166" s="12"/>
      <c r="J166" s="12"/>
    </row>
    <row r="167" spans="4:10" x14ac:dyDescent="0.3">
      <c r="D167" s="12"/>
      <c r="E167" s="12"/>
      <c r="F167" s="8"/>
      <c r="G167" s="12"/>
      <c r="H167" s="12"/>
      <c r="I167" s="12"/>
      <c r="J167" s="12"/>
    </row>
    <row r="168" spans="4:10" x14ac:dyDescent="0.3">
      <c r="D168" s="12"/>
      <c r="E168" s="12"/>
      <c r="F168" s="8"/>
      <c r="G168" s="12"/>
      <c r="H168" s="12"/>
      <c r="I168" s="12"/>
      <c r="J168" s="12"/>
    </row>
    <row r="169" spans="4:10" x14ac:dyDescent="0.3">
      <c r="D169" s="12"/>
      <c r="E169" s="12"/>
      <c r="F169" s="8"/>
      <c r="G169" s="12"/>
      <c r="H169" s="12"/>
      <c r="I169" s="12"/>
      <c r="J169" s="12"/>
    </row>
    <row r="170" spans="4:10" x14ac:dyDescent="0.3">
      <c r="D170" s="12"/>
      <c r="E170" s="12"/>
      <c r="F170" s="8"/>
      <c r="G170" s="12"/>
      <c r="H170" s="12"/>
      <c r="I170" s="12"/>
      <c r="J170" s="12"/>
    </row>
    <row r="171" spans="4:10" x14ac:dyDescent="0.3">
      <c r="D171" s="12"/>
      <c r="E171" s="12"/>
      <c r="F171" s="8"/>
      <c r="G171" s="12"/>
      <c r="H171" s="12"/>
      <c r="I171" s="12"/>
      <c r="J171" s="12"/>
    </row>
    <row r="172" spans="4:10" x14ac:dyDescent="0.3">
      <c r="D172" s="12"/>
      <c r="E172" s="12"/>
      <c r="F172" s="8"/>
      <c r="G172" s="12"/>
      <c r="H172" s="12"/>
      <c r="I172" s="12"/>
      <c r="J172" s="12"/>
    </row>
    <row r="173" spans="4:10" x14ac:dyDescent="0.3">
      <c r="D173" s="12"/>
      <c r="E173" s="12"/>
      <c r="F173" s="8"/>
      <c r="G173" s="12"/>
      <c r="H173" s="12"/>
      <c r="I173" s="12"/>
      <c r="J173" s="12"/>
    </row>
    <row r="174" spans="4:10" x14ac:dyDescent="0.3">
      <c r="D174" s="12"/>
      <c r="E174" s="12"/>
      <c r="F174" s="8"/>
      <c r="G174" s="12"/>
      <c r="H174" s="12"/>
      <c r="I174" s="12"/>
      <c r="J174" s="12"/>
    </row>
    <row r="175" spans="4:10" x14ac:dyDescent="0.3">
      <c r="D175" s="12"/>
      <c r="E175" s="12"/>
      <c r="F175" s="8"/>
      <c r="G175" s="12"/>
      <c r="H175" s="12"/>
      <c r="I175" s="12"/>
      <c r="J175" s="12"/>
    </row>
    <row r="176" spans="4:10" x14ac:dyDescent="0.3">
      <c r="D176" s="12"/>
      <c r="E176" s="12"/>
      <c r="F176" s="8"/>
      <c r="G176" s="12"/>
      <c r="H176" s="12"/>
      <c r="I176" s="12"/>
      <c r="J176" s="12"/>
    </row>
    <row r="177" spans="4:10" x14ac:dyDescent="0.3">
      <c r="D177" s="12"/>
      <c r="E177" s="12"/>
      <c r="F177" s="8"/>
      <c r="G177" s="12"/>
      <c r="H177" s="12"/>
      <c r="I177" s="12"/>
      <c r="J177" s="12"/>
    </row>
    <row r="178" spans="4:10" x14ac:dyDescent="0.3">
      <c r="D178" s="12"/>
      <c r="E178" s="12"/>
      <c r="F178" s="8"/>
      <c r="G178" s="12"/>
      <c r="H178" s="12"/>
      <c r="I178" s="12"/>
      <c r="J178" s="12"/>
    </row>
    <row r="179" spans="4:10" x14ac:dyDescent="0.3">
      <c r="D179" s="12"/>
      <c r="E179" s="12"/>
      <c r="F179" s="8"/>
      <c r="G179" s="12"/>
      <c r="H179" s="12"/>
      <c r="I179" s="12"/>
      <c r="J179" s="12"/>
    </row>
    <row r="180" spans="4:10" x14ac:dyDescent="0.3">
      <c r="D180" s="12"/>
      <c r="E180" s="12"/>
      <c r="F180" s="8"/>
      <c r="G180" s="12"/>
      <c r="H180" s="12"/>
      <c r="I180" s="12"/>
      <c r="J180" s="12"/>
    </row>
    <row r="181" spans="4:10" x14ac:dyDescent="0.3">
      <c r="D181" s="12"/>
      <c r="E181" s="12"/>
      <c r="F181" s="8"/>
      <c r="G181" s="12"/>
      <c r="H181" s="12"/>
      <c r="I181" s="12"/>
      <c r="J181" s="12"/>
    </row>
  </sheetData>
  <autoFilter ref="A1:E71">
    <filterColumn colId="3">
      <filters>
        <filter val="Adult"/>
      </filters>
    </filterColumn>
    <filterColumn colId="4">
      <filters>
        <filter val="Female"/>
      </filters>
    </filterColumn>
    <sortState ref="A2:E71">
      <sortCondition ref="A1:A71"/>
    </sortState>
  </autoFilter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N75"/>
  <sheetViews>
    <sheetView workbookViewId="0">
      <pane ySplit="1" topLeftCell="A8" activePane="bottomLeft" state="frozen"/>
      <selection pane="bottomLeft" activeCell="B15" sqref="B15:B57"/>
    </sheetView>
  </sheetViews>
  <sheetFormatPr defaultColWidth="8.77734375" defaultRowHeight="14.4" x14ac:dyDescent="0.3"/>
  <cols>
    <col min="1" max="1" width="21.44140625" style="9" bestFit="1" customWidth="1"/>
    <col min="2" max="2" width="9.77734375" style="9" bestFit="1" customWidth="1"/>
    <col min="3" max="3" width="10.44140625" style="10" bestFit="1" customWidth="1"/>
    <col min="4" max="4" width="8.77734375" style="9" bestFit="1" customWidth="1"/>
    <col min="5" max="5" width="7.44140625" style="9" bestFit="1" customWidth="1"/>
    <col min="6" max="6" width="10" style="9" bestFit="1" customWidth="1"/>
    <col min="7" max="8" width="7.44140625" style="9" customWidth="1"/>
    <col min="9" max="9" width="10.77734375" style="9" bestFit="1" customWidth="1"/>
    <col min="10" max="10" width="13.77734375" style="9" bestFit="1" customWidth="1"/>
    <col min="11" max="11" width="7.44140625" style="9" customWidth="1"/>
    <col min="12" max="12" width="8.77734375" style="9"/>
    <col min="13" max="13" width="9.44140625" style="9" bestFit="1" customWidth="1"/>
    <col min="14" max="14" width="5.6640625" style="13" customWidth="1"/>
    <col min="15" max="15" width="8.77734375" style="9"/>
    <col min="16" max="16" width="21.44140625" style="9" bestFit="1" customWidth="1"/>
    <col min="17" max="17" width="10.44140625" style="9" bestFit="1" customWidth="1"/>
    <col min="18" max="16384" width="8.77734375" style="9"/>
  </cols>
  <sheetData>
    <row r="1" spans="1:14" x14ac:dyDescent="0.3">
      <c r="A1" s="5" t="s">
        <v>79</v>
      </c>
      <c r="B1" s="5" t="s">
        <v>81</v>
      </c>
      <c r="C1" s="6" t="s">
        <v>151</v>
      </c>
      <c r="D1" s="5" t="s">
        <v>150</v>
      </c>
      <c r="E1" s="5" t="s">
        <v>152</v>
      </c>
      <c r="F1" s="6" t="s">
        <v>156</v>
      </c>
      <c r="G1" s="5" t="s">
        <v>158</v>
      </c>
      <c r="H1" s="5" t="s">
        <v>157</v>
      </c>
      <c r="I1" s="5" t="s">
        <v>160</v>
      </c>
      <c r="J1" s="5" t="s">
        <v>159</v>
      </c>
      <c r="K1" s="5"/>
      <c r="L1" s="5"/>
      <c r="M1" s="5"/>
      <c r="N1" s="11"/>
    </row>
    <row r="2" spans="1:14" hidden="1" x14ac:dyDescent="0.3">
      <c r="A2" s="7" t="s">
        <v>0</v>
      </c>
      <c r="B2" s="7" t="s">
        <v>83</v>
      </c>
      <c r="C2" s="8">
        <v>38991</v>
      </c>
      <c r="D2" s="7" t="s">
        <v>148</v>
      </c>
      <c r="E2" s="9" t="s">
        <v>153</v>
      </c>
      <c r="F2" s="8">
        <v>40543</v>
      </c>
      <c r="G2" s="12">
        <f>(YEAR(F2)-YEAR(C2))*12+MONTH(F2)-MONTH(C2)</f>
        <v>50</v>
      </c>
      <c r="H2" s="12">
        <f>G2/12</f>
        <v>4.166666666666667</v>
      </c>
      <c r="I2" s="12" t="str">
        <f>IF(G2&lt;=12,"_cub", IF(G2&lt;24,"_juvenile", IF(G2&lt;36,"_subadult", IF(G2&lt;48,"_36", IF(G2&lt;60,"_48", IF(G2&lt;72,"_60", IF(G2&lt;84, "_72", IF(G2&gt;=84,"_84", "NA"))))))))</f>
        <v>_48</v>
      </c>
      <c r="J2" s="12" t="str">
        <f>E2&amp;I2</f>
        <v>Male_48</v>
      </c>
      <c r="M2" s="5" t="s">
        <v>84</v>
      </c>
      <c r="N2" s="11">
        <f>COUNTA(A:A)-1</f>
        <v>74</v>
      </c>
    </row>
    <row r="3" spans="1:14" hidden="1" x14ac:dyDescent="0.3">
      <c r="A3" s="7" t="s">
        <v>123</v>
      </c>
      <c r="B3" s="7" t="s">
        <v>82</v>
      </c>
      <c r="C3" s="8">
        <v>35947</v>
      </c>
      <c r="D3" s="7" t="s">
        <v>149</v>
      </c>
      <c r="E3" s="9" t="s">
        <v>153</v>
      </c>
      <c r="F3" s="8">
        <v>40543</v>
      </c>
      <c r="G3" s="12">
        <f t="shared" ref="G3:G66" si="0">(YEAR(F3)-YEAR(C3))*12+MONTH(F3)-MONTH(C3)</f>
        <v>150</v>
      </c>
      <c r="H3" s="12">
        <f t="shared" ref="H3:H66" si="1">G3/12</f>
        <v>12.5</v>
      </c>
      <c r="I3" s="12" t="str">
        <f t="shared" ref="I3:I66" si="2">IF(G3&lt;=12,"_cub", IF(G3&lt;24,"_juvenile", IF(G3&lt;36,"_subadult", IF(G3&lt;48,"_36", IF(G3&lt;60,"_48", IF(G3&lt;72,"_60", IF(G3&lt;84, "_72", IF(G3&gt;=84,"_84", "NA"))))))))</f>
        <v>_84</v>
      </c>
      <c r="J3" s="12" t="str">
        <f t="shared" ref="J3:J66" si="3">E3&amp;I3</f>
        <v>Male_84</v>
      </c>
      <c r="M3" s="5" t="s">
        <v>149</v>
      </c>
      <c r="N3" s="11">
        <v>47</v>
      </c>
    </row>
    <row r="4" spans="1:14" hidden="1" x14ac:dyDescent="0.3">
      <c r="A4" s="7" t="s">
        <v>4</v>
      </c>
      <c r="B4" s="7" t="s">
        <v>83</v>
      </c>
      <c r="C4" s="8">
        <v>37288</v>
      </c>
      <c r="D4" s="7" t="s">
        <v>149</v>
      </c>
      <c r="E4" s="9" t="s">
        <v>153</v>
      </c>
      <c r="F4" s="8">
        <v>40543</v>
      </c>
      <c r="G4" s="12">
        <f t="shared" si="0"/>
        <v>106</v>
      </c>
      <c r="H4" s="12">
        <f t="shared" si="1"/>
        <v>8.8333333333333339</v>
      </c>
      <c r="I4" s="12" t="str">
        <f t="shared" si="2"/>
        <v>_84</v>
      </c>
      <c r="J4" s="12" t="str">
        <f t="shared" si="3"/>
        <v>Male_84</v>
      </c>
    </row>
    <row r="5" spans="1:14" hidden="1" x14ac:dyDescent="0.3">
      <c r="A5" s="7" t="s">
        <v>6</v>
      </c>
      <c r="B5" s="7" t="s">
        <v>83</v>
      </c>
      <c r="C5" s="8">
        <v>36861</v>
      </c>
      <c r="D5" s="7" t="s">
        <v>149</v>
      </c>
      <c r="E5" s="9" t="s">
        <v>153</v>
      </c>
      <c r="F5" s="8">
        <v>40543</v>
      </c>
      <c r="G5" s="12">
        <f t="shared" si="0"/>
        <v>120</v>
      </c>
      <c r="H5" s="12">
        <f t="shared" si="1"/>
        <v>10</v>
      </c>
      <c r="I5" s="12" t="str">
        <f t="shared" si="2"/>
        <v>_84</v>
      </c>
      <c r="J5" s="12" t="str">
        <f t="shared" si="3"/>
        <v>Male_84</v>
      </c>
    </row>
    <row r="6" spans="1:14" hidden="1" x14ac:dyDescent="0.3">
      <c r="A6" s="7" t="s">
        <v>7</v>
      </c>
      <c r="B6" s="7" t="s">
        <v>83</v>
      </c>
      <c r="C6" s="8">
        <v>37408</v>
      </c>
      <c r="D6" s="7" t="s">
        <v>149</v>
      </c>
      <c r="E6" s="9" t="s">
        <v>154</v>
      </c>
      <c r="F6" s="8">
        <v>40543</v>
      </c>
      <c r="G6" s="12">
        <f t="shared" si="0"/>
        <v>102</v>
      </c>
      <c r="H6" s="12">
        <f t="shared" si="1"/>
        <v>8.5</v>
      </c>
      <c r="I6" s="12" t="str">
        <f t="shared" si="2"/>
        <v>_84</v>
      </c>
      <c r="J6" s="12" t="str">
        <f t="shared" si="3"/>
        <v>Female_84</v>
      </c>
    </row>
    <row r="7" spans="1:14" hidden="1" x14ac:dyDescent="0.3">
      <c r="A7" s="7" t="s">
        <v>9</v>
      </c>
      <c r="B7" s="7" t="s">
        <v>83</v>
      </c>
      <c r="C7" s="8">
        <v>36039</v>
      </c>
      <c r="D7" s="7" t="s">
        <v>149</v>
      </c>
      <c r="E7" s="9" t="s">
        <v>154</v>
      </c>
      <c r="F7" s="8">
        <v>40543</v>
      </c>
      <c r="G7" s="12">
        <f t="shared" si="0"/>
        <v>147</v>
      </c>
      <c r="H7" s="12">
        <f t="shared" si="1"/>
        <v>12.25</v>
      </c>
      <c r="I7" s="12" t="str">
        <f t="shared" si="2"/>
        <v>_84</v>
      </c>
      <c r="J7" s="12" t="str">
        <f t="shared" si="3"/>
        <v>Female_84</v>
      </c>
    </row>
    <row r="8" spans="1:14" hidden="1" x14ac:dyDescent="0.3">
      <c r="A8" s="7" t="s">
        <v>111</v>
      </c>
      <c r="B8" s="7" t="s">
        <v>83</v>
      </c>
      <c r="C8" s="8">
        <v>37681</v>
      </c>
      <c r="D8" s="7" t="s">
        <v>149</v>
      </c>
      <c r="E8" s="9" t="s">
        <v>153</v>
      </c>
      <c r="F8" s="8">
        <v>40543</v>
      </c>
      <c r="G8" s="12">
        <f t="shared" si="0"/>
        <v>93</v>
      </c>
      <c r="H8" s="12">
        <f t="shared" si="1"/>
        <v>7.75</v>
      </c>
      <c r="I8" s="12" t="str">
        <f t="shared" si="2"/>
        <v>_84</v>
      </c>
      <c r="J8" s="12" t="str">
        <f t="shared" si="3"/>
        <v>Male_84</v>
      </c>
    </row>
    <row r="9" spans="1:14" hidden="1" x14ac:dyDescent="0.3">
      <c r="A9" s="7" t="s">
        <v>96</v>
      </c>
      <c r="B9" s="7" t="s">
        <v>83</v>
      </c>
      <c r="C9" s="8">
        <v>38078</v>
      </c>
      <c r="D9" s="7" t="s">
        <v>149</v>
      </c>
      <c r="E9" s="9" t="s">
        <v>154</v>
      </c>
      <c r="F9" s="8">
        <v>40543</v>
      </c>
      <c r="G9" s="12">
        <f t="shared" si="0"/>
        <v>80</v>
      </c>
      <c r="H9" s="12">
        <f t="shared" si="1"/>
        <v>6.666666666666667</v>
      </c>
      <c r="I9" s="12" t="str">
        <f t="shared" si="2"/>
        <v>_72</v>
      </c>
      <c r="J9" s="12" t="str">
        <f t="shared" si="3"/>
        <v>Female_72</v>
      </c>
    </row>
    <row r="10" spans="1:14" hidden="1" x14ac:dyDescent="0.3">
      <c r="A10" s="7" t="s">
        <v>112</v>
      </c>
      <c r="B10" s="7" t="s">
        <v>83</v>
      </c>
      <c r="C10" s="8">
        <v>34851</v>
      </c>
      <c r="D10" s="7" t="s">
        <v>149</v>
      </c>
      <c r="E10" s="9" t="s">
        <v>154</v>
      </c>
      <c r="F10" s="8">
        <v>40543</v>
      </c>
      <c r="G10" s="12">
        <f t="shared" si="0"/>
        <v>186</v>
      </c>
      <c r="H10" s="12">
        <f t="shared" si="1"/>
        <v>15.5</v>
      </c>
      <c r="I10" s="12" t="str">
        <f t="shared" si="2"/>
        <v>_84</v>
      </c>
      <c r="J10" s="12" t="str">
        <f t="shared" si="3"/>
        <v>Female_84</v>
      </c>
    </row>
    <row r="11" spans="1:14" hidden="1" x14ac:dyDescent="0.3">
      <c r="A11" s="7" t="s">
        <v>12</v>
      </c>
      <c r="B11" s="7" t="s">
        <v>83</v>
      </c>
      <c r="C11" s="8">
        <v>38838</v>
      </c>
      <c r="D11" s="7" t="s">
        <v>149</v>
      </c>
      <c r="E11" s="9" t="s">
        <v>154</v>
      </c>
      <c r="F11" s="8">
        <v>40543</v>
      </c>
      <c r="G11" s="12">
        <f t="shared" si="0"/>
        <v>55</v>
      </c>
      <c r="H11" s="12">
        <f t="shared" si="1"/>
        <v>4.583333333333333</v>
      </c>
      <c r="I11" s="12" t="str">
        <f t="shared" si="2"/>
        <v>_48</v>
      </c>
      <c r="J11" s="12" t="str">
        <f t="shared" si="3"/>
        <v>Female_48</v>
      </c>
    </row>
    <row r="12" spans="1:14" hidden="1" x14ac:dyDescent="0.3">
      <c r="A12" s="7" t="s">
        <v>15</v>
      </c>
      <c r="B12" s="7" t="s">
        <v>83</v>
      </c>
      <c r="C12" s="8">
        <v>39783</v>
      </c>
      <c r="D12" s="7" t="s">
        <v>147</v>
      </c>
      <c r="E12" s="9" t="s">
        <v>154</v>
      </c>
      <c r="F12" s="8">
        <v>40543</v>
      </c>
      <c r="G12" s="12">
        <f t="shared" si="0"/>
        <v>24</v>
      </c>
      <c r="H12" s="12">
        <f t="shared" si="1"/>
        <v>2</v>
      </c>
      <c r="I12" s="12" t="str">
        <f t="shared" si="2"/>
        <v>_subadult</v>
      </c>
      <c r="J12" s="12" t="str">
        <f t="shared" si="3"/>
        <v>Female_subadult</v>
      </c>
    </row>
    <row r="13" spans="1:14" hidden="1" x14ac:dyDescent="0.3">
      <c r="A13" s="7" t="s">
        <v>104</v>
      </c>
      <c r="B13" s="7" t="s">
        <v>83</v>
      </c>
      <c r="C13" s="8">
        <v>39753</v>
      </c>
      <c r="D13" s="7" t="s">
        <v>147</v>
      </c>
      <c r="E13" s="9" t="s">
        <v>153</v>
      </c>
      <c r="F13" s="8">
        <v>40543</v>
      </c>
      <c r="G13" s="12">
        <f t="shared" si="0"/>
        <v>25</v>
      </c>
      <c r="H13" s="12">
        <f t="shared" si="1"/>
        <v>2.0833333333333335</v>
      </c>
      <c r="I13" s="12" t="str">
        <f t="shared" si="2"/>
        <v>_subadult</v>
      </c>
      <c r="J13" s="12" t="str">
        <f t="shared" si="3"/>
        <v>Male_subadult</v>
      </c>
    </row>
    <row r="14" spans="1:14" hidden="1" x14ac:dyDescent="0.3">
      <c r="A14" s="7" t="s">
        <v>85</v>
      </c>
      <c r="B14" s="7" t="s">
        <v>83</v>
      </c>
      <c r="C14" s="8">
        <v>36465</v>
      </c>
      <c r="D14" s="7" t="s">
        <v>149</v>
      </c>
      <c r="E14" s="9" t="s">
        <v>154</v>
      </c>
      <c r="F14" s="8">
        <v>40543</v>
      </c>
      <c r="G14" s="12">
        <f t="shared" si="0"/>
        <v>133</v>
      </c>
      <c r="H14" s="12">
        <f t="shared" si="1"/>
        <v>11.083333333333334</v>
      </c>
      <c r="I14" s="12" t="str">
        <f t="shared" si="2"/>
        <v>_84</v>
      </c>
      <c r="J14" s="12" t="str">
        <f t="shared" si="3"/>
        <v>Female_84</v>
      </c>
    </row>
    <row r="15" spans="1:14" x14ac:dyDescent="0.3">
      <c r="A15" s="7" t="s">
        <v>124</v>
      </c>
      <c r="B15" s="7" t="s">
        <v>146</v>
      </c>
      <c r="C15" s="8">
        <v>39783</v>
      </c>
      <c r="D15" s="7" t="s">
        <v>147</v>
      </c>
      <c r="E15" s="9" t="s">
        <v>153</v>
      </c>
      <c r="F15" s="8">
        <v>40543</v>
      </c>
      <c r="G15" s="12">
        <f t="shared" si="0"/>
        <v>24</v>
      </c>
      <c r="H15" s="12">
        <f t="shared" si="1"/>
        <v>2</v>
      </c>
      <c r="I15" s="12" t="str">
        <f t="shared" si="2"/>
        <v>_subadult</v>
      </c>
      <c r="J15" s="12" t="str">
        <f t="shared" si="3"/>
        <v>Male_subadult</v>
      </c>
    </row>
    <row r="16" spans="1:14" hidden="1" x14ac:dyDescent="0.3">
      <c r="A16" s="7" t="s">
        <v>105</v>
      </c>
      <c r="B16" s="7" t="s">
        <v>83</v>
      </c>
      <c r="C16" s="8">
        <v>37408</v>
      </c>
      <c r="D16" s="7" t="s">
        <v>149</v>
      </c>
      <c r="E16" s="9" t="s">
        <v>153</v>
      </c>
      <c r="F16" s="8">
        <v>40543</v>
      </c>
      <c r="G16" s="12">
        <f t="shared" si="0"/>
        <v>102</v>
      </c>
      <c r="H16" s="12">
        <f t="shared" si="1"/>
        <v>8.5</v>
      </c>
      <c r="I16" s="12" t="str">
        <f t="shared" si="2"/>
        <v>_84</v>
      </c>
      <c r="J16" s="12" t="str">
        <f t="shared" si="3"/>
        <v>Male_84</v>
      </c>
    </row>
    <row r="17" spans="1:10" hidden="1" x14ac:dyDescent="0.3">
      <c r="A17" s="7" t="s">
        <v>125</v>
      </c>
      <c r="B17" s="7" t="s">
        <v>82</v>
      </c>
      <c r="C17" s="8">
        <v>34213</v>
      </c>
      <c r="D17" s="7" t="s">
        <v>149</v>
      </c>
      <c r="E17" s="9" t="s">
        <v>154</v>
      </c>
      <c r="F17" s="8">
        <v>40543</v>
      </c>
      <c r="G17" s="12">
        <f t="shared" si="0"/>
        <v>207</v>
      </c>
      <c r="H17" s="12">
        <f t="shared" si="1"/>
        <v>17.25</v>
      </c>
      <c r="I17" s="12" t="str">
        <f t="shared" si="2"/>
        <v>_84</v>
      </c>
      <c r="J17" s="12" t="str">
        <f t="shared" si="3"/>
        <v>Female_84</v>
      </c>
    </row>
    <row r="18" spans="1:10" hidden="1" x14ac:dyDescent="0.3">
      <c r="A18" s="7" t="s">
        <v>19</v>
      </c>
      <c r="B18" s="7" t="s">
        <v>83</v>
      </c>
      <c r="C18" s="8">
        <v>38047</v>
      </c>
      <c r="D18" s="7" t="s">
        <v>149</v>
      </c>
      <c r="E18" s="9" t="s">
        <v>154</v>
      </c>
      <c r="F18" s="8">
        <v>40543</v>
      </c>
      <c r="G18" s="12">
        <f t="shared" si="0"/>
        <v>81</v>
      </c>
      <c r="H18" s="12">
        <f t="shared" si="1"/>
        <v>6.75</v>
      </c>
      <c r="I18" s="12" t="str">
        <f t="shared" si="2"/>
        <v>_72</v>
      </c>
      <c r="J18" s="12" t="str">
        <f t="shared" si="3"/>
        <v>Female_72</v>
      </c>
    </row>
    <row r="19" spans="1:10" hidden="1" x14ac:dyDescent="0.3">
      <c r="A19" s="7" t="s">
        <v>20</v>
      </c>
      <c r="B19" s="7" t="s">
        <v>83</v>
      </c>
      <c r="C19" s="8">
        <v>38504</v>
      </c>
      <c r="D19" s="7" t="s">
        <v>149</v>
      </c>
      <c r="E19" s="9" t="s">
        <v>153</v>
      </c>
      <c r="F19" s="8">
        <v>40543</v>
      </c>
      <c r="G19" s="12">
        <f t="shared" si="0"/>
        <v>66</v>
      </c>
      <c r="H19" s="12">
        <f t="shared" si="1"/>
        <v>5.5</v>
      </c>
      <c r="I19" s="12" t="str">
        <f t="shared" si="2"/>
        <v>_60</v>
      </c>
      <c r="J19" s="12" t="str">
        <f t="shared" si="3"/>
        <v>Male_60</v>
      </c>
    </row>
    <row r="20" spans="1:10" hidden="1" x14ac:dyDescent="0.3">
      <c r="A20" s="7" t="s">
        <v>22</v>
      </c>
      <c r="B20" s="7" t="s">
        <v>83</v>
      </c>
      <c r="C20" s="8">
        <v>37196</v>
      </c>
      <c r="D20" s="7" t="s">
        <v>149</v>
      </c>
      <c r="E20" s="9" t="s">
        <v>154</v>
      </c>
      <c r="F20" s="8">
        <v>40543</v>
      </c>
      <c r="G20" s="12">
        <f t="shared" si="0"/>
        <v>109</v>
      </c>
      <c r="H20" s="12">
        <f t="shared" si="1"/>
        <v>9.0833333333333339</v>
      </c>
      <c r="I20" s="12" t="str">
        <f t="shared" si="2"/>
        <v>_84</v>
      </c>
      <c r="J20" s="12" t="str">
        <f t="shared" si="3"/>
        <v>Female_84</v>
      </c>
    </row>
    <row r="21" spans="1:10" hidden="1" x14ac:dyDescent="0.3">
      <c r="A21" s="7" t="s">
        <v>80</v>
      </c>
      <c r="B21" s="7" t="s">
        <v>82</v>
      </c>
      <c r="C21" s="8">
        <v>38838</v>
      </c>
      <c r="D21" s="7" t="s">
        <v>149</v>
      </c>
      <c r="E21" s="9" t="s">
        <v>154</v>
      </c>
      <c r="F21" s="8">
        <v>40543</v>
      </c>
      <c r="G21" s="12">
        <f t="shared" si="0"/>
        <v>55</v>
      </c>
      <c r="H21" s="12">
        <f t="shared" si="1"/>
        <v>4.583333333333333</v>
      </c>
      <c r="I21" s="12" t="str">
        <f t="shared" si="2"/>
        <v>_48</v>
      </c>
      <c r="J21" s="12" t="str">
        <f t="shared" si="3"/>
        <v>Female_48</v>
      </c>
    </row>
    <row r="22" spans="1:10" x14ac:dyDescent="0.3">
      <c r="A22" s="7" t="s">
        <v>126</v>
      </c>
      <c r="B22" s="7" t="s">
        <v>146</v>
      </c>
      <c r="C22" s="8">
        <v>39845</v>
      </c>
      <c r="D22" s="7" t="s">
        <v>147</v>
      </c>
      <c r="E22" s="9" t="s">
        <v>153</v>
      </c>
      <c r="F22" s="8">
        <v>40543</v>
      </c>
      <c r="G22" s="12">
        <f t="shared" si="0"/>
        <v>22</v>
      </c>
      <c r="H22" s="12">
        <f t="shared" si="1"/>
        <v>1.8333333333333333</v>
      </c>
      <c r="I22" s="12" t="str">
        <f t="shared" si="2"/>
        <v>_juvenile</v>
      </c>
      <c r="J22" s="12" t="str">
        <f t="shared" si="3"/>
        <v>Male_juvenile</v>
      </c>
    </row>
    <row r="23" spans="1:10" hidden="1" x14ac:dyDescent="0.3">
      <c r="A23" s="7" t="s">
        <v>25</v>
      </c>
      <c r="B23" s="7" t="s">
        <v>83</v>
      </c>
      <c r="C23" s="8">
        <v>39264</v>
      </c>
      <c r="D23" s="7" t="s">
        <v>148</v>
      </c>
      <c r="E23" s="9" t="s">
        <v>154</v>
      </c>
      <c r="F23" s="8">
        <v>40543</v>
      </c>
      <c r="G23" s="12">
        <f t="shared" si="0"/>
        <v>41</v>
      </c>
      <c r="H23" s="12">
        <f t="shared" si="1"/>
        <v>3.4166666666666665</v>
      </c>
      <c r="I23" s="12" t="str">
        <f t="shared" si="2"/>
        <v>_36</v>
      </c>
      <c r="J23" s="12" t="str">
        <f t="shared" si="3"/>
        <v>Female_36</v>
      </c>
    </row>
    <row r="24" spans="1:10" hidden="1" x14ac:dyDescent="0.3">
      <c r="A24" s="7" t="s">
        <v>86</v>
      </c>
      <c r="B24" s="7" t="s">
        <v>83</v>
      </c>
      <c r="C24" s="8">
        <v>38838</v>
      </c>
      <c r="D24" s="7" t="s">
        <v>149</v>
      </c>
      <c r="E24" s="9" t="s">
        <v>154</v>
      </c>
      <c r="F24" s="8">
        <v>40543</v>
      </c>
      <c r="G24" s="12">
        <f t="shared" si="0"/>
        <v>55</v>
      </c>
      <c r="H24" s="12">
        <f t="shared" si="1"/>
        <v>4.583333333333333</v>
      </c>
      <c r="I24" s="12" t="str">
        <f t="shared" si="2"/>
        <v>_48</v>
      </c>
      <c r="J24" s="12" t="str">
        <f t="shared" si="3"/>
        <v>Female_48</v>
      </c>
    </row>
    <row r="25" spans="1:10" hidden="1" x14ac:dyDescent="0.3">
      <c r="A25" s="7" t="s">
        <v>113</v>
      </c>
      <c r="B25" s="7" t="s">
        <v>83</v>
      </c>
      <c r="C25" s="8">
        <v>36008</v>
      </c>
      <c r="D25" s="7" t="s">
        <v>149</v>
      </c>
      <c r="E25" s="9" t="s">
        <v>153</v>
      </c>
      <c r="F25" s="8">
        <v>40543</v>
      </c>
      <c r="G25" s="12">
        <f t="shared" si="0"/>
        <v>148</v>
      </c>
      <c r="H25" s="12">
        <f t="shared" si="1"/>
        <v>12.333333333333334</v>
      </c>
      <c r="I25" s="12" t="str">
        <f t="shared" si="2"/>
        <v>_84</v>
      </c>
      <c r="J25" s="12" t="str">
        <f t="shared" si="3"/>
        <v>Male_84</v>
      </c>
    </row>
    <row r="26" spans="1:10" hidden="1" x14ac:dyDescent="0.3">
      <c r="A26" s="7" t="s">
        <v>28</v>
      </c>
      <c r="B26" s="7" t="s">
        <v>83</v>
      </c>
      <c r="C26" s="8">
        <v>38749</v>
      </c>
      <c r="D26" s="7" t="s">
        <v>149</v>
      </c>
      <c r="E26" s="9" t="s">
        <v>153</v>
      </c>
      <c r="F26" s="8">
        <v>40543</v>
      </c>
      <c r="G26" s="12">
        <f t="shared" si="0"/>
        <v>58</v>
      </c>
      <c r="H26" s="12">
        <f t="shared" si="1"/>
        <v>4.833333333333333</v>
      </c>
      <c r="I26" s="12" t="str">
        <f t="shared" si="2"/>
        <v>_48</v>
      </c>
      <c r="J26" s="12" t="str">
        <f t="shared" si="3"/>
        <v>Male_48</v>
      </c>
    </row>
    <row r="27" spans="1:10" hidden="1" x14ac:dyDescent="0.3">
      <c r="A27" s="7" t="s">
        <v>127</v>
      </c>
      <c r="B27" s="7" t="s">
        <v>82</v>
      </c>
      <c r="C27" s="8">
        <v>37956</v>
      </c>
      <c r="D27" s="7" t="s">
        <v>149</v>
      </c>
      <c r="E27" s="9" t="s">
        <v>154</v>
      </c>
      <c r="F27" s="8">
        <v>40543</v>
      </c>
      <c r="G27" s="12">
        <f t="shared" si="0"/>
        <v>84</v>
      </c>
      <c r="H27" s="12">
        <f t="shared" si="1"/>
        <v>7</v>
      </c>
      <c r="I27" s="12" t="str">
        <f t="shared" si="2"/>
        <v>_84</v>
      </c>
      <c r="J27" s="12" t="str">
        <f t="shared" si="3"/>
        <v>Female_84</v>
      </c>
    </row>
    <row r="28" spans="1:10" hidden="1" x14ac:dyDescent="0.3">
      <c r="A28" s="7" t="s">
        <v>128</v>
      </c>
      <c r="B28" s="7" t="s">
        <v>82</v>
      </c>
      <c r="C28" s="8">
        <v>37226</v>
      </c>
      <c r="D28" s="7" t="s">
        <v>149</v>
      </c>
      <c r="E28" s="9" t="s">
        <v>154</v>
      </c>
      <c r="F28" s="8">
        <v>40543</v>
      </c>
      <c r="G28" s="12">
        <f t="shared" si="0"/>
        <v>108</v>
      </c>
      <c r="H28" s="12">
        <f t="shared" si="1"/>
        <v>9</v>
      </c>
      <c r="I28" s="12" t="str">
        <f t="shared" si="2"/>
        <v>_84</v>
      </c>
      <c r="J28" s="12" t="str">
        <f t="shared" si="3"/>
        <v>Female_84</v>
      </c>
    </row>
    <row r="29" spans="1:10" hidden="1" x14ac:dyDescent="0.3">
      <c r="A29" s="7" t="s">
        <v>31</v>
      </c>
      <c r="B29" s="7" t="s">
        <v>83</v>
      </c>
      <c r="C29" s="8">
        <v>37043</v>
      </c>
      <c r="D29" s="7" t="s">
        <v>149</v>
      </c>
      <c r="E29" s="9" t="s">
        <v>153</v>
      </c>
      <c r="F29" s="8">
        <v>40543</v>
      </c>
      <c r="G29" s="12">
        <f t="shared" si="0"/>
        <v>114</v>
      </c>
      <c r="H29" s="12">
        <f t="shared" si="1"/>
        <v>9.5</v>
      </c>
      <c r="I29" s="12" t="str">
        <f t="shared" si="2"/>
        <v>_84</v>
      </c>
      <c r="J29" s="12" t="str">
        <f t="shared" si="3"/>
        <v>Male_84</v>
      </c>
    </row>
    <row r="30" spans="1:10" hidden="1" x14ac:dyDescent="0.3">
      <c r="A30" s="7" t="s">
        <v>32</v>
      </c>
      <c r="B30" s="7" t="s">
        <v>83</v>
      </c>
      <c r="C30" s="8">
        <v>39692</v>
      </c>
      <c r="D30" s="7" t="s">
        <v>147</v>
      </c>
      <c r="E30" s="9" t="s">
        <v>154</v>
      </c>
      <c r="F30" s="8">
        <v>40543</v>
      </c>
      <c r="G30" s="12">
        <f t="shared" si="0"/>
        <v>27</v>
      </c>
      <c r="H30" s="12">
        <f t="shared" si="1"/>
        <v>2.25</v>
      </c>
      <c r="I30" s="12" t="str">
        <f t="shared" si="2"/>
        <v>_subadult</v>
      </c>
      <c r="J30" s="12" t="str">
        <f t="shared" si="3"/>
        <v>Female_subadult</v>
      </c>
    </row>
    <row r="31" spans="1:10" hidden="1" x14ac:dyDescent="0.3">
      <c r="A31" s="7" t="s">
        <v>114</v>
      </c>
      <c r="B31" s="7" t="s">
        <v>83</v>
      </c>
      <c r="C31" s="8">
        <v>39479</v>
      </c>
      <c r="D31" s="7" t="s">
        <v>148</v>
      </c>
      <c r="E31" s="9" t="s">
        <v>153</v>
      </c>
      <c r="F31" s="8">
        <v>40543</v>
      </c>
      <c r="G31" s="12">
        <f t="shared" si="0"/>
        <v>34</v>
      </c>
      <c r="H31" s="12">
        <f t="shared" si="1"/>
        <v>2.8333333333333335</v>
      </c>
      <c r="I31" s="12" t="str">
        <f t="shared" si="2"/>
        <v>_subadult</v>
      </c>
      <c r="J31" s="12" t="str">
        <f t="shared" si="3"/>
        <v>Male_subadult</v>
      </c>
    </row>
    <row r="32" spans="1:10" hidden="1" x14ac:dyDescent="0.3">
      <c r="A32" s="7" t="s">
        <v>33</v>
      </c>
      <c r="B32" s="7" t="s">
        <v>83</v>
      </c>
      <c r="C32" s="8">
        <v>36800</v>
      </c>
      <c r="D32" s="7" t="s">
        <v>149</v>
      </c>
      <c r="E32" s="9" t="s">
        <v>154</v>
      </c>
      <c r="F32" s="8">
        <v>40543</v>
      </c>
      <c r="G32" s="12">
        <f t="shared" si="0"/>
        <v>122</v>
      </c>
      <c r="H32" s="12">
        <f t="shared" si="1"/>
        <v>10.166666666666666</v>
      </c>
      <c r="I32" s="12" t="str">
        <f t="shared" si="2"/>
        <v>_84</v>
      </c>
      <c r="J32" s="12" t="str">
        <f t="shared" si="3"/>
        <v>Female_84</v>
      </c>
    </row>
    <row r="33" spans="1:10" hidden="1" x14ac:dyDescent="0.3">
      <c r="A33" s="7" t="s">
        <v>129</v>
      </c>
      <c r="B33" s="7" t="s">
        <v>82</v>
      </c>
      <c r="C33" s="8">
        <v>39539</v>
      </c>
      <c r="D33" s="7" t="s">
        <v>148</v>
      </c>
      <c r="E33" s="9" t="s">
        <v>154</v>
      </c>
      <c r="F33" s="8">
        <v>40543</v>
      </c>
      <c r="G33" s="12">
        <f t="shared" si="0"/>
        <v>32</v>
      </c>
      <c r="H33" s="12">
        <f t="shared" si="1"/>
        <v>2.6666666666666665</v>
      </c>
      <c r="I33" s="12" t="str">
        <f t="shared" si="2"/>
        <v>_subadult</v>
      </c>
      <c r="J33" s="12" t="str">
        <f t="shared" si="3"/>
        <v>Female_subadult</v>
      </c>
    </row>
    <row r="34" spans="1:10" hidden="1" x14ac:dyDescent="0.3">
      <c r="A34" s="7" t="s">
        <v>87</v>
      </c>
      <c r="B34" s="7" t="s">
        <v>83</v>
      </c>
      <c r="C34" s="8">
        <v>39022</v>
      </c>
      <c r="D34" s="7" t="s">
        <v>148</v>
      </c>
      <c r="E34" s="9" t="s">
        <v>154</v>
      </c>
      <c r="F34" s="8">
        <v>40543</v>
      </c>
      <c r="G34" s="12">
        <f t="shared" si="0"/>
        <v>49</v>
      </c>
      <c r="H34" s="12">
        <f t="shared" si="1"/>
        <v>4.083333333333333</v>
      </c>
      <c r="I34" s="12" t="str">
        <f t="shared" si="2"/>
        <v>_48</v>
      </c>
      <c r="J34" s="12" t="str">
        <f t="shared" si="3"/>
        <v>Female_48</v>
      </c>
    </row>
    <row r="35" spans="1:10" hidden="1" x14ac:dyDescent="0.3">
      <c r="A35" s="7" t="s">
        <v>35</v>
      </c>
      <c r="B35" s="7" t="s">
        <v>83</v>
      </c>
      <c r="C35" s="8">
        <v>38930</v>
      </c>
      <c r="D35" s="7" t="s">
        <v>148</v>
      </c>
      <c r="E35" s="9" t="s">
        <v>154</v>
      </c>
      <c r="F35" s="8">
        <v>40543</v>
      </c>
      <c r="G35" s="12">
        <f t="shared" si="0"/>
        <v>52</v>
      </c>
      <c r="H35" s="12">
        <f t="shared" si="1"/>
        <v>4.333333333333333</v>
      </c>
      <c r="I35" s="12" t="str">
        <f t="shared" si="2"/>
        <v>_48</v>
      </c>
      <c r="J35" s="12" t="str">
        <f t="shared" si="3"/>
        <v>Female_48</v>
      </c>
    </row>
    <row r="36" spans="1:10" hidden="1" x14ac:dyDescent="0.3">
      <c r="A36" s="7" t="s">
        <v>106</v>
      </c>
      <c r="B36" s="7" t="s">
        <v>83</v>
      </c>
      <c r="C36" s="8">
        <v>35796</v>
      </c>
      <c r="D36" s="7" t="s">
        <v>149</v>
      </c>
      <c r="E36" s="9" t="s">
        <v>154</v>
      </c>
      <c r="F36" s="8">
        <v>40543</v>
      </c>
      <c r="G36" s="12">
        <f t="shared" si="0"/>
        <v>155</v>
      </c>
      <c r="H36" s="12">
        <f t="shared" si="1"/>
        <v>12.916666666666666</v>
      </c>
      <c r="I36" s="12" t="str">
        <f t="shared" si="2"/>
        <v>_84</v>
      </c>
      <c r="J36" s="12" t="str">
        <f t="shared" si="3"/>
        <v>Female_84</v>
      </c>
    </row>
    <row r="37" spans="1:10" hidden="1" x14ac:dyDescent="0.3">
      <c r="A37" s="7" t="s">
        <v>39</v>
      </c>
      <c r="B37" s="7" t="s">
        <v>83</v>
      </c>
      <c r="C37" s="8">
        <v>39692</v>
      </c>
      <c r="D37" s="7" t="s">
        <v>147</v>
      </c>
      <c r="E37" s="9" t="s">
        <v>153</v>
      </c>
      <c r="F37" s="8">
        <v>40543</v>
      </c>
      <c r="G37" s="12">
        <f t="shared" si="0"/>
        <v>27</v>
      </c>
      <c r="H37" s="12">
        <f t="shared" si="1"/>
        <v>2.25</v>
      </c>
      <c r="I37" s="12" t="str">
        <f t="shared" si="2"/>
        <v>_subadult</v>
      </c>
      <c r="J37" s="12" t="str">
        <f t="shared" si="3"/>
        <v>Male_subadult</v>
      </c>
    </row>
    <row r="38" spans="1:10" hidden="1" x14ac:dyDescent="0.3">
      <c r="A38" s="7" t="s">
        <v>42</v>
      </c>
      <c r="B38" s="7" t="s">
        <v>83</v>
      </c>
      <c r="C38" s="8">
        <v>39692</v>
      </c>
      <c r="D38" s="7" t="s">
        <v>147</v>
      </c>
      <c r="E38" s="9" t="s">
        <v>153</v>
      </c>
      <c r="F38" s="8">
        <v>40543</v>
      </c>
      <c r="G38" s="12">
        <f t="shared" si="0"/>
        <v>27</v>
      </c>
      <c r="H38" s="12">
        <f t="shared" si="1"/>
        <v>2.25</v>
      </c>
      <c r="I38" s="12" t="str">
        <f t="shared" si="2"/>
        <v>_subadult</v>
      </c>
      <c r="J38" s="12" t="str">
        <f t="shared" si="3"/>
        <v>Male_subadult</v>
      </c>
    </row>
    <row r="39" spans="1:10" hidden="1" x14ac:dyDescent="0.3">
      <c r="A39" s="7" t="s">
        <v>130</v>
      </c>
      <c r="B39" s="7" t="s">
        <v>82</v>
      </c>
      <c r="C39" s="8">
        <v>34394</v>
      </c>
      <c r="D39" s="7" t="s">
        <v>149</v>
      </c>
      <c r="E39" s="9" t="s">
        <v>154</v>
      </c>
      <c r="F39" s="8">
        <v>40543</v>
      </c>
      <c r="G39" s="12">
        <f t="shared" si="0"/>
        <v>201</v>
      </c>
      <c r="H39" s="12">
        <f t="shared" si="1"/>
        <v>16.75</v>
      </c>
      <c r="I39" s="12" t="str">
        <f t="shared" si="2"/>
        <v>_84</v>
      </c>
      <c r="J39" s="12" t="str">
        <f t="shared" si="3"/>
        <v>Female_84</v>
      </c>
    </row>
    <row r="40" spans="1:10" hidden="1" x14ac:dyDescent="0.3">
      <c r="A40" s="7" t="s">
        <v>98</v>
      </c>
      <c r="B40" s="7" t="s">
        <v>83</v>
      </c>
      <c r="C40" s="8">
        <v>34973</v>
      </c>
      <c r="D40" s="7" t="s">
        <v>149</v>
      </c>
      <c r="E40" s="9" t="s">
        <v>154</v>
      </c>
      <c r="F40" s="8">
        <v>40543</v>
      </c>
      <c r="G40" s="12">
        <f t="shared" si="0"/>
        <v>182</v>
      </c>
      <c r="H40" s="12">
        <f t="shared" si="1"/>
        <v>15.166666666666666</v>
      </c>
      <c r="I40" s="12" t="str">
        <f t="shared" si="2"/>
        <v>_84</v>
      </c>
      <c r="J40" s="12" t="str">
        <f t="shared" si="3"/>
        <v>Female_84</v>
      </c>
    </row>
    <row r="41" spans="1:10" hidden="1" x14ac:dyDescent="0.3">
      <c r="A41" s="7" t="s">
        <v>44</v>
      </c>
      <c r="B41" s="7" t="s">
        <v>83</v>
      </c>
      <c r="C41" s="8">
        <v>39904</v>
      </c>
      <c r="D41" s="7" t="s">
        <v>147</v>
      </c>
      <c r="E41" s="9" t="s">
        <v>154</v>
      </c>
      <c r="F41" s="8">
        <v>40543</v>
      </c>
      <c r="G41" s="12">
        <f t="shared" si="0"/>
        <v>20</v>
      </c>
      <c r="H41" s="12">
        <f t="shared" si="1"/>
        <v>1.6666666666666667</v>
      </c>
      <c r="I41" s="12" t="str">
        <f t="shared" si="2"/>
        <v>_juvenile</v>
      </c>
      <c r="J41" s="12" t="str">
        <f t="shared" si="3"/>
        <v>Female_juvenile</v>
      </c>
    </row>
    <row r="42" spans="1:10" hidden="1" x14ac:dyDescent="0.3">
      <c r="A42" s="7" t="s">
        <v>99</v>
      </c>
      <c r="B42" s="7" t="s">
        <v>83</v>
      </c>
      <c r="C42" s="8">
        <v>36434</v>
      </c>
      <c r="D42" s="7" t="s">
        <v>149</v>
      </c>
      <c r="E42" s="9" t="s">
        <v>154</v>
      </c>
      <c r="F42" s="8">
        <v>40543</v>
      </c>
      <c r="G42" s="12">
        <f t="shared" si="0"/>
        <v>134</v>
      </c>
      <c r="H42" s="12">
        <f t="shared" si="1"/>
        <v>11.166666666666666</v>
      </c>
      <c r="I42" s="12" t="str">
        <f t="shared" si="2"/>
        <v>_84</v>
      </c>
      <c r="J42" s="12" t="str">
        <f t="shared" si="3"/>
        <v>Female_84</v>
      </c>
    </row>
    <row r="43" spans="1:10" hidden="1" x14ac:dyDescent="0.3">
      <c r="A43" s="7" t="s">
        <v>117</v>
      </c>
      <c r="B43" s="7" t="s">
        <v>83</v>
      </c>
      <c r="C43" s="8">
        <v>37622</v>
      </c>
      <c r="D43" s="7" t="s">
        <v>149</v>
      </c>
      <c r="E43" s="9" t="s">
        <v>154</v>
      </c>
      <c r="F43" s="8">
        <v>40543</v>
      </c>
      <c r="G43" s="12">
        <f t="shared" si="0"/>
        <v>95</v>
      </c>
      <c r="H43" s="12">
        <f t="shared" si="1"/>
        <v>7.916666666666667</v>
      </c>
      <c r="I43" s="12" t="str">
        <f t="shared" si="2"/>
        <v>_84</v>
      </c>
      <c r="J43" s="12" t="str">
        <f t="shared" si="3"/>
        <v>Female_84</v>
      </c>
    </row>
    <row r="44" spans="1:10" hidden="1" x14ac:dyDescent="0.3">
      <c r="A44" s="7" t="s">
        <v>47</v>
      </c>
      <c r="B44" s="7" t="s">
        <v>83</v>
      </c>
      <c r="C44" s="8">
        <v>38261</v>
      </c>
      <c r="D44" s="7" t="s">
        <v>149</v>
      </c>
      <c r="E44" s="9" t="s">
        <v>154</v>
      </c>
      <c r="F44" s="8">
        <v>40543</v>
      </c>
      <c r="G44" s="12">
        <f t="shared" si="0"/>
        <v>74</v>
      </c>
      <c r="H44" s="12">
        <f t="shared" si="1"/>
        <v>6.166666666666667</v>
      </c>
      <c r="I44" s="12" t="str">
        <f t="shared" si="2"/>
        <v>_72</v>
      </c>
      <c r="J44" s="12" t="str">
        <f t="shared" si="3"/>
        <v>Female_72</v>
      </c>
    </row>
    <row r="45" spans="1:10" hidden="1" x14ac:dyDescent="0.3">
      <c r="A45" s="7" t="s">
        <v>100</v>
      </c>
      <c r="B45" s="7" t="s">
        <v>83</v>
      </c>
      <c r="C45" s="8">
        <v>37226</v>
      </c>
      <c r="D45" s="7" t="s">
        <v>149</v>
      </c>
      <c r="E45" s="9" t="s">
        <v>154</v>
      </c>
      <c r="F45" s="8">
        <v>40543</v>
      </c>
      <c r="G45" s="12">
        <f t="shared" si="0"/>
        <v>108</v>
      </c>
      <c r="H45" s="12">
        <f t="shared" si="1"/>
        <v>9</v>
      </c>
      <c r="I45" s="12" t="str">
        <f t="shared" si="2"/>
        <v>_84</v>
      </c>
      <c r="J45" s="12" t="str">
        <f t="shared" si="3"/>
        <v>Female_84</v>
      </c>
    </row>
    <row r="46" spans="1:10" x14ac:dyDescent="0.3">
      <c r="A46" s="7" t="s">
        <v>131</v>
      </c>
      <c r="B46" s="7" t="s">
        <v>146</v>
      </c>
      <c r="C46" s="8">
        <v>39904</v>
      </c>
      <c r="D46" s="7" t="s">
        <v>147</v>
      </c>
      <c r="E46" s="9" t="s">
        <v>153</v>
      </c>
      <c r="F46" s="8">
        <v>40543</v>
      </c>
      <c r="G46" s="12">
        <f t="shared" si="0"/>
        <v>20</v>
      </c>
      <c r="H46" s="12">
        <f t="shared" si="1"/>
        <v>1.6666666666666667</v>
      </c>
      <c r="I46" s="12" t="str">
        <f t="shared" si="2"/>
        <v>_juvenile</v>
      </c>
      <c r="J46" s="12" t="str">
        <f t="shared" si="3"/>
        <v>Male_juvenile</v>
      </c>
    </row>
    <row r="47" spans="1:10" hidden="1" x14ac:dyDescent="0.3">
      <c r="A47" s="7" t="s">
        <v>108</v>
      </c>
      <c r="B47" s="7" t="s">
        <v>83</v>
      </c>
      <c r="C47" s="8">
        <v>38808</v>
      </c>
      <c r="D47" s="7" t="s">
        <v>149</v>
      </c>
      <c r="E47" s="9" t="s">
        <v>153</v>
      </c>
      <c r="F47" s="8">
        <v>40543</v>
      </c>
      <c r="G47" s="12">
        <f t="shared" si="0"/>
        <v>56</v>
      </c>
      <c r="H47" s="12">
        <f t="shared" si="1"/>
        <v>4.666666666666667</v>
      </c>
      <c r="I47" s="12" t="str">
        <f t="shared" si="2"/>
        <v>_48</v>
      </c>
      <c r="J47" s="12" t="str">
        <f t="shared" si="3"/>
        <v>Male_48</v>
      </c>
    </row>
    <row r="48" spans="1:10" hidden="1" x14ac:dyDescent="0.3">
      <c r="A48" s="7" t="s">
        <v>89</v>
      </c>
      <c r="B48" s="7" t="s">
        <v>83</v>
      </c>
      <c r="C48" s="8">
        <v>37408</v>
      </c>
      <c r="D48" s="7" t="s">
        <v>149</v>
      </c>
      <c r="E48" s="9" t="s">
        <v>154</v>
      </c>
      <c r="F48" s="8">
        <v>40543</v>
      </c>
      <c r="G48" s="12">
        <f t="shared" si="0"/>
        <v>102</v>
      </c>
      <c r="H48" s="12">
        <f t="shared" si="1"/>
        <v>8.5</v>
      </c>
      <c r="I48" s="12" t="str">
        <f t="shared" si="2"/>
        <v>_84</v>
      </c>
      <c r="J48" s="12" t="str">
        <f t="shared" si="3"/>
        <v>Female_84</v>
      </c>
    </row>
    <row r="49" spans="1:10" x14ac:dyDescent="0.3">
      <c r="A49" s="7" t="s">
        <v>90</v>
      </c>
      <c r="B49" s="7" t="s">
        <v>146</v>
      </c>
      <c r="C49" s="8">
        <v>39783</v>
      </c>
      <c r="D49" s="7" t="s">
        <v>147</v>
      </c>
      <c r="E49" s="9" t="s">
        <v>153</v>
      </c>
      <c r="F49" s="8">
        <v>40543</v>
      </c>
      <c r="G49" s="12">
        <f t="shared" si="0"/>
        <v>24</v>
      </c>
      <c r="H49" s="12">
        <f t="shared" si="1"/>
        <v>2</v>
      </c>
      <c r="I49" s="12" t="str">
        <f t="shared" si="2"/>
        <v>_subadult</v>
      </c>
      <c r="J49" s="12" t="str">
        <f t="shared" si="3"/>
        <v>Male_subadult</v>
      </c>
    </row>
    <row r="50" spans="1:10" hidden="1" x14ac:dyDescent="0.3">
      <c r="A50" s="7" t="s">
        <v>118</v>
      </c>
      <c r="B50" s="7" t="s">
        <v>83</v>
      </c>
      <c r="C50" s="8">
        <v>34029</v>
      </c>
      <c r="D50" s="7" t="s">
        <v>149</v>
      </c>
      <c r="E50" s="9" t="s">
        <v>154</v>
      </c>
      <c r="F50" s="8">
        <v>40543</v>
      </c>
      <c r="G50" s="12">
        <f t="shared" si="0"/>
        <v>213</v>
      </c>
      <c r="H50" s="12">
        <f t="shared" si="1"/>
        <v>17.75</v>
      </c>
      <c r="I50" s="12" t="str">
        <f t="shared" si="2"/>
        <v>_84</v>
      </c>
      <c r="J50" s="12" t="str">
        <f t="shared" si="3"/>
        <v>Female_84</v>
      </c>
    </row>
    <row r="51" spans="1:10" hidden="1" x14ac:dyDescent="0.3">
      <c r="A51" s="7" t="s">
        <v>52</v>
      </c>
      <c r="B51" s="7" t="s">
        <v>83</v>
      </c>
      <c r="C51" s="8">
        <v>38443</v>
      </c>
      <c r="D51" s="7" t="s">
        <v>149</v>
      </c>
      <c r="E51" s="9" t="s">
        <v>154</v>
      </c>
      <c r="F51" s="8">
        <v>40543</v>
      </c>
      <c r="G51" s="12">
        <f t="shared" si="0"/>
        <v>68</v>
      </c>
      <c r="H51" s="12">
        <f t="shared" si="1"/>
        <v>5.666666666666667</v>
      </c>
      <c r="I51" s="12" t="str">
        <f t="shared" si="2"/>
        <v>_60</v>
      </c>
      <c r="J51" s="12" t="str">
        <f t="shared" si="3"/>
        <v>Female_60</v>
      </c>
    </row>
    <row r="52" spans="1:10" hidden="1" x14ac:dyDescent="0.3">
      <c r="A52" s="7" t="s">
        <v>54</v>
      </c>
      <c r="B52" s="7" t="s">
        <v>83</v>
      </c>
      <c r="C52" s="8">
        <v>36678</v>
      </c>
      <c r="D52" s="7" t="s">
        <v>149</v>
      </c>
      <c r="E52" s="9" t="s">
        <v>153</v>
      </c>
      <c r="F52" s="8">
        <v>40543</v>
      </c>
      <c r="G52" s="12">
        <f t="shared" si="0"/>
        <v>126</v>
      </c>
      <c r="H52" s="12">
        <f t="shared" si="1"/>
        <v>10.5</v>
      </c>
      <c r="I52" s="12" t="str">
        <f t="shared" si="2"/>
        <v>_84</v>
      </c>
      <c r="J52" s="12" t="str">
        <f t="shared" si="3"/>
        <v>Male_84</v>
      </c>
    </row>
    <row r="53" spans="1:10" hidden="1" x14ac:dyDescent="0.3">
      <c r="A53" s="7" t="s">
        <v>56</v>
      </c>
      <c r="B53" s="7" t="s">
        <v>83</v>
      </c>
      <c r="C53" s="8">
        <v>39965</v>
      </c>
      <c r="D53" s="7" t="s">
        <v>147</v>
      </c>
      <c r="E53" s="9" t="s">
        <v>154</v>
      </c>
      <c r="F53" s="8">
        <v>40543</v>
      </c>
      <c r="G53" s="12">
        <f t="shared" si="0"/>
        <v>18</v>
      </c>
      <c r="H53" s="12">
        <f t="shared" si="1"/>
        <v>1.5</v>
      </c>
      <c r="I53" s="12" t="str">
        <f t="shared" si="2"/>
        <v>_juvenile</v>
      </c>
      <c r="J53" s="12" t="str">
        <f t="shared" si="3"/>
        <v>Female_juvenile</v>
      </c>
    </row>
    <row r="54" spans="1:10" hidden="1" x14ac:dyDescent="0.3">
      <c r="A54" s="7" t="s">
        <v>58</v>
      </c>
      <c r="B54" s="7" t="s">
        <v>83</v>
      </c>
      <c r="C54" s="8">
        <v>39114</v>
      </c>
      <c r="D54" s="7" t="s">
        <v>148</v>
      </c>
      <c r="E54" s="9" t="s">
        <v>154</v>
      </c>
      <c r="F54" s="8">
        <v>40543</v>
      </c>
      <c r="G54" s="12">
        <f t="shared" si="0"/>
        <v>46</v>
      </c>
      <c r="H54" s="12">
        <f t="shared" si="1"/>
        <v>3.8333333333333335</v>
      </c>
      <c r="I54" s="12" t="str">
        <f t="shared" si="2"/>
        <v>_36</v>
      </c>
      <c r="J54" s="12" t="str">
        <f t="shared" si="3"/>
        <v>Female_36</v>
      </c>
    </row>
    <row r="55" spans="1:10" hidden="1" x14ac:dyDescent="0.3">
      <c r="A55" s="7" t="s">
        <v>109</v>
      </c>
      <c r="B55" s="7" t="s">
        <v>83</v>
      </c>
      <c r="C55" s="8">
        <v>36100</v>
      </c>
      <c r="D55" s="7" t="s">
        <v>149</v>
      </c>
      <c r="E55" s="9" t="s">
        <v>154</v>
      </c>
      <c r="F55" s="8">
        <v>40543</v>
      </c>
      <c r="G55" s="12">
        <f t="shared" si="0"/>
        <v>145</v>
      </c>
      <c r="H55" s="12">
        <f t="shared" si="1"/>
        <v>12.083333333333334</v>
      </c>
      <c r="I55" s="12" t="str">
        <f t="shared" si="2"/>
        <v>_84</v>
      </c>
      <c r="J55" s="12" t="str">
        <f t="shared" si="3"/>
        <v>Female_84</v>
      </c>
    </row>
    <row r="56" spans="1:10" hidden="1" x14ac:dyDescent="0.3">
      <c r="A56" s="7" t="s">
        <v>119</v>
      </c>
      <c r="B56" s="7" t="s">
        <v>83</v>
      </c>
      <c r="C56" s="8">
        <v>35947</v>
      </c>
      <c r="D56" s="7" t="s">
        <v>149</v>
      </c>
      <c r="E56" s="9" t="s">
        <v>154</v>
      </c>
      <c r="F56" s="8">
        <v>40543</v>
      </c>
      <c r="G56" s="12">
        <f t="shared" si="0"/>
        <v>150</v>
      </c>
      <c r="H56" s="12">
        <f t="shared" si="1"/>
        <v>12.5</v>
      </c>
      <c r="I56" s="12" t="str">
        <f t="shared" si="2"/>
        <v>_84</v>
      </c>
      <c r="J56" s="12" t="str">
        <f t="shared" si="3"/>
        <v>Female_84</v>
      </c>
    </row>
    <row r="57" spans="1:10" x14ac:dyDescent="0.3">
      <c r="A57" s="7" t="s">
        <v>120</v>
      </c>
      <c r="B57" s="7" t="s">
        <v>146</v>
      </c>
      <c r="C57" s="15">
        <v>39600</v>
      </c>
      <c r="D57" s="7" t="s">
        <v>148</v>
      </c>
      <c r="E57" s="9" t="s">
        <v>153</v>
      </c>
      <c r="F57" s="8">
        <v>40543</v>
      </c>
      <c r="G57" s="12">
        <f t="shared" si="0"/>
        <v>30</v>
      </c>
      <c r="H57" s="12">
        <f t="shared" si="1"/>
        <v>2.5</v>
      </c>
      <c r="I57" s="12" t="str">
        <f t="shared" si="2"/>
        <v>_subadult</v>
      </c>
      <c r="J57" s="12" t="str">
        <f t="shared" si="3"/>
        <v>Male_subadult</v>
      </c>
    </row>
    <row r="58" spans="1:10" hidden="1" x14ac:dyDescent="0.3">
      <c r="A58" s="7" t="s">
        <v>59</v>
      </c>
      <c r="B58" s="7" t="s">
        <v>83</v>
      </c>
      <c r="C58" s="8">
        <v>39356</v>
      </c>
      <c r="D58" s="7" t="s">
        <v>148</v>
      </c>
      <c r="E58" s="9" t="s">
        <v>154</v>
      </c>
      <c r="F58" s="8">
        <v>40543</v>
      </c>
      <c r="G58" s="12">
        <f t="shared" si="0"/>
        <v>38</v>
      </c>
      <c r="H58" s="12">
        <f t="shared" si="1"/>
        <v>3.1666666666666665</v>
      </c>
      <c r="I58" s="12" t="str">
        <f t="shared" si="2"/>
        <v>_36</v>
      </c>
      <c r="J58" s="12" t="str">
        <f t="shared" si="3"/>
        <v>Female_36</v>
      </c>
    </row>
    <row r="59" spans="1:10" hidden="1" x14ac:dyDescent="0.3">
      <c r="A59" s="9" t="s">
        <v>101</v>
      </c>
      <c r="B59" s="9" t="s">
        <v>83</v>
      </c>
      <c r="C59" s="10">
        <v>39965</v>
      </c>
      <c r="D59" s="9" t="s">
        <v>147</v>
      </c>
      <c r="E59" s="9" t="s">
        <v>154</v>
      </c>
      <c r="F59" s="8">
        <v>40543</v>
      </c>
      <c r="G59" s="12">
        <f t="shared" si="0"/>
        <v>18</v>
      </c>
      <c r="H59" s="12">
        <f t="shared" si="1"/>
        <v>1.5</v>
      </c>
      <c r="I59" s="12" t="str">
        <f t="shared" si="2"/>
        <v>_juvenile</v>
      </c>
      <c r="J59" s="12" t="str">
        <f t="shared" si="3"/>
        <v>Female_juvenile</v>
      </c>
    </row>
    <row r="60" spans="1:10" hidden="1" x14ac:dyDescent="0.3">
      <c r="A60" s="7" t="s">
        <v>121</v>
      </c>
      <c r="B60" s="7" t="s">
        <v>83</v>
      </c>
      <c r="C60" s="8">
        <v>34700</v>
      </c>
      <c r="D60" s="7" t="s">
        <v>149</v>
      </c>
      <c r="E60" s="9" t="s">
        <v>154</v>
      </c>
      <c r="F60" s="8">
        <v>40543</v>
      </c>
      <c r="G60" s="12">
        <f t="shared" si="0"/>
        <v>191</v>
      </c>
      <c r="H60" s="12">
        <f t="shared" si="1"/>
        <v>15.916666666666666</v>
      </c>
      <c r="I60" s="12" t="str">
        <f t="shared" si="2"/>
        <v>_84</v>
      </c>
      <c r="J60" s="12" t="str">
        <f t="shared" si="3"/>
        <v>Female_84</v>
      </c>
    </row>
    <row r="61" spans="1:10" hidden="1" x14ac:dyDescent="0.3">
      <c r="A61" s="7" t="s">
        <v>132</v>
      </c>
      <c r="B61" s="7" t="s">
        <v>82</v>
      </c>
      <c r="C61" s="8">
        <v>37956</v>
      </c>
      <c r="D61" s="7" t="s">
        <v>149</v>
      </c>
      <c r="E61" s="9" t="s">
        <v>153</v>
      </c>
      <c r="F61" s="8">
        <v>40543</v>
      </c>
      <c r="G61" s="12">
        <f t="shared" si="0"/>
        <v>84</v>
      </c>
      <c r="H61" s="12">
        <f t="shared" si="1"/>
        <v>7</v>
      </c>
      <c r="I61" s="12" t="str">
        <f t="shared" si="2"/>
        <v>_84</v>
      </c>
      <c r="J61" s="12" t="str">
        <f t="shared" si="3"/>
        <v>Male_84</v>
      </c>
    </row>
    <row r="62" spans="1:10" hidden="1" x14ac:dyDescent="0.3">
      <c r="A62" s="7" t="s">
        <v>63</v>
      </c>
      <c r="B62" s="7" t="s">
        <v>83</v>
      </c>
      <c r="C62" s="8">
        <v>39114</v>
      </c>
      <c r="D62" s="7" t="s">
        <v>148</v>
      </c>
      <c r="E62" s="9" t="s">
        <v>154</v>
      </c>
      <c r="F62" s="8">
        <v>40543</v>
      </c>
      <c r="G62" s="12">
        <f t="shared" si="0"/>
        <v>46</v>
      </c>
      <c r="H62" s="12">
        <f t="shared" si="1"/>
        <v>3.8333333333333335</v>
      </c>
      <c r="I62" s="12" t="str">
        <f t="shared" si="2"/>
        <v>_36</v>
      </c>
      <c r="J62" s="12" t="str">
        <f t="shared" si="3"/>
        <v>Female_36</v>
      </c>
    </row>
    <row r="63" spans="1:10" hidden="1" x14ac:dyDescent="0.3">
      <c r="A63" s="7" t="s">
        <v>64</v>
      </c>
      <c r="B63" s="7" t="s">
        <v>83</v>
      </c>
      <c r="C63" s="8">
        <v>39904</v>
      </c>
      <c r="D63" s="7" t="s">
        <v>147</v>
      </c>
      <c r="E63" s="9" t="s">
        <v>154</v>
      </c>
      <c r="F63" s="8">
        <v>40543</v>
      </c>
      <c r="G63" s="12">
        <f t="shared" si="0"/>
        <v>20</v>
      </c>
      <c r="H63" s="12">
        <f t="shared" si="1"/>
        <v>1.6666666666666667</v>
      </c>
      <c r="I63" s="12" t="str">
        <f t="shared" si="2"/>
        <v>_juvenile</v>
      </c>
      <c r="J63" s="12" t="str">
        <f t="shared" si="3"/>
        <v>Female_juvenile</v>
      </c>
    </row>
    <row r="64" spans="1:10" hidden="1" x14ac:dyDescent="0.3">
      <c r="A64" s="7" t="s">
        <v>133</v>
      </c>
      <c r="B64" s="7" t="s">
        <v>82</v>
      </c>
      <c r="C64" s="8">
        <v>36342</v>
      </c>
      <c r="D64" s="7" t="s">
        <v>149</v>
      </c>
      <c r="E64" s="9" t="s">
        <v>153</v>
      </c>
      <c r="F64" s="8">
        <v>40543</v>
      </c>
      <c r="G64" s="12">
        <f t="shared" si="0"/>
        <v>137</v>
      </c>
      <c r="H64" s="12">
        <f t="shared" si="1"/>
        <v>11.416666666666666</v>
      </c>
      <c r="I64" s="12" t="str">
        <f t="shared" si="2"/>
        <v>_84</v>
      </c>
      <c r="J64" s="12" t="str">
        <f t="shared" si="3"/>
        <v>Male_84</v>
      </c>
    </row>
    <row r="65" spans="1:10" hidden="1" x14ac:dyDescent="0.3">
      <c r="A65" s="7" t="s">
        <v>69</v>
      </c>
      <c r="B65" s="7" t="s">
        <v>83</v>
      </c>
      <c r="C65" s="8">
        <v>38777</v>
      </c>
      <c r="D65" s="7" t="s">
        <v>149</v>
      </c>
      <c r="E65" s="9" t="s">
        <v>154</v>
      </c>
      <c r="F65" s="8">
        <v>40543</v>
      </c>
      <c r="G65" s="12">
        <f t="shared" si="0"/>
        <v>57</v>
      </c>
      <c r="H65" s="12">
        <f t="shared" si="1"/>
        <v>4.75</v>
      </c>
      <c r="I65" s="12" t="str">
        <f t="shared" si="2"/>
        <v>_48</v>
      </c>
      <c r="J65" s="12" t="str">
        <f t="shared" si="3"/>
        <v>Female_48</v>
      </c>
    </row>
    <row r="66" spans="1:10" hidden="1" x14ac:dyDescent="0.3">
      <c r="A66" s="7" t="s">
        <v>102</v>
      </c>
      <c r="B66" s="7" t="s">
        <v>83</v>
      </c>
      <c r="C66" s="8">
        <v>35765</v>
      </c>
      <c r="D66" s="7" t="s">
        <v>149</v>
      </c>
      <c r="E66" s="9" t="s">
        <v>154</v>
      </c>
      <c r="F66" s="8">
        <v>40543</v>
      </c>
      <c r="G66" s="12">
        <f t="shared" si="0"/>
        <v>156</v>
      </c>
      <c r="H66" s="12">
        <f t="shared" si="1"/>
        <v>13</v>
      </c>
      <c r="I66" s="12" t="str">
        <f t="shared" si="2"/>
        <v>_84</v>
      </c>
      <c r="J66" s="12" t="str">
        <f t="shared" si="3"/>
        <v>Female_84</v>
      </c>
    </row>
    <row r="67" spans="1:10" hidden="1" x14ac:dyDescent="0.3">
      <c r="A67" s="7" t="s">
        <v>122</v>
      </c>
      <c r="B67" s="7" t="s">
        <v>83</v>
      </c>
      <c r="C67" s="8">
        <v>39022</v>
      </c>
      <c r="D67" s="7" t="s">
        <v>148</v>
      </c>
      <c r="E67" s="9" t="s">
        <v>154</v>
      </c>
      <c r="F67" s="8">
        <v>40543</v>
      </c>
      <c r="G67" s="12">
        <f t="shared" ref="G67:G75" si="4">(YEAR(F67)-YEAR(C67))*12+MONTH(F67)-MONTH(C67)</f>
        <v>49</v>
      </c>
      <c r="H67" s="12">
        <f t="shared" ref="H67:H75" si="5">G67/12</f>
        <v>4.083333333333333</v>
      </c>
      <c r="I67" s="12" t="str">
        <f t="shared" ref="I67:I75" si="6">IF(G67&lt;=12,"_cub", IF(G67&lt;24,"_juvenile", IF(G67&lt;36,"_subadult", IF(G67&lt;48,"_36", IF(G67&lt;60,"_48", IF(G67&lt;72,"_60", IF(G67&lt;84, "_72", IF(G67&gt;=84,"_84", "NA"))))))))</f>
        <v>_48</v>
      </c>
      <c r="J67" s="12" t="str">
        <f t="shared" ref="J67:J75" si="7">E67&amp;I67</f>
        <v>Female_48</v>
      </c>
    </row>
    <row r="68" spans="1:10" hidden="1" x14ac:dyDescent="0.3">
      <c r="A68" s="7" t="s">
        <v>71</v>
      </c>
      <c r="B68" s="7" t="s">
        <v>83</v>
      </c>
      <c r="C68" s="8">
        <v>39904</v>
      </c>
      <c r="D68" s="7" t="s">
        <v>147</v>
      </c>
      <c r="E68" s="9" t="s">
        <v>153</v>
      </c>
      <c r="F68" s="8">
        <v>40543</v>
      </c>
      <c r="G68" s="12">
        <f t="shared" si="4"/>
        <v>20</v>
      </c>
      <c r="H68" s="12">
        <f t="shared" si="5"/>
        <v>1.6666666666666667</v>
      </c>
      <c r="I68" s="12" t="str">
        <f t="shared" si="6"/>
        <v>_juvenile</v>
      </c>
      <c r="J68" s="12" t="str">
        <f t="shared" si="7"/>
        <v>Male_juvenile</v>
      </c>
    </row>
    <row r="69" spans="1:10" hidden="1" x14ac:dyDescent="0.3">
      <c r="A69" s="7" t="s">
        <v>134</v>
      </c>
      <c r="B69" s="7" t="s">
        <v>82</v>
      </c>
      <c r="C69" s="8">
        <v>34213</v>
      </c>
      <c r="D69" s="7" t="s">
        <v>149</v>
      </c>
      <c r="E69" s="9" t="s">
        <v>154</v>
      </c>
      <c r="F69" s="8">
        <v>40543</v>
      </c>
      <c r="G69" s="12">
        <f t="shared" si="4"/>
        <v>207</v>
      </c>
      <c r="H69" s="12">
        <f t="shared" si="5"/>
        <v>17.25</v>
      </c>
      <c r="I69" s="12" t="str">
        <f t="shared" si="6"/>
        <v>_84</v>
      </c>
      <c r="J69" s="12" t="str">
        <f t="shared" si="7"/>
        <v>Female_84</v>
      </c>
    </row>
    <row r="70" spans="1:10" hidden="1" x14ac:dyDescent="0.3">
      <c r="A70" s="7" t="s">
        <v>72</v>
      </c>
      <c r="B70" s="7" t="s">
        <v>83</v>
      </c>
      <c r="C70" s="8">
        <v>38869</v>
      </c>
      <c r="D70" s="7" t="s">
        <v>149</v>
      </c>
      <c r="E70" s="9" t="s">
        <v>154</v>
      </c>
      <c r="F70" s="8">
        <v>40543</v>
      </c>
      <c r="G70" s="12">
        <f t="shared" si="4"/>
        <v>54</v>
      </c>
      <c r="H70" s="12">
        <f t="shared" si="5"/>
        <v>4.5</v>
      </c>
      <c r="I70" s="12" t="str">
        <f t="shared" si="6"/>
        <v>_48</v>
      </c>
      <c r="J70" s="12" t="str">
        <f t="shared" si="7"/>
        <v>Female_48</v>
      </c>
    </row>
    <row r="71" spans="1:10" hidden="1" x14ac:dyDescent="0.3">
      <c r="A71" s="7" t="s">
        <v>74</v>
      </c>
      <c r="B71" s="7" t="s">
        <v>83</v>
      </c>
      <c r="C71" s="8">
        <v>38596</v>
      </c>
      <c r="D71" s="7" t="s">
        <v>149</v>
      </c>
      <c r="E71" s="9" t="s">
        <v>154</v>
      </c>
      <c r="F71" s="8">
        <v>40543</v>
      </c>
      <c r="G71" s="12">
        <f t="shared" si="4"/>
        <v>63</v>
      </c>
      <c r="H71" s="12">
        <f t="shared" si="5"/>
        <v>5.25</v>
      </c>
      <c r="I71" s="12" t="str">
        <f t="shared" si="6"/>
        <v>_60</v>
      </c>
      <c r="J71" s="12" t="str">
        <f t="shared" si="7"/>
        <v>Female_60</v>
      </c>
    </row>
    <row r="72" spans="1:10" hidden="1" x14ac:dyDescent="0.3">
      <c r="A72" s="7" t="s">
        <v>95</v>
      </c>
      <c r="B72" s="7" t="s">
        <v>83</v>
      </c>
      <c r="C72" s="8">
        <v>37043</v>
      </c>
      <c r="D72" s="7" t="s">
        <v>149</v>
      </c>
      <c r="E72" s="9" t="s">
        <v>153</v>
      </c>
      <c r="F72" s="8">
        <v>40543</v>
      </c>
      <c r="G72" s="12">
        <f t="shared" si="4"/>
        <v>114</v>
      </c>
      <c r="H72" s="12">
        <f t="shared" si="5"/>
        <v>9.5</v>
      </c>
      <c r="I72" s="12" t="str">
        <f t="shared" si="6"/>
        <v>_84</v>
      </c>
      <c r="J72" s="12" t="str">
        <f t="shared" si="7"/>
        <v>Male_84</v>
      </c>
    </row>
    <row r="73" spans="1:10" hidden="1" x14ac:dyDescent="0.3">
      <c r="A73" s="9" t="s">
        <v>110</v>
      </c>
      <c r="B73" s="7" t="s">
        <v>83</v>
      </c>
      <c r="C73" s="8">
        <v>39417</v>
      </c>
      <c r="D73" s="7" t="s">
        <v>148</v>
      </c>
      <c r="E73" s="9" t="s">
        <v>153</v>
      </c>
      <c r="F73" s="8">
        <v>40543</v>
      </c>
      <c r="G73" s="12">
        <f t="shared" si="4"/>
        <v>36</v>
      </c>
      <c r="H73" s="12">
        <f t="shared" si="5"/>
        <v>3</v>
      </c>
      <c r="I73" s="12" t="str">
        <f t="shared" si="6"/>
        <v>_36</v>
      </c>
      <c r="J73" s="12" t="str">
        <f t="shared" si="7"/>
        <v>Male_36</v>
      </c>
    </row>
    <row r="74" spans="1:10" hidden="1" x14ac:dyDescent="0.3">
      <c r="A74" s="9" t="s">
        <v>77</v>
      </c>
      <c r="B74" s="7" t="s">
        <v>83</v>
      </c>
      <c r="C74" s="8">
        <v>38991</v>
      </c>
      <c r="D74" s="7" t="s">
        <v>148</v>
      </c>
      <c r="E74" s="9" t="s">
        <v>153</v>
      </c>
      <c r="F74" s="8">
        <v>40543</v>
      </c>
      <c r="G74" s="12">
        <f t="shared" si="4"/>
        <v>50</v>
      </c>
      <c r="H74" s="12">
        <f t="shared" si="5"/>
        <v>4.166666666666667</v>
      </c>
      <c r="I74" s="12" t="str">
        <f t="shared" si="6"/>
        <v>_48</v>
      </c>
      <c r="J74" s="12" t="str">
        <f t="shared" si="7"/>
        <v>Male_48</v>
      </c>
    </row>
    <row r="75" spans="1:10" hidden="1" x14ac:dyDescent="0.3">
      <c r="A75" s="9" t="s">
        <v>78</v>
      </c>
      <c r="B75" s="7" t="s">
        <v>83</v>
      </c>
      <c r="C75" s="8">
        <v>36100</v>
      </c>
      <c r="D75" s="7" t="s">
        <v>149</v>
      </c>
      <c r="E75" s="9" t="s">
        <v>154</v>
      </c>
      <c r="F75" s="8">
        <v>40543</v>
      </c>
      <c r="G75" s="12">
        <f t="shared" si="4"/>
        <v>145</v>
      </c>
      <c r="H75" s="12">
        <f t="shared" si="5"/>
        <v>12.083333333333334</v>
      </c>
      <c r="I75" s="12" t="str">
        <f t="shared" si="6"/>
        <v>_84</v>
      </c>
      <c r="J75" s="12" t="str">
        <f t="shared" si="7"/>
        <v>Female_84</v>
      </c>
    </row>
  </sheetData>
  <autoFilter ref="A1:E75">
    <filterColumn colId="1">
      <filters>
        <filter val="Dispersed"/>
      </filters>
    </filterColumn>
    <sortState ref="A2:E75">
      <sortCondition ref="A1:A74"/>
    </sortState>
  </autoFilter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N71"/>
  <sheetViews>
    <sheetView workbookViewId="0">
      <pane ySplit="1" topLeftCell="A2" activePane="bottomLeft" state="frozen"/>
      <selection pane="bottomLeft" activeCell="B26" sqref="B26"/>
    </sheetView>
  </sheetViews>
  <sheetFormatPr defaultColWidth="8.77734375" defaultRowHeight="14.4" x14ac:dyDescent="0.3"/>
  <cols>
    <col min="1" max="1" width="21.44140625" bestFit="1" customWidth="1"/>
    <col min="2" max="2" width="10" bestFit="1" customWidth="1"/>
    <col min="3" max="3" width="10.44140625" style="4" bestFit="1" customWidth="1"/>
    <col min="4" max="4" width="8.77734375" bestFit="1" customWidth="1"/>
    <col min="5" max="5" width="7.44140625" bestFit="1" customWidth="1"/>
    <col min="6" max="6" width="10" bestFit="1" customWidth="1"/>
    <col min="7" max="7" width="7.44140625" customWidth="1"/>
    <col min="8" max="8" width="5.109375" bestFit="1" customWidth="1"/>
    <col min="9" max="9" width="10.77734375" bestFit="1" customWidth="1"/>
    <col min="10" max="10" width="13.77734375" bestFit="1" customWidth="1"/>
    <col min="11" max="11" width="7.44140625" customWidth="1"/>
    <col min="13" max="13" width="9.44140625" bestFit="1" customWidth="1"/>
    <col min="14" max="14" width="5.6640625" customWidth="1"/>
    <col min="16" max="16" width="21.44140625" bestFit="1" customWidth="1"/>
    <col min="17" max="17" width="10.44140625" bestFit="1" customWidth="1"/>
  </cols>
  <sheetData>
    <row r="1" spans="1:14" x14ac:dyDescent="0.3">
      <c r="A1" s="1" t="s">
        <v>79</v>
      </c>
      <c r="B1" s="1" t="s">
        <v>81</v>
      </c>
      <c r="C1" s="3" t="s">
        <v>151</v>
      </c>
      <c r="D1" s="1" t="s">
        <v>150</v>
      </c>
      <c r="E1" s="1" t="s">
        <v>152</v>
      </c>
      <c r="F1" s="6" t="s">
        <v>156</v>
      </c>
      <c r="G1" s="5" t="s">
        <v>158</v>
      </c>
      <c r="H1" s="5" t="s">
        <v>157</v>
      </c>
      <c r="I1" s="5" t="s">
        <v>160</v>
      </c>
      <c r="J1" s="5" t="s">
        <v>159</v>
      </c>
      <c r="K1" s="1"/>
      <c r="L1" s="1"/>
      <c r="M1" s="1"/>
      <c r="N1" s="1"/>
    </row>
    <row r="2" spans="1:14" hidden="1" x14ac:dyDescent="0.3">
      <c r="A2" s="2" t="s">
        <v>0</v>
      </c>
      <c r="B2" s="2" t="s">
        <v>83</v>
      </c>
      <c r="C2" s="4">
        <v>38991</v>
      </c>
      <c r="D2" t="s">
        <v>149</v>
      </c>
      <c r="E2" t="s">
        <v>153</v>
      </c>
      <c r="F2" s="8">
        <v>40908</v>
      </c>
      <c r="G2" s="12">
        <f>(YEAR(F2)-YEAR(C2))*12+MONTH(F2)-MONTH(C2)</f>
        <v>62</v>
      </c>
      <c r="H2" s="12">
        <f>G2/12</f>
        <v>5.166666666666667</v>
      </c>
      <c r="I2" s="12" t="str">
        <f>IF(G2&lt;=12,"_cub", IF(G2&lt;24,"_juvenile", IF(G2&lt;36,"_subadult", IF(G2&lt;48,"_36", IF(G2&lt;60,"_48", IF(G2&lt;72,"_60", IF(G2&lt;84, "_72", IF(G2&gt;=84,"_84", "NA"))))))))</f>
        <v>_60</v>
      </c>
      <c r="J2" s="12" t="str">
        <f>E2&amp;I2</f>
        <v>Male_60</v>
      </c>
      <c r="M2" s="1" t="s">
        <v>84</v>
      </c>
      <c r="N2" s="1">
        <f>COUNTA(A:A)-1</f>
        <v>70</v>
      </c>
    </row>
    <row r="3" spans="1:14" hidden="1" x14ac:dyDescent="0.3">
      <c r="A3" s="2" t="s">
        <v>1</v>
      </c>
      <c r="B3" s="2" t="s">
        <v>83</v>
      </c>
      <c r="C3" s="4">
        <v>39661</v>
      </c>
      <c r="D3" t="s">
        <v>148</v>
      </c>
      <c r="E3" t="s">
        <v>153</v>
      </c>
      <c r="F3" s="8">
        <v>40908</v>
      </c>
      <c r="G3" s="12">
        <f t="shared" ref="G3:G66" si="0">(YEAR(F3)-YEAR(C3))*12+MONTH(F3)-MONTH(C3)</f>
        <v>40</v>
      </c>
      <c r="H3" s="12">
        <f t="shared" ref="H3:H66" si="1">G3/12</f>
        <v>3.3333333333333335</v>
      </c>
      <c r="I3" s="12" t="str">
        <f t="shared" ref="I3:I66" si="2">IF(G3&lt;=12,"_cub", IF(G3&lt;24,"_juvenile", IF(G3&lt;36,"_subadult", IF(G3&lt;48,"_36", IF(G3&lt;60,"_48", IF(G3&lt;72,"_60", IF(G3&lt;84, "_72", IF(G3&gt;=84,"_84", "NA"))))))))</f>
        <v>_36</v>
      </c>
      <c r="J3" s="12" t="str">
        <f t="shared" ref="J3:J66" si="3">E3&amp;I3</f>
        <v>Male_36</v>
      </c>
      <c r="M3" s="1" t="s">
        <v>149</v>
      </c>
      <c r="N3" s="1">
        <v>49</v>
      </c>
    </row>
    <row r="4" spans="1:14" hidden="1" x14ac:dyDescent="0.3">
      <c r="A4" s="2" t="s">
        <v>4</v>
      </c>
      <c r="B4" s="2" t="s">
        <v>83</v>
      </c>
      <c r="C4" s="4">
        <v>37288</v>
      </c>
      <c r="D4" t="s">
        <v>149</v>
      </c>
      <c r="E4" t="s">
        <v>153</v>
      </c>
      <c r="F4" s="8">
        <v>40908</v>
      </c>
      <c r="G4" s="12">
        <f t="shared" si="0"/>
        <v>118</v>
      </c>
      <c r="H4" s="12">
        <f t="shared" si="1"/>
        <v>9.8333333333333339</v>
      </c>
      <c r="I4" s="12" t="str">
        <f t="shared" si="2"/>
        <v>_84</v>
      </c>
      <c r="J4" s="12" t="str">
        <f t="shared" si="3"/>
        <v>Male_84</v>
      </c>
    </row>
    <row r="5" spans="1:14" hidden="1" x14ac:dyDescent="0.3">
      <c r="A5" s="2" t="s">
        <v>6</v>
      </c>
      <c r="B5" s="2" t="s">
        <v>83</v>
      </c>
      <c r="C5" s="4">
        <v>36861</v>
      </c>
      <c r="D5" t="s">
        <v>149</v>
      </c>
      <c r="E5" t="s">
        <v>153</v>
      </c>
      <c r="F5" s="8">
        <v>40908</v>
      </c>
      <c r="G5" s="12">
        <f t="shared" si="0"/>
        <v>132</v>
      </c>
      <c r="H5" s="12">
        <f t="shared" si="1"/>
        <v>11</v>
      </c>
      <c r="I5" s="12" t="str">
        <f t="shared" si="2"/>
        <v>_84</v>
      </c>
      <c r="J5" s="12" t="str">
        <f t="shared" si="3"/>
        <v>Male_84</v>
      </c>
    </row>
    <row r="6" spans="1:14" hidden="1" x14ac:dyDescent="0.3">
      <c r="A6" s="2" t="s">
        <v>7</v>
      </c>
      <c r="B6" s="2" t="s">
        <v>83</v>
      </c>
      <c r="C6" s="4">
        <v>37408</v>
      </c>
      <c r="D6" t="s">
        <v>149</v>
      </c>
      <c r="E6" t="s">
        <v>154</v>
      </c>
      <c r="F6" s="8">
        <v>40908</v>
      </c>
      <c r="G6" s="12">
        <f t="shared" si="0"/>
        <v>114</v>
      </c>
      <c r="H6" s="12">
        <f t="shared" si="1"/>
        <v>9.5</v>
      </c>
      <c r="I6" s="12" t="str">
        <f t="shared" si="2"/>
        <v>_84</v>
      </c>
      <c r="J6" s="12" t="str">
        <f t="shared" si="3"/>
        <v>Female_84</v>
      </c>
    </row>
    <row r="7" spans="1:14" hidden="1" x14ac:dyDescent="0.3">
      <c r="A7" s="2" t="s">
        <v>8</v>
      </c>
      <c r="B7" s="2" t="s">
        <v>83</v>
      </c>
      <c r="C7" s="4">
        <v>39387</v>
      </c>
      <c r="D7" t="s">
        <v>148</v>
      </c>
      <c r="E7" t="s">
        <v>153</v>
      </c>
      <c r="F7" s="8">
        <v>40908</v>
      </c>
      <c r="G7" s="12">
        <f t="shared" si="0"/>
        <v>49</v>
      </c>
      <c r="H7" s="12">
        <f t="shared" si="1"/>
        <v>4.083333333333333</v>
      </c>
      <c r="I7" s="12" t="str">
        <f t="shared" si="2"/>
        <v>_48</v>
      </c>
      <c r="J7" s="12" t="str">
        <f t="shared" si="3"/>
        <v>Male_48</v>
      </c>
    </row>
    <row r="8" spans="1:14" hidden="1" x14ac:dyDescent="0.3">
      <c r="A8" s="2" t="s">
        <v>9</v>
      </c>
      <c r="B8" s="2" t="s">
        <v>83</v>
      </c>
      <c r="C8" s="4">
        <v>36039</v>
      </c>
      <c r="D8" t="s">
        <v>149</v>
      </c>
      <c r="E8" t="s">
        <v>154</v>
      </c>
      <c r="F8" s="8">
        <v>40908</v>
      </c>
      <c r="G8" s="12">
        <f t="shared" si="0"/>
        <v>159</v>
      </c>
      <c r="H8" s="12">
        <f t="shared" si="1"/>
        <v>13.25</v>
      </c>
      <c r="I8" s="12" t="str">
        <f t="shared" si="2"/>
        <v>_84</v>
      </c>
      <c r="J8" s="12" t="str">
        <f t="shared" si="3"/>
        <v>Female_84</v>
      </c>
    </row>
    <row r="9" spans="1:14" hidden="1" x14ac:dyDescent="0.3">
      <c r="A9" s="2" t="s">
        <v>111</v>
      </c>
      <c r="B9" s="2" t="s">
        <v>82</v>
      </c>
      <c r="C9" s="4">
        <v>37681</v>
      </c>
      <c r="D9" t="s">
        <v>149</v>
      </c>
      <c r="E9" t="s">
        <v>153</v>
      </c>
      <c r="F9" s="8">
        <v>40908</v>
      </c>
      <c r="G9" s="12">
        <f t="shared" si="0"/>
        <v>105</v>
      </c>
      <c r="H9" s="12">
        <f t="shared" si="1"/>
        <v>8.75</v>
      </c>
      <c r="I9" s="12" t="str">
        <f t="shared" si="2"/>
        <v>_84</v>
      </c>
      <c r="J9" s="12" t="str">
        <f t="shared" si="3"/>
        <v>Male_84</v>
      </c>
    </row>
    <row r="10" spans="1:14" hidden="1" x14ac:dyDescent="0.3">
      <c r="A10" s="2" t="s">
        <v>11</v>
      </c>
      <c r="B10" s="2" t="s">
        <v>83</v>
      </c>
      <c r="C10" s="4">
        <v>40179</v>
      </c>
      <c r="D10" t="s">
        <v>147</v>
      </c>
      <c r="E10" t="s">
        <v>154</v>
      </c>
      <c r="F10" s="8">
        <v>40908</v>
      </c>
      <c r="G10" s="12">
        <f t="shared" si="0"/>
        <v>23</v>
      </c>
      <c r="H10" s="12">
        <f t="shared" si="1"/>
        <v>1.9166666666666667</v>
      </c>
      <c r="I10" s="12" t="str">
        <f t="shared" si="2"/>
        <v>_juvenile</v>
      </c>
      <c r="J10" s="12" t="str">
        <f t="shared" si="3"/>
        <v>Female_juvenile</v>
      </c>
    </row>
    <row r="11" spans="1:14" hidden="1" x14ac:dyDescent="0.3">
      <c r="A11" s="2" t="s">
        <v>96</v>
      </c>
      <c r="B11" s="2" t="s">
        <v>83</v>
      </c>
      <c r="C11" s="4">
        <v>38078</v>
      </c>
      <c r="D11" t="s">
        <v>149</v>
      </c>
      <c r="E11" t="s">
        <v>154</v>
      </c>
      <c r="F11" s="8">
        <v>40908</v>
      </c>
      <c r="G11" s="12">
        <f t="shared" si="0"/>
        <v>92</v>
      </c>
      <c r="H11" s="12">
        <f t="shared" si="1"/>
        <v>7.666666666666667</v>
      </c>
      <c r="I11" s="12" t="str">
        <f t="shared" si="2"/>
        <v>_84</v>
      </c>
      <c r="J11" s="12" t="str">
        <f t="shared" si="3"/>
        <v>Female_84</v>
      </c>
    </row>
    <row r="12" spans="1:14" hidden="1" x14ac:dyDescent="0.3">
      <c r="A12" s="2" t="s">
        <v>112</v>
      </c>
      <c r="B12" s="2" t="s">
        <v>82</v>
      </c>
      <c r="C12" s="4">
        <v>34851</v>
      </c>
      <c r="D12" t="s">
        <v>149</v>
      </c>
      <c r="E12" t="s">
        <v>154</v>
      </c>
      <c r="F12" s="8">
        <v>40908</v>
      </c>
      <c r="G12" s="12">
        <f t="shared" si="0"/>
        <v>198</v>
      </c>
      <c r="H12" s="12">
        <f t="shared" si="1"/>
        <v>16.5</v>
      </c>
      <c r="I12" s="12" t="str">
        <f t="shared" si="2"/>
        <v>_84</v>
      </c>
      <c r="J12" s="12" t="str">
        <f t="shared" si="3"/>
        <v>Female_84</v>
      </c>
    </row>
    <row r="13" spans="1:14" hidden="1" x14ac:dyDescent="0.3">
      <c r="A13" s="2" t="s">
        <v>12</v>
      </c>
      <c r="B13" s="2" t="s">
        <v>83</v>
      </c>
      <c r="C13" s="4">
        <v>38838</v>
      </c>
      <c r="D13" t="s">
        <v>149</v>
      </c>
      <c r="E13" t="s">
        <v>154</v>
      </c>
      <c r="F13" s="8">
        <v>40908</v>
      </c>
      <c r="G13" s="12">
        <f t="shared" si="0"/>
        <v>67</v>
      </c>
      <c r="H13" s="12">
        <f t="shared" si="1"/>
        <v>5.583333333333333</v>
      </c>
      <c r="I13" s="12" t="str">
        <f t="shared" si="2"/>
        <v>_60</v>
      </c>
      <c r="J13" s="12" t="str">
        <f t="shared" si="3"/>
        <v>Female_60</v>
      </c>
    </row>
    <row r="14" spans="1:14" hidden="1" x14ac:dyDescent="0.3">
      <c r="A14" s="2" t="s">
        <v>15</v>
      </c>
      <c r="B14" s="2" t="s">
        <v>83</v>
      </c>
      <c r="C14" s="4">
        <v>39783</v>
      </c>
      <c r="D14" t="s">
        <v>148</v>
      </c>
      <c r="E14" t="s">
        <v>154</v>
      </c>
      <c r="F14" s="8">
        <v>40908</v>
      </c>
      <c r="G14" s="12">
        <f t="shared" si="0"/>
        <v>36</v>
      </c>
      <c r="H14" s="12">
        <f t="shared" si="1"/>
        <v>3</v>
      </c>
      <c r="I14" s="12" t="str">
        <f t="shared" si="2"/>
        <v>_36</v>
      </c>
      <c r="J14" s="12" t="str">
        <f t="shared" si="3"/>
        <v>Female_36</v>
      </c>
    </row>
    <row r="15" spans="1:14" hidden="1" x14ac:dyDescent="0.3">
      <c r="A15" s="2" t="s">
        <v>85</v>
      </c>
      <c r="B15" s="2" t="s">
        <v>83</v>
      </c>
      <c r="C15" s="4">
        <v>36465</v>
      </c>
      <c r="D15" t="s">
        <v>149</v>
      </c>
      <c r="E15" t="s">
        <v>154</v>
      </c>
      <c r="F15" s="8">
        <v>40908</v>
      </c>
      <c r="G15" s="12">
        <f t="shared" si="0"/>
        <v>145</v>
      </c>
      <c r="H15" s="12">
        <f t="shared" si="1"/>
        <v>12.083333333333334</v>
      </c>
      <c r="I15" s="12" t="str">
        <f t="shared" si="2"/>
        <v>_84</v>
      </c>
      <c r="J15" s="12" t="str">
        <f t="shared" si="3"/>
        <v>Female_84</v>
      </c>
    </row>
    <row r="16" spans="1:14" hidden="1" x14ac:dyDescent="0.3">
      <c r="A16" s="2" t="s">
        <v>105</v>
      </c>
      <c r="B16" s="2" t="s">
        <v>83</v>
      </c>
      <c r="C16" s="4">
        <v>37408</v>
      </c>
      <c r="D16" t="s">
        <v>149</v>
      </c>
      <c r="E16" t="s">
        <v>153</v>
      </c>
      <c r="F16" s="8">
        <v>40908</v>
      </c>
      <c r="G16" s="12">
        <f t="shared" si="0"/>
        <v>114</v>
      </c>
      <c r="H16" s="12">
        <f t="shared" si="1"/>
        <v>9.5</v>
      </c>
      <c r="I16" s="12" t="str">
        <f t="shared" si="2"/>
        <v>_84</v>
      </c>
      <c r="J16" s="12" t="str">
        <f t="shared" si="3"/>
        <v>Male_84</v>
      </c>
    </row>
    <row r="17" spans="1:10" hidden="1" x14ac:dyDescent="0.3">
      <c r="A17" s="2" t="s">
        <v>19</v>
      </c>
      <c r="B17" s="2" t="s">
        <v>83</v>
      </c>
      <c r="C17" s="4">
        <v>38047</v>
      </c>
      <c r="D17" t="s">
        <v>149</v>
      </c>
      <c r="E17" t="s">
        <v>154</v>
      </c>
      <c r="F17" s="8">
        <v>40908</v>
      </c>
      <c r="G17" s="12">
        <f t="shared" si="0"/>
        <v>93</v>
      </c>
      <c r="H17" s="12">
        <f t="shared" si="1"/>
        <v>7.75</v>
      </c>
      <c r="I17" s="12" t="str">
        <f t="shared" si="2"/>
        <v>_84</v>
      </c>
      <c r="J17" s="12" t="str">
        <f t="shared" si="3"/>
        <v>Female_84</v>
      </c>
    </row>
    <row r="18" spans="1:10" hidden="1" x14ac:dyDescent="0.3">
      <c r="A18" s="2" t="s">
        <v>20</v>
      </c>
      <c r="B18" s="2" t="s">
        <v>83</v>
      </c>
      <c r="C18" s="4">
        <v>38504</v>
      </c>
      <c r="D18" t="s">
        <v>149</v>
      </c>
      <c r="E18" t="s">
        <v>153</v>
      </c>
      <c r="F18" s="8">
        <v>40908</v>
      </c>
      <c r="G18" s="12">
        <f t="shared" si="0"/>
        <v>78</v>
      </c>
      <c r="H18" s="12">
        <f t="shared" si="1"/>
        <v>6.5</v>
      </c>
      <c r="I18" s="12" t="str">
        <f t="shared" si="2"/>
        <v>_72</v>
      </c>
      <c r="J18" s="12" t="str">
        <f t="shared" si="3"/>
        <v>Male_72</v>
      </c>
    </row>
    <row r="19" spans="1:10" hidden="1" x14ac:dyDescent="0.3">
      <c r="A19" s="2" t="s">
        <v>22</v>
      </c>
      <c r="B19" s="2" t="s">
        <v>83</v>
      </c>
      <c r="C19" s="4">
        <v>37196</v>
      </c>
      <c r="D19" t="s">
        <v>149</v>
      </c>
      <c r="E19" t="s">
        <v>154</v>
      </c>
      <c r="F19" s="8">
        <v>40908</v>
      </c>
      <c r="G19" s="12">
        <f t="shared" si="0"/>
        <v>121</v>
      </c>
      <c r="H19" s="12">
        <f t="shared" si="1"/>
        <v>10.083333333333334</v>
      </c>
      <c r="I19" s="12" t="str">
        <f t="shared" si="2"/>
        <v>_84</v>
      </c>
      <c r="J19" s="12" t="str">
        <f t="shared" si="3"/>
        <v>Female_84</v>
      </c>
    </row>
    <row r="20" spans="1:10" hidden="1" x14ac:dyDescent="0.3">
      <c r="A20" s="2" t="s">
        <v>25</v>
      </c>
      <c r="B20" s="2" t="s">
        <v>83</v>
      </c>
      <c r="C20" s="4">
        <v>39264</v>
      </c>
      <c r="D20" t="s">
        <v>149</v>
      </c>
      <c r="E20" t="s">
        <v>154</v>
      </c>
      <c r="F20" s="8">
        <v>40908</v>
      </c>
      <c r="G20" s="12">
        <f t="shared" si="0"/>
        <v>53</v>
      </c>
      <c r="H20" s="12">
        <f t="shared" si="1"/>
        <v>4.416666666666667</v>
      </c>
      <c r="I20" s="12" t="str">
        <f t="shared" si="2"/>
        <v>_48</v>
      </c>
      <c r="J20" s="12" t="str">
        <f t="shared" si="3"/>
        <v>Female_48</v>
      </c>
    </row>
    <row r="21" spans="1:10" hidden="1" x14ac:dyDescent="0.3">
      <c r="A21" s="2" t="s">
        <v>86</v>
      </c>
      <c r="B21" s="2" t="s">
        <v>83</v>
      </c>
      <c r="C21" s="4">
        <v>38838</v>
      </c>
      <c r="D21" t="s">
        <v>149</v>
      </c>
      <c r="E21" t="s">
        <v>154</v>
      </c>
      <c r="F21" s="8">
        <v>40908</v>
      </c>
      <c r="G21" s="12">
        <f t="shared" si="0"/>
        <v>67</v>
      </c>
      <c r="H21" s="12">
        <f t="shared" si="1"/>
        <v>5.583333333333333</v>
      </c>
      <c r="I21" s="12" t="str">
        <f t="shared" si="2"/>
        <v>_60</v>
      </c>
      <c r="J21" s="12" t="str">
        <f t="shared" si="3"/>
        <v>Female_60</v>
      </c>
    </row>
    <row r="22" spans="1:10" hidden="1" x14ac:dyDescent="0.3">
      <c r="A22" s="2" t="s">
        <v>113</v>
      </c>
      <c r="B22" s="2" t="s">
        <v>82</v>
      </c>
      <c r="C22" s="4">
        <v>36008</v>
      </c>
      <c r="D22" t="s">
        <v>149</v>
      </c>
      <c r="E22" t="s">
        <v>153</v>
      </c>
      <c r="F22" s="8">
        <v>40908</v>
      </c>
      <c r="G22" s="12">
        <f t="shared" si="0"/>
        <v>160</v>
      </c>
      <c r="H22" s="12">
        <f t="shared" si="1"/>
        <v>13.333333333333334</v>
      </c>
      <c r="I22" s="12" t="str">
        <f t="shared" si="2"/>
        <v>_84</v>
      </c>
      <c r="J22" s="12" t="str">
        <f t="shared" si="3"/>
        <v>Male_84</v>
      </c>
    </row>
    <row r="23" spans="1:10" hidden="1" x14ac:dyDescent="0.3">
      <c r="A23" s="2" t="s">
        <v>31</v>
      </c>
      <c r="B23" s="2" t="s">
        <v>83</v>
      </c>
      <c r="C23" s="4">
        <v>37043</v>
      </c>
      <c r="D23" t="s">
        <v>149</v>
      </c>
      <c r="E23" t="s">
        <v>153</v>
      </c>
      <c r="F23" s="8">
        <v>40908</v>
      </c>
      <c r="G23" s="12">
        <f t="shared" si="0"/>
        <v>126</v>
      </c>
      <c r="H23" s="12">
        <f t="shared" si="1"/>
        <v>10.5</v>
      </c>
      <c r="I23" s="12" t="str">
        <f t="shared" si="2"/>
        <v>_84</v>
      </c>
      <c r="J23" s="12" t="str">
        <f t="shared" si="3"/>
        <v>Male_84</v>
      </c>
    </row>
    <row r="24" spans="1:10" hidden="1" x14ac:dyDescent="0.3">
      <c r="A24" s="2" t="s">
        <v>32</v>
      </c>
      <c r="B24" s="2" t="s">
        <v>83</v>
      </c>
      <c r="C24" s="4">
        <v>39692</v>
      </c>
      <c r="D24" t="s">
        <v>148</v>
      </c>
      <c r="E24" t="s">
        <v>154</v>
      </c>
      <c r="F24" s="8">
        <v>40908</v>
      </c>
      <c r="G24" s="12">
        <f t="shared" si="0"/>
        <v>39</v>
      </c>
      <c r="H24" s="12">
        <f t="shared" si="1"/>
        <v>3.25</v>
      </c>
      <c r="I24" s="12" t="str">
        <f t="shared" si="2"/>
        <v>_36</v>
      </c>
      <c r="J24" s="12" t="str">
        <f t="shared" si="3"/>
        <v>Female_36</v>
      </c>
    </row>
    <row r="25" spans="1:10" hidden="1" x14ac:dyDescent="0.3">
      <c r="A25" s="2" t="s">
        <v>114</v>
      </c>
      <c r="B25" s="2" t="s">
        <v>82</v>
      </c>
      <c r="C25" s="4">
        <v>39479</v>
      </c>
      <c r="D25" t="s">
        <v>148</v>
      </c>
      <c r="E25" t="s">
        <v>153</v>
      </c>
      <c r="F25" s="8">
        <v>40908</v>
      </c>
      <c r="G25" s="12">
        <f t="shared" si="0"/>
        <v>46</v>
      </c>
      <c r="H25" s="12">
        <f t="shared" si="1"/>
        <v>3.8333333333333335</v>
      </c>
      <c r="I25" s="12" t="str">
        <f t="shared" si="2"/>
        <v>_36</v>
      </c>
      <c r="J25" s="12" t="str">
        <f t="shared" si="3"/>
        <v>Male_36</v>
      </c>
    </row>
    <row r="26" spans="1:10" x14ac:dyDescent="0.3">
      <c r="A26" s="2" t="s">
        <v>115</v>
      </c>
      <c r="B26" s="2" t="s">
        <v>146</v>
      </c>
      <c r="C26" s="4">
        <v>39995</v>
      </c>
      <c r="D26" t="s">
        <v>148</v>
      </c>
      <c r="E26" t="s">
        <v>153</v>
      </c>
      <c r="F26" s="8">
        <v>40908</v>
      </c>
      <c r="G26" s="12">
        <f t="shared" si="0"/>
        <v>29</v>
      </c>
      <c r="H26" s="12">
        <f t="shared" si="1"/>
        <v>2.4166666666666665</v>
      </c>
      <c r="I26" s="12" t="str">
        <f t="shared" si="2"/>
        <v>_subadult</v>
      </c>
      <c r="J26" s="12" t="str">
        <f t="shared" si="3"/>
        <v>Male_subadult</v>
      </c>
    </row>
    <row r="27" spans="1:10" hidden="1" x14ac:dyDescent="0.3">
      <c r="A27" s="2" t="s">
        <v>33</v>
      </c>
      <c r="B27" s="2" t="s">
        <v>83</v>
      </c>
      <c r="C27" s="4">
        <v>36800</v>
      </c>
      <c r="D27" t="s">
        <v>149</v>
      </c>
      <c r="E27" t="s">
        <v>154</v>
      </c>
      <c r="F27" s="8">
        <v>40908</v>
      </c>
      <c r="G27" s="12">
        <f t="shared" si="0"/>
        <v>134</v>
      </c>
      <c r="H27" s="12">
        <f t="shared" si="1"/>
        <v>11.166666666666666</v>
      </c>
      <c r="I27" s="12" t="str">
        <f t="shared" si="2"/>
        <v>_84</v>
      </c>
      <c r="J27" s="12" t="str">
        <f t="shared" si="3"/>
        <v>Female_84</v>
      </c>
    </row>
    <row r="28" spans="1:10" hidden="1" x14ac:dyDescent="0.3">
      <c r="A28" s="2" t="s">
        <v>87</v>
      </c>
      <c r="B28" s="2" t="s">
        <v>83</v>
      </c>
      <c r="C28" s="4">
        <v>39022</v>
      </c>
      <c r="D28" t="s">
        <v>149</v>
      </c>
      <c r="E28" t="s">
        <v>154</v>
      </c>
      <c r="F28" s="8">
        <v>40908</v>
      </c>
      <c r="G28" s="12">
        <f t="shared" si="0"/>
        <v>61</v>
      </c>
      <c r="H28" s="12">
        <f t="shared" si="1"/>
        <v>5.083333333333333</v>
      </c>
      <c r="I28" s="12" t="str">
        <f t="shared" si="2"/>
        <v>_60</v>
      </c>
      <c r="J28" s="12" t="str">
        <f t="shared" si="3"/>
        <v>Female_60</v>
      </c>
    </row>
    <row r="29" spans="1:10" x14ac:dyDescent="0.3">
      <c r="A29" s="2" t="s">
        <v>116</v>
      </c>
      <c r="B29" s="2" t="s">
        <v>146</v>
      </c>
      <c r="C29" s="4">
        <v>40238</v>
      </c>
      <c r="D29" t="s">
        <v>147</v>
      </c>
      <c r="E29" t="s">
        <v>153</v>
      </c>
      <c r="F29" s="8">
        <v>40908</v>
      </c>
      <c r="G29" s="12">
        <f t="shared" si="0"/>
        <v>21</v>
      </c>
      <c r="H29" s="12">
        <f t="shared" si="1"/>
        <v>1.75</v>
      </c>
      <c r="I29" s="12" t="str">
        <f t="shared" si="2"/>
        <v>_juvenile</v>
      </c>
      <c r="J29" s="12" t="str">
        <f t="shared" si="3"/>
        <v>Male_juvenile</v>
      </c>
    </row>
    <row r="30" spans="1:10" hidden="1" x14ac:dyDescent="0.3">
      <c r="A30" s="2" t="s">
        <v>35</v>
      </c>
      <c r="B30" s="2" t="s">
        <v>83</v>
      </c>
      <c r="C30" s="4">
        <v>38930</v>
      </c>
      <c r="D30" t="s">
        <v>149</v>
      </c>
      <c r="E30" t="s">
        <v>154</v>
      </c>
      <c r="F30" s="8">
        <v>40908</v>
      </c>
      <c r="G30" s="12">
        <f t="shared" si="0"/>
        <v>64</v>
      </c>
      <c r="H30" s="12">
        <f t="shared" si="1"/>
        <v>5.333333333333333</v>
      </c>
      <c r="I30" s="12" t="str">
        <f t="shared" si="2"/>
        <v>_60</v>
      </c>
      <c r="J30" s="12" t="str">
        <f t="shared" si="3"/>
        <v>Female_60</v>
      </c>
    </row>
    <row r="31" spans="1:10" hidden="1" x14ac:dyDescent="0.3">
      <c r="A31" s="2" t="s">
        <v>38</v>
      </c>
      <c r="B31" s="2" t="s">
        <v>83</v>
      </c>
      <c r="C31" s="4">
        <v>38504</v>
      </c>
      <c r="D31" t="s">
        <v>149</v>
      </c>
      <c r="E31" t="s">
        <v>153</v>
      </c>
      <c r="F31" s="8">
        <v>40908</v>
      </c>
      <c r="G31" s="12">
        <f t="shared" si="0"/>
        <v>78</v>
      </c>
      <c r="H31" s="12">
        <f t="shared" si="1"/>
        <v>6.5</v>
      </c>
      <c r="I31" s="12" t="str">
        <f t="shared" si="2"/>
        <v>_72</v>
      </c>
      <c r="J31" s="12" t="str">
        <f t="shared" si="3"/>
        <v>Male_72</v>
      </c>
    </row>
    <row r="32" spans="1:10" hidden="1" x14ac:dyDescent="0.3">
      <c r="A32" s="2" t="s">
        <v>106</v>
      </c>
      <c r="B32" s="2" t="s">
        <v>83</v>
      </c>
      <c r="C32" s="4">
        <v>35796</v>
      </c>
      <c r="D32" t="s">
        <v>149</v>
      </c>
      <c r="E32" t="s">
        <v>154</v>
      </c>
      <c r="F32" s="8">
        <v>40908</v>
      </c>
      <c r="G32" s="12">
        <f t="shared" si="0"/>
        <v>167</v>
      </c>
      <c r="H32" s="12">
        <f t="shared" si="1"/>
        <v>13.916666666666666</v>
      </c>
      <c r="I32" s="12" t="str">
        <f t="shared" si="2"/>
        <v>_84</v>
      </c>
      <c r="J32" s="12" t="str">
        <f t="shared" si="3"/>
        <v>Female_84</v>
      </c>
    </row>
    <row r="33" spans="1:10" hidden="1" x14ac:dyDescent="0.3">
      <c r="A33" s="2" t="s">
        <v>39</v>
      </c>
      <c r="B33" s="2" t="s">
        <v>83</v>
      </c>
      <c r="C33" s="4">
        <v>39692</v>
      </c>
      <c r="D33" t="s">
        <v>148</v>
      </c>
      <c r="E33" t="s">
        <v>153</v>
      </c>
      <c r="F33" s="8">
        <v>40908</v>
      </c>
      <c r="G33" s="12">
        <f t="shared" si="0"/>
        <v>39</v>
      </c>
      <c r="H33" s="12">
        <f t="shared" si="1"/>
        <v>3.25</v>
      </c>
      <c r="I33" s="12" t="str">
        <f t="shared" si="2"/>
        <v>_36</v>
      </c>
      <c r="J33" s="12" t="str">
        <f t="shared" si="3"/>
        <v>Male_36</v>
      </c>
    </row>
    <row r="34" spans="1:10" hidden="1" x14ac:dyDescent="0.3">
      <c r="A34" s="2" t="s">
        <v>40</v>
      </c>
      <c r="B34" s="2" t="s">
        <v>83</v>
      </c>
      <c r="C34" s="4">
        <v>39995</v>
      </c>
      <c r="D34" t="s">
        <v>148</v>
      </c>
      <c r="E34" t="s">
        <v>154</v>
      </c>
      <c r="F34" s="8">
        <v>40908</v>
      </c>
      <c r="G34" s="12">
        <f t="shared" si="0"/>
        <v>29</v>
      </c>
      <c r="H34" s="12">
        <f t="shared" si="1"/>
        <v>2.4166666666666665</v>
      </c>
      <c r="I34" s="12" t="str">
        <f t="shared" si="2"/>
        <v>_subadult</v>
      </c>
      <c r="J34" s="12" t="str">
        <f t="shared" si="3"/>
        <v>Female_subadult</v>
      </c>
    </row>
    <row r="35" spans="1:10" hidden="1" x14ac:dyDescent="0.3">
      <c r="A35" s="2" t="s">
        <v>42</v>
      </c>
      <c r="B35" s="2" t="s">
        <v>83</v>
      </c>
      <c r="C35" s="4">
        <v>39692</v>
      </c>
      <c r="D35" t="s">
        <v>148</v>
      </c>
      <c r="E35" t="s">
        <v>153</v>
      </c>
      <c r="F35" s="8">
        <v>40908</v>
      </c>
      <c r="G35" s="12">
        <f t="shared" si="0"/>
        <v>39</v>
      </c>
      <c r="H35" s="12">
        <f t="shared" si="1"/>
        <v>3.25</v>
      </c>
      <c r="I35" s="12" t="str">
        <f t="shared" si="2"/>
        <v>_36</v>
      </c>
      <c r="J35" s="12" t="str">
        <f t="shared" si="3"/>
        <v>Male_36</v>
      </c>
    </row>
    <row r="36" spans="1:10" hidden="1" x14ac:dyDescent="0.3">
      <c r="A36" s="2" t="s">
        <v>98</v>
      </c>
      <c r="B36" s="2" t="s">
        <v>83</v>
      </c>
      <c r="C36" s="4">
        <v>34973</v>
      </c>
      <c r="D36" t="s">
        <v>149</v>
      </c>
      <c r="E36" t="s">
        <v>154</v>
      </c>
      <c r="F36" s="8">
        <v>40908</v>
      </c>
      <c r="G36" s="12">
        <f t="shared" si="0"/>
        <v>194</v>
      </c>
      <c r="H36" s="12">
        <f t="shared" si="1"/>
        <v>16.166666666666668</v>
      </c>
      <c r="I36" s="12" t="str">
        <f t="shared" si="2"/>
        <v>_84</v>
      </c>
      <c r="J36" s="12" t="str">
        <f t="shared" si="3"/>
        <v>Female_84</v>
      </c>
    </row>
    <row r="37" spans="1:10" hidden="1" x14ac:dyDescent="0.3">
      <c r="A37" s="2" t="s">
        <v>44</v>
      </c>
      <c r="B37" s="2" t="s">
        <v>83</v>
      </c>
      <c r="C37" s="4">
        <v>39904</v>
      </c>
      <c r="D37" t="s">
        <v>148</v>
      </c>
      <c r="E37" t="s">
        <v>154</v>
      </c>
      <c r="F37" s="8">
        <v>40908</v>
      </c>
      <c r="G37" s="12">
        <f t="shared" si="0"/>
        <v>32</v>
      </c>
      <c r="H37" s="12">
        <f t="shared" si="1"/>
        <v>2.6666666666666665</v>
      </c>
      <c r="I37" s="12" t="str">
        <f t="shared" si="2"/>
        <v>_subadult</v>
      </c>
      <c r="J37" s="12" t="str">
        <f t="shared" si="3"/>
        <v>Female_subadult</v>
      </c>
    </row>
    <row r="38" spans="1:10" hidden="1" x14ac:dyDescent="0.3">
      <c r="A38" s="2" t="s">
        <v>99</v>
      </c>
      <c r="B38" s="2" t="s">
        <v>83</v>
      </c>
      <c r="C38" s="4">
        <v>36434</v>
      </c>
      <c r="D38" t="s">
        <v>149</v>
      </c>
      <c r="E38" t="s">
        <v>154</v>
      </c>
      <c r="F38" s="8">
        <v>40908</v>
      </c>
      <c r="G38" s="12">
        <f t="shared" si="0"/>
        <v>146</v>
      </c>
      <c r="H38" s="12">
        <f t="shared" si="1"/>
        <v>12.166666666666666</v>
      </c>
      <c r="I38" s="12" t="str">
        <f t="shared" si="2"/>
        <v>_84</v>
      </c>
      <c r="J38" s="12" t="str">
        <f t="shared" si="3"/>
        <v>Female_84</v>
      </c>
    </row>
    <row r="39" spans="1:10" hidden="1" x14ac:dyDescent="0.3">
      <c r="A39" s="2" t="s">
        <v>46</v>
      </c>
      <c r="B39" s="2" t="s">
        <v>83</v>
      </c>
      <c r="C39" s="4">
        <v>39995</v>
      </c>
      <c r="D39" t="s">
        <v>148</v>
      </c>
      <c r="E39" t="s">
        <v>153</v>
      </c>
      <c r="F39" s="8">
        <v>40908</v>
      </c>
      <c r="G39" s="12">
        <f t="shared" si="0"/>
        <v>29</v>
      </c>
      <c r="H39" s="12">
        <f t="shared" si="1"/>
        <v>2.4166666666666665</v>
      </c>
      <c r="I39" s="12" t="str">
        <f t="shared" si="2"/>
        <v>_subadult</v>
      </c>
      <c r="J39" s="12" t="str">
        <f t="shared" si="3"/>
        <v>Male_subadult</v>
      </c>
    </row>
    <row r="40" spans="1:10" hidden="1" x14ac:dyDescent="0.3">
      <c r="A40" s="2" t="s">
        <v>117</v>
      </c>
      <c r="B40" s="2" t="s">
        <v>82</v>
      </c>
      <c r="C40" s="4">
        <v>37622</v>
      </c>
      <c r="D40" t="s">
        <v>149</v>
      </c>
      <c r="E40" t="s">
        <v>154</v>
      </c>
      <c r="F40" s="8">
        <v>40908</v>
      </c>
      <c r="G40" s="12">
        <f t="shared" si="0"/>
        <v>107</v>
      </c>
      <c r="H40" s="12">
        <f t="shared" si="1"/>
        <v>8.9166666666666661</v>
      </c>
      <c r="I40" s="12" t="str">
        <f t="shared" si="2"/>
        <v>_84</v>
      </c>
      <c r="J40" s="12" t="str">
        <f t="shared" si="3"/>
        <v>Female_84</v>
      </c>
    </row>
    <row r="41" spans="1:10" hidden="1" x14ac:dyDescent="0.3">
      <c r="A41" s="2" t="s">
        <v>47</v>
      </c>
      <c r="B41" s="2" t="s">
        <v>83</v>
      </c>
      <c r="C41" s="4">
        <v>38261</v>
      </c>
      <c r="D41" t="s">
        <v>149</v>
      </c>
      <c r="E41" t="s">
        <v>154</v>
      </c>
      <c r="F41" s="8">
        <v>40908</v>
      </c>
      <c r="G41" s="12">
        <f t="shared" si="0"/>
        <v>86</v>
      </c>
      <c r="H41" s="12">
        <f t="shared" si="1"/>
        <v>7.166666666666667</v>
      </c>
      <c r="I41" s="12" t="str">
        <f t="shared" si="2"/>
        <v>_84</v>
      </c>
      <c r="J41" s="12" t="str">
        <f t="shared" si="3"/>
        <v>Female_84</v>
      </c>
    </row>
    <row r="42" spans="1:10" hidden="1" x14ac:dyDescent="0.3">
      <c r="A42" s="2" t="s">
        <v>100</v>
      </c>
      <c r="B42" s="2" t="s">
        <v>83</v>
      </c>
      <c r="C42" s="4">
        <v>37226</v>
      </c>
      <c r="D42" t="s">
        <v>149</v>
      </c>
      <c r="E42" t="s">
        <v>154</v>
      </c>
      <c r="F42" s="8">
        <v>40908</v>
      </c>
      <c r="G42" s="12">
        <f t="shared" si="0"/>
        <v>120</v>
      </c>
      <c r="H42" s="12">
        <f t="shared" si="1"/>
        <v>10</v>
      </c>
      <c r="I42" s="12" t="str">
        <f t="shared" si="2"/>
        <v>_84</v>
      </c>
      <c r="J42" s="12" t="str">
        <f t="shared" si="3"/>
        <v>Female_84</v>
      </c>
    </row>
    <row r="43" spans="1:10" hidden="1" x14ac:dyDescent="0.3">
      <c r="A43" s="2" t="s">
        <v>108</v>
      </c>
      <c r="B43" s="2" t="s">
        <v>83</v>
      </c>
      <c r="C43" s="4">
        <v>38808</v>
      </c>
      <c r="D43" t="s">
        <v>149</v>
      </c>
      <c r="E43" t="s">
        <v>153</v>
      </c>
      <c r="F43" s="8">
        <v>40908</v>
      </c>
      <c r="G43" s="12">
        <f t="shared" si="0"/>
        <v>68</v>
      </c>
      <c r="H43" s="12">
        <f t="shared" si="1"/>
        <v>5.666666666666667</v>
      </c>
      <c r="I43" s="12" t="str">
        <f t="shared" si="2"/>
        <v>_60</v>
      </c>
      <c r="J43" s="12" t="str">
        <f t="shared" si="3"/>
        <v>Male_60</v>
      </c>
    </row>
    <row r="44" spans="1:10" hidden="1" x14ac:dyDescent="0.3">
      <c r="A44" s="2" t="s">
        <v>50</v>
      </c>
      <c r="B44" s="2" t="s">
        <v>83</v>
      </c>
      <c r="C44" s="4">
        <v>39995</v>
      </c>
      <c r="D44" t="s">
        <v>148</v>
      </c>
      <c r="E44" t="s">
        <v>153</v>
      </c>
      <c r="F44" s="8">
        <v>40908</v>
      </c>
      <c r="G44" s="12">
        <f t="shared" si="0"/>
        <v>29</v>
      </c>
      <c r="H44" s="12">
        <f t="shared" si="1"/>
        <v>2.4166666666666665</v>
      </c>
      <c r="I44" s="12" t="str">
        <f t="shared" si="2"/>
        <v>_subadult</v>
      </c>
      <c r="J44" s="12" t="str">
        <f t="shared" si="3"/>
        <v>Male_subadult</v>
      </c>
    </row>
    <row r="45" spans="1:10" hidden="1" x14ac:dyDescent="0.3">
      <c r="A45" s="2" t="s">
        <v>89</v>
      </c>
      <c r="B45" s="2" t="s">
        <v>83</v>
      </c>
      <c r="C45" s="4">
        <v>37408</v>
      </c>
      <c r="D45" t="s">
        <v>149</v>
      </c>
      <c r="E45" t="s">
        <v>154</v>
      </c>
      <c r="F45" s="8">
        <v>40908</v>
      </c>
      <c r="G45" s="12">
        <f t="shared" si="0"/>
        <v>114</v>
      </c>
      <c r="H45" s="12">
        <f t="shared" si="1"/>
        <v>9.5</v>
      </c>
      <c r="I45" s="12" t="str">
        <f t="shared" si="2"/>
        <v>_84</v>
      </c>
      <c r="J45" s="12" t="str">
        <f t="shared" si="3"/>
        <v>Female_84</v>
      </c>
    </row>
    <row r="46" spans="1:10" hidden="1" x14ac:dyDescent="0.3">
      <c r="A46" s="2" t="s">
        <v>118</v>
      </c>
      <c r="B46" s="2" t="s">
        <v>82</v>
      </c>
      <c r="C46" s="4">
        <v>34029</v>
      </c>
      <c r="D46" t="s">
        <v>149</v>
      </c>
      <c r="E46" t="s">
        <v>154</v>
      </c>
      <c r="F46" s="8">
        <v>40908</v>
      </c>
      <c r="G46" s="12">
        <f t="shared" si="0"/>
        <v>225</v>
      </c>
      <c r="H46" s="12">
        <f t="shared" si="1"/>
        <v>18.75</v>
      </c>
      <c r="I46" s="12" t="str">
        <f t="shared" si="2"/>
        <v>_84</v>
      </c>
      <c r="J46" s="12" t="str">
        <f t="shared" si="3"/>
        <v>Female_84</v>
      </c>
    </row>
    <row r="47" spans="1:10" hidden="1" x14ac:dyDescent="0.3">
      <c r="A47" s="2" t="s">
        <v>52</v>
      </c>
      <c r="B47" s="2" t="s">
        <v>83</v>
      </c>
      <c r="C47" s="4">
        <v>38443</v>
      </c>
      <c r="D47" t="s">
        <v>149</v>
      </c>
      <c r="E47" t="s">
        <v>154</v>
      </c>
      <c r="F47" s="8">
        <v>40908</v>
      </c>
      <c r="G47" s="12">
        <f t="shared" si="0"/>
        <v>80</v>
      </c>
      <c r="H47" s="12">
        <f t="shared" si="1"/>
        <v>6.666666666666667</v>
      </c>
      <c r="I47" s="12" t="str">
        <f t="shared" si="2"/>
        <v>_72</v>
      </c>
      <c r="J47" s="12" t="str">
        <f t="shared" si="3"/>
        <v>Female_72</v>
      </c>
    </row>
    <row r="48" spans="1:10" hidden="1" x14ac:dyDescent="0.3">
      <c r="A48" s="2" t="s">
        <v>54</v>
      </c>
      <c r="B48" s="2" t="s">
        <v>83</v>
      </c>
      <c r="C48" s="4">
        <v>36678</v>
      </c>
      <c r="D48" t="s">
        <v>149</v>
      </c>
      <c r="E48" t="s">
        <v>153</v>
      </c>
      <c r="F48" s="8">
        <v>40908</v>
      </c>
      <c r="G48" s="12">
        <f t="shared" si="0"/>
        <v>138</v>
      </c>
      <c r="H48" s="12">
        <f t="shared" si="1"/>
        <v>11.5</v>
      </c>
      <c r="I48" s="12" t="str">
        <f t="shared" si="2"/>
        <v>_84</v>
      </c>
      <c r="J48" s="12" t="str">
        <f t="shared" si="3"/>
        <v>Male_84</v>
      </c>
    </row>
    <row r="49" spans="1:10" hidden="1" x14ac:dyDescent="0.3">
      <c r="A49" s="2" t="s">
        <v>56</v>
      </c>
      <c r="B49" s="2" t="s">
        <v>83</v>
      </c>
      <c r="C49" s="4">
        <v>39965</v>
      </c>
      <c r="D49" t="s">
        <v>148</v>
      </c>
      <c r="E49" t="s">
        <v>154</v>
      </c>
      <c r="F49" s="8">
        <v>40908</v>
      </c>
      <c r="G49" s="12">
        <f t="shared" si="0"/>
        <v>30</v>
      </c>
      <c r="H49" s="12">
        <f t="shared" si="1"/>
        <v>2.5</v>
      </c>
      <c r="I49" s="12" t="str">
        <f t="shared" si="2"/>
        <v>_subadult</v>
      </c>
      <c r="J49" s="12" t="str">
        <f t="shared" si="3"/>
        <v>Female_subadult</v>
      </c>
    </row>
    <row r="50" spans="1:10" hidden="1" x14ac:dyDescent="0.3">
      <c r="A50" s="2" t="s">
        <v>58</v>
      </c>
      <c r="B50" s="2" t="s">
        <v>83</v>
      </c>
      <c r="C50" s="4">
        <v>39114</v>
      </c>
      <c r="D50" t="s">
        <v>149</v>
      </c>
      <c r="E50" t="s">
        <v>154</v>
      </c>
      <c r="F50" s="8">
        <v>40908</v>
      </c>
      <c r="G50" s="12">
        <f t="shared" si="0"/>
        <v>58</v>
      </c>
      <c r="H50" s="12">
        <f t="shared" si="1"/>
        <v>4.833333333333333</v>
      </c>
      <c r="I50" s="12" t="str">
        <f t="shared" si="2"/>
        <v>_48</v>
      </c>
      <c r="J50" s="12" t="str">
        <f t="shared" si="3"/>
        <v>Female_48</v>
      </c>
    </row>
    <row r="51" spans="1:10" hidden="1" x14ac:dyDescent="0.3">
      <c r="A51" s="2" t="s">
        <v>109</v>
      </c>
      <c r="B51" s="2" t="s">
        <v>83</v>
      </c>
      <c r="C51" s="4">
        <v>36100</v>
      </c>
      <c r="D51" t="s">
        <v>149</v>
      </c>
      <c r="E51" t="s">
        <v>154</v>
      </c>
      <c r="F51" s="8">
        <v>40908</v>
      </c>
      <c r="G51" s="12">
        <f t="shared" si="0"/>
        <v>157</v>
      </c>
      <c r="H51" s="12">
        <f t="shared" si="1"/>
        <v>13.083333333333334</v>
      </c>
      <c r="I51" s="12" t="str">
        <f t="shared" si="2"/>
        <v>_84</v>
      </c>
      <c r="J51" s="12" t="str">
        <f t="shared" si="3"/>
        <v>Female_84</v>
      </c>
    </row>
    <row r="52" spans="1:10" hidden="1" x14ac:dyDescent="0.3">
      <c r="A52" s="2" t="s">
        <v>119</v>
      </c>
      <c r="B52" s="2" t="s">
        <v>82</v>
      </c>
      <c r="C52" s="4">
        <v>35947</v>
      </c>
      <c r="D52" t="s">
        <v>149</v>
      </c>
      <c r="E52" t="s">
        <v>154</v>
      </c>
      <c r="F52" s="8">
        <v>40908</v>
      </c>
      <c r="G52" s="12">
        <f t="shared" si="0"/>
        <v>162</v>
      </c>
      <c r="H52" s="12">
        <f t="shared" si="1"/>
        <v>13.5</v>
      </c>
      <c r="I52" s="12" t="str">
        <f t="shared" si="2"/>
        <v>_84</v>
      </c>
      <c r="J52" s="12" t="str">
        <f t="shared" si="3"/>
        <v>Female_84</v>
      </c>
    </row>
    <row r="53" spans="1:10" x14ac:dyDescent="0.3">
      <c r="A53" s="2" t="s">
        <v>120</v>
      </c>
      <c r="B53" s="2" t="s">
        <v>146</v>
      </c>
      <c r="C53" s="4">
        <v>40026</v>
      </c>
      <c r="D53" t="s">
        <v>147</v>
      </c>
      <c r="E53" t="s">
        <v>153</v>
      </c>
      <c r="F53" s="8">
        <v>40908</v>
      </c>
      <c r="G53" s="12">
        <f t="shared" si="0"/>
        <v>28</v>
      </c>
      <c r="H53" s="12">
        <f t="shared" si="1"/>
        <v>2.3333333333333335</v>
      </c>
      <c r="I53" s="12" t="str">
        <f t="shared" si="2"/>
        <v>_subadult</v>
      </c>
      <c r="J53" s="12" t="str">
        <f t="shared" si="3"/>
        <v>Male_subadult</v>
      </c>
    </row>
    <row r="54" spans="1:10" hidden="1" x14ac:dyDescent="0.3">
      <c r="A54" s="2" t="s">
        <v>59</v>
      </c>
      <c r="B54" s="2" t="s">
        <v>83</v>
      </c>
      <c r="C54" s="4">
        <v>39356</v>
      </c>
      <c r="D54" t="s">
        <v>148</v>
      </c>
      <c r="E54" t="s">
        <v>154</v>
      </c>
      <c r="F54" s="8">
        <v>40908</v>
      </c>
      <c r="G54" s="12">
        <f t="shared" si="0"/>
        <v>50</v>
      </c>
      <c r="H54" s="12">
        <f t="shared" si="1"/>
        <v>4.166666666666667</v>
      </c>
      <c r="I54" s="12" t="str">
        <f t="shared" si="2"/>
        <v>_48</v>
      </c>
      <c r="J54" s="12" t="str">
        <f t="shared" si="3"/>
        <v>Female_48</v>
      </c>
    </row>
    <row r="55" spans="1:10" x14ac:dyDescent="0.3">
      <c r="A55" s="2" t="s">
        <v>101</v>
      </c>
      <c r="B55" s="14" t="s">
        <v>146</v>
      </c>
      <c r="C55" s="4">
        <v>39965</v>
      </c>
      <c r="D55" t="s">
        <v>148</v>
      </c>
      <c r="E55" t="s">
        <v>154</v>
      </c>
      <c r="F55" s="8">
        <v>40908</v>
      </c>
      <c r="G55" s="12">
        <f t="shared" si="0"/>
        <v>30</v>
      </c>
      <c r="H55" s="12">
        <f t="shared" si="1"/>
        <v>2.5</v>
      </c>
      <c r="I55" s="12" t="str">
        <f t="shared" si="2"/>
        <v>_subadult</v>
      </c>
      <c r="J55" s="12" t="str">
        <f t="shared" si="3"/>
        <v>Female_subadult</v>
      </c>
    </row>
    <row r="56" spans="1:10" hidden="1" x14ac:dyDescent="0.3">
      <c r="A56" s="2" t="s">
        <v>60</v>
      </c>
      <c r="B56" s="2" t="s">
        <v>83</v>
      </c>
      <c r="C56" s="4">
        <v>39234</v>
      </c>
      <c r="D56" t="s">
        <v>149</v>
      </c>
      <c r="E56" t="s">
        <v>154</v>
      </c>
      <c r="F56" s="8">
        <v>40908</v>
      </c>
      <c r="G56" s="12">
        <f t="shared" si="0"/>
        <v>54</v>
      </c>
      <c r="H56" s="12">
        <f t="shared" si="1"/>
        <v>4.5</v>
      </c>
      <c r="I56" s="12" t="str">
        <f t="shared" si="2"/>
        <v>_48</v>
      </c>
      <c r="J56" s="12" t="str">
        <f t="shared" si="3"/>
        <v>Female_48</v>
      </c>
    </row>
    <row r="57" spans="1:10" hidden="1" x14ac:dyDescent="0.3">
      <c r="A57" s="2" t="s">
        <v>121</v>
      </c>
      <c r="B57" s="2" t="s">
        <v>82</v>
      </c>
      <c r="C57" s="4">
        <v>34700</v>
      </c>
      <c r="D57" t="s">
        <v>149</v>
      </c>
      <c r="E57" t="s">
        <v>154</v>
      </c>
      <c r="F57" s="8">
        <v>40908</v>
      </c>
      <c r="G57" s="12">
        <f t="shared" si="0"/>
        <v>203</v>
      </c>
      <c r="H57" s="12">
        <f t="shared" si="1"/>
        <v>16.916666666666668</v>
      </c>
      <c r="I57" s="12" t="str">
        <f t="shared" si="2"/>
        <v>_84</v>
      </c>
      <c r="J57" s="12" t="str">
        <f t="shared" si="3"/>
        <v>Female_84</v>
      </c>
    </row>
    <row r="58" spans="1:10" hidden="1" x14ac:dyDescent="0.3">
      <c r="A58" s="2" t="s">
        <v>63</v>
      </c>
      <c r="B58" s="2" t="s">
        <v>83</v>
      </c>
      <c r="C58" s="4">
        <v>39114</v>
      </c>
      <c r="D58" t="s">
        <v>149</v>
      </c>
      <c r="E58" t="s">
        <v>154</v>
      </c>
      <c r="F58" s="8">
        <v>40908</v>
      </c>
      <c r="G58" s="12">
        <f t="shared" si="0"/>
        <v>58</v>
      </c>
      <c r="H58" s="12">
        <f t="shared" si="1"/>
        <v>4.833333333333333</v>
      </c>
      <c r="I58" s="12" t="str">
        <f t="shared" si="2"/>
        <v>_48</v>
      </c>
      <c r="J58" s="12" t="str">
        <f t="shared" si="3"/>
        <v>Female_48</v>
      </c>
    </row>
    <row r="59" spans="1:10" hidden="1" x14ac:dyDescent="0.3">
      <c r="A59" s="2" t="s">
        <v>64</v>
      </c>
      <c r="B59" s="2" t="s">
        <v>83</v>
      </c>
      <c r="C59" s="4">
        <v>39904</v>
      </c>
      <c r="D59" t="s">
        <v>148</v>
      </c>
      <c r="E59" t="s">
        <v>154</v>
      </c>
      <c r="F59" s="8">
        <v>40908</v>
      </c>
      <c r="G59" s="12">
        <f t="shared" si="0"/>
        <v>32</v>
      </c>
      <c r="H59" s="12">
        <f t="shared" si="1"/>
        <v>2.6666666666666665</v>
      </c>
      <c r="I59" s="12" t="str">
        <f t="shared" si="2"/>
        <v>_subadult</v>
      </c>
      <c r="J59" s="12" t="str">
        <f t="shared" si="3"/>
        <v>Female_subadult</v>
      </c>
    </row>
    <row r="60" spans="1:10" hidden="1" x14ac:dyDescent="0.3">
      <c r="A60" s="2" t="s">
        <v>69</v>
      </c>
      <c r="B60" s="2" t="s">
        <v>83</v>
      </c>
      <c r="C60" s="4">
        <v>38777</v>
      </c>
      <c r="D60" t="s">
        <v>149</v>
      </c>
      <c r="E60" t="s">
        <v>154</v>
      </c>
      <c r="F60" s="8">
        <v>40908</v>
      </c>
      <c r="G60" s="12">
        <f t="shared" si="0"/>
        <v>69</v>
      </c>
      <c r="H60" s="12">
        <f t="shared" si="1"/>
        <v>5.75</v>
      </c>
      <c r="I60" s="12" t="str">
        <f t="shared" si="2"/>
        <v>_60</v>
      </c>
      <c r="J60" s="12" t="str">
        <f t="shared" si="3"/>
        <v>Female_60</v>
      </c>
    </row>
    <row r="61" spans="1:10" hidden="1" x14ac:dyDescent="0.3">
      <c r="A61" s="2" t="s">
        <v>102</v>
      </c>
      <c r="B61" s="2" t="s">
        <v>83</v>
      </c>
      <c r="C61" s="4">
        <v>35765</v>
      </c>
      <c r="D61" t="s">
        <v>149</v>
      </c>
      <c r="E61" t="s">
        <v>154</v>
      </c>
      <c r="F61" s="8">
        <v>40908</v>
      </c>
      <c r="G61" s="12">
        <f t="shared" si="0"/>
        <v>168</v>
      </c>
      <c r="H61" s="12">
        <f t="shared" si="1"/>
        <v>14</v>
      </c>
      <c r="I61" s="12" t="str">
        <f t="shared" si="2"/>
        <v>_84</v>
      </c>
      <c r="J61" s="12" t="str">
        <f t="shared" si="3"/>
        <v>Female_84</v>
      </c>
    </row>
    <row r="62" spans="1:10" hidden="1" x14ac:dyDescent="0.3">
      <c r="A62" s="2" t="s">
        <v>122</v>
      </c>
      <c r="B62" s="2" t="s">
        <v>82</v>
      </c>
      <c r="C62" s="4">
        <v>39022</v>
      </c>
      <c r="D62" t="s">
        <v>149</v>
      </c>
      <c r="E62" t="s">
        <v>154</v>
      </c>
      <c r="F62" s="8">
        <v>40908</v>
      </c>
      <c r="G62" s="12">
        <f t="shared" si="0"/>
        <v>61</v>
      </c>
      <c r="H62" s="12">
        <f t="shared" si="1"/>
        <v>5.083333333333333</v>
      </c>
      <c r="I62" s="12" t="str">
        <f t="shared" si="2"/>
        <v>_60</v>
      </c>
      <c r="J62" s="12" t="str">
        <f t="shared" si="3"/>
        <v>Female_60</v>
      </c>
    </row>
    <row r="63" spans="1:10" hidden="1" x14ac:dyDescent="0.3">
      <c r="A63" s="2" t="s">
        <v>70</v>
      </c>
      <c r="B63" s="2" t="s">
        <v>83</v>
      </c>
      <c r="C63" s="4">
        <v>37043</v>
      </c>
      <c r="D63" t="s">
        <v>149</v>
      </c>
      <c r="E63" t="s">
        <v>154</v>
      </c>
      <c r="F63" s="8">
        <v>40908</v>
      </c>
      <c r="G63" s="12">
        <f t="shared" si="0"/>
        <v>126</v>
      </c>
      <c r="H63" s="12">
        <f t="shared" si="1"/>
        <v>10.5</v>
      </c>
      <c r="I63" s="12" t="str">
        <f t="shared" si="2"/>
        <v>_84</v>
      </c>
      <c r="J63" s="12" t="str">
        <f t="shared" si="3"/>
        <v>Female_84</v>
      </c>
    </row>
    <row r="64" spans="1:10" hidden="1" x14ac:dyDescent="0.3">
      <c r="A64" s="2" t="s">
        <v>71</v>
      </c>
      <c r="B64" s="2" t="s">
        <v>83</v>
      </c>
      <c r="C64" s="4">
        <v>39904</v>
      </c>
      <c r="D64" t="s">
        <v>148</v>
      </c>
      <c r="E64" t="s">
        <v>153</v>
      </c>
      <c r="F64" s="8">
        <v>40908</v>
      </c>
      <c r="G64" s="12">
        <f t="shared" si="0"/>
        <v>32</v>
      </c>
      <c r="H64" s="12">
        <f t="shared" si="1"/>
        <v>2.6666666666666665</v>
      </c>
      <c r="I64" s="12" t="str">
        <f t="shared" si="2"/>
        <v>_subadult</v>
      </c>
      <c r="J64" s="12" t="str">
        <f t="shared" si="3"/>
        <v>Male_subadult</v>
      </c>
    </row>
    <row r="65" spans="1:10" hidden="1" x14ac:dyDescent="0.3">
      <c r="A65" s="2" t="s">
        <v>72</v>
      </c>
      <c r="B65" s="2" t="s">
        <v>83</v>
      </c>
      <c r="C65" s="4">
        <v>38869</v>
      </c>
      <c r="D65" t="s">
        <v>149</v>
      </c>
      <c r="E65" t="s">
        <v>154</v>
      </c>
      <c r="F65" s="8">
        <v>40908</v>
      </c>
      <c r="G65" s="12">
        <f t="shared" si="0"/>
        <v>66</v>
      </c>
      <c r="H65" s="12">
        <f t="shared" si="1"/>
        <v>5.5</v>
      </c>
      <c r="I65" s="12" t="str">
        <f t="shared" si="2"/>
        <v>_60</v>
      </c>
      <c r="J65" s="12" t="str">
        <f t="shared" si="3"/>
        <v>Female_60</v>
      </c>
    </row>
    <row r="66" spans="1:10" hidden="1" x14ac:dyDescent="0.3">
      <c r="A66" s="2" t="s">
        <v>74</v>
      </c>
      <c r="B66" s="2" t="s">
        <v>83</v>
      </c>
      <c r="C66" s="4">
        <v>38596</v>
      </c>
      <c r="D66" t="s">
        <v>149</v>
      </c>
      <c r="E66" t="s">
        <v>154</v>
      </c>
      <c r="F66" s="8">
        <v>40908</v>
      </c>
      <c r="G66" s="12">
        <f t="shared" si="0"/>
        <v>75</v>
      </c>
      <c r="H66" s="12">
        <f t="shared" si="1"/>
        <v>6.25</v>
      </c>
      <c r="I66" s="12" t="str">
        <f t="shared" si="2"/>
        <v>_72</v>
      </c>
      <c r="J66" s="12" t="str">
        <f t="shared" si="3"/>
        <v>Female_72</v>
      </c>
    </row>
    <row r="67" spans="1:10" hidden="1" x14ac:dyDescent="0.3">
      <c r="A67" s="2" t="s">
        <v>75</v>
      </c>
      <c r="B67" s="2" t="s">
        <v>83</v>
      </c>
      <c r="C67" s="4">
        <v>36678</v>
      </c>
      <c r="D67" t="s">
        <v>149</v>
      </c>
      <c r="E67" t="s">
        <v>154</v>
      </c>
      <c r="F67" s="8">
        <v>40908</v>
      </c>
      <c r="G67" s="12">
        <f t="shared" ref="G67:G71" si="4">(YEAR(F67)-YEAR(C67))*12+MONTH(F67)-MONTH(C67)</f>
        <v>138</v>
      </c>
      <c r="H67" s="12">
        <f t="shared" ref="H67:H71" si="5">G67/12</f>
        <v>11.5</v>
      </c>
      <c r="I67" s="12" t="str">
        <f t="shared" ref="I67:I71" si="6">IF(G67&lt;=12,"_cub", IF(G67&lt;24,"_juvenile", IF(G67&lt;36,"_subadult", IF(G67&lt;48,"_36", IF(G67&lt;60,"_48", IF(G67&lt;72,"_60", IF(G67&lt;84, "_72", IF(G67&gt;=84,"_84", "NA"))))))))</f>
        <v>_84</v>
      </c>
      <c r="J67" s="12" t="str">
        <f t="shared" ref="J67:J71" si="7">E67&amp;I67</f>
        <v>Female_84</v>
      </c>
    </row>
    <row r="68" spans="1:10" hidden="1" x14ac:dyDescent="0.3">
      <c r="A68" s="2" t="s">
        <v>95</v>
      </c>
      <c r="B68" s="2" t="s">
        <v>83</v>
      </c>
      <c r="C68" s="4">
        <v>37043</v>
      </c>
      <c r="D68" t="s">
        <v>149</v>
      </c>
      <c r="E68" t="s">
        <v>153</v>
      </c>
      <c r="F68" s="8">
        <v>40908</v>
      </c>
      <c r="G68" s="12">
        <f t="shared" si="4"/>
        <v>126</v>
      </c>
      <c r="H68" s="12">
        <f t="shared" si="5"/>
        <v>10.5</v>
      </c>
      <c r="I68" s="12" t="str">
        <f t="shared" si="6"/>
        <v>_84</v>
      </c>
      <c r="J68" s="12" t="str">
        <f t="shared" si="7"/>
        <v>Male_84</v>
      </c>
    </row>
    <row r="69" spans="1:10" hidden="1" x14ac:dyDescent="0.3">
      <c r="A69" s="2" t="s">
        <v>110</v>
      </c>
      <c r="B69" s="2" t="s">
        <v>83</v>
      </c>
      <c r="C69" s="4">
        <v>39417</v>
      </c>
      <c r="D69" t="s">
        <v>148</v>
      </c>
      <c r="E69" t="s">
        <v>153</v>
      </c>
      <c r="F69" s="8">
        <v>40908</v>
      </c>
      <c r="G69" s="12">
        <f t="shared" si="4"/>
        <v>48</v>
      </c>
      <c r="H69" s="12">
        <f t="shared" si="5"/>
        <v>4</v>
      </c>
      <c r="I69" s="12" t="str">
        <f t="shared" si="6"/>
        <v>_48</v>
      </c>
      <c r="J69" s="12" t="str">
        <f t="shared" si="7"/>
        <v>Male_48</v>
      </c>
    </row>
    <row r="70" spans="1:10" hidden="1" x14ac:dyDescent="0.3">
      <c r="A70" s="2" t="s">
        <v>77</v>
      </c>
      <c r="B70" s="2" t="s">
        <v>83</v>
      </c>
      <c r="C70" s="4">
        <v>38991</v>
      </c>
      <c r="D70" t="s">
        <v>149</v>
      </c>
      <c r="E70" t="s">
        <v>153</v>
      </c>
      <c r="F70" s="8">
        <v>40908</v>
      </c>
      <c r="G70" s="12">
        <f t="shared" si="4"/>
        <v>62</v>
      </c>
      <c r="H70" s="12">
        <f t="shared" si="5"/>
        <v>5.166666666666667</v>
      </c>
      <c r="I70" s="12" t="str">
        <f t="shared" si="6"/>
        <v>_60</v>
      </c>
      <c r="J70" s="12" t="str">
        <f t="shared" si="7"/>
        <v>Male_60</v>
      </c>
    </row>
    <row r="71" spans="1:10" hidden="1" x14ac:dyDescent="0.3">
      <c r="A71" s="2" t="s">
        <v>78</v>
      </c>
      <c r="B71" s="2" t="s">
        <v>83</v>
      </c>
      <c r="C71" s="4">
        <v>36100</v>
      </c>
      <c r="D71" t="s">
        <v>149</v>
      </c>
      <c r="E71" t="s">
        <v>154</v>
      </c>
      <c r="F71" s="8">
        <v>40908</v>
      </c>
      <c r="G71" s="12">
        <f t="shared" si="4"/>
        <v>157</v>
      </c>
      <c r="H71" s="12">
        <f t="shared" si="5"/>
        <v>13.083333333333334</v>
      </c>
      <c r="I71" s="12" t="str">
        <f t="shared" si="6"/>
        <v>_84</v>
      </c>
      <c r="J71" s="12" t="str">
        <f t="shared" si="7"/>
        <v>Female_84</v>
      </c>
    </row>
  </sheetData>
  <autoFilter ref="A1:E71">
    <filterColumn colId="1">
      <filters>
        <filter val="Dispersed"/>
      </filters>
    </filterColumn>
    <sortState ref="A2:E71">
      <sortCondition ref="A1:A71"/>
    </sortState>
  </autoFilter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N72"/>
  <sheetViews>
    <sheetView workbookViewId="0">
      <selection activeCell="A6" sqref="A6:A69"/>
    </sheetView>
  </sheetViews>
  <sheetFormatPr defaultColWidth="8.77734375" defaultRowHeight="14.4" x14ac:dyDescent="0.3"/>
  <cols>
    <col min="1" max="1" width="21.44140625" style="9" bestFit="1" customWidth="1"/>
    <col min="2" max="2" width="9.77734375" style="9" bestFit="1" customWidth="1"/>
    <col min="3" max="3" width="10.44140625" style="10" bestFit="1" customWidth="1"/>
    <col min="4" max="4" width="8.77734375" style="9" customWidth="1"/>
    <col min="5" max="5" width="7.44140625" style="9" bestFit="1" customWidth="1"/>
    <col min="6" max="6" width="10" style="9" bestFit="1" customWidth="1"/>
    <col min="7" max="8" width="7.44140625" style="9" customWidth="1"/>
    <col min="9" max="9" width="10.77734375" style="9" bestFit="1" customWidth="1"/>
    <col min="10" max="10" width="13.77734375" style="9" bestFit="1" customWidth="1"/>
    <col min="11" max="11" width="7.44140625" style="9" customWidth="1"/>
    <col min="12" max="12" width="9.77734375" customWidth="1"/>
  </cols>
  <sheetData>
    <row r="1" spans="1:14" x14ac:dyDescent="0.3">
      <c r="A1" s="5" t="s">
        <v>79</v>
      </c>
      <c r="B1" s="5" t="s">
        <v>81</v>
      </c>
      <c r="C1" s="6" t="s">
        <v>151</v>
      </c>
      <c r="D1" s="5" t="s">
        <v>150</v>
      </c>
      <c r="E1" s="5" t="s">
        <v>152</v>
      </c>
      <c r="F1" s="6" t="s">
        <v>156</v>
      </c>
      <c r="G1" s="5" t="s">
        <v>158</v>
      </c>
      <c r="H1" s="5" t="s">
        <v>157</v>
      </c>
      <c r="I1" s="5" t="s">
        <v>160</v>
      </c>
      <c r="J1" s="5" t="s">
        <v>159</v>
      </c>
      <c r="K1" s="5"/>
      <c r="L1" s="1"/>
      <c r="M1" s="1"/>
      <c r="N1" s="1"/>
    </row>
    <row r="2" spans="1:14" hidden="1" x14ac:dyDescent="0.3">
      <c r="A2" s="7" t="s">
        <v>0</v>
      </c>
      <c r="B2" s="7" t="s">
        <v>83</v>
      </c>
      <c r="C2" s="8">
        <v>38991</v>
      </c>
      <c r="D2" s="7" t="s">
        <v>149</v>
      </c>
      <c r="E2" s="7" t="s">
        <v>153</v>
      </c>
      <c r="F2" s="8">
        <v>41274</v>
      </c>
      <c r="G2" s="12">
        <f>(YEAR(F2)-YEAR(C2))*12+MONTH(F2)-MONTH(C2)</f>
        <v>74</v>
      </c>
      <c r="H2" s="12">
        <f>G2/12</f>
        <v>6.166666666666667</v>
      </c>
      <c r="I2" s="12" t="str">
        <f>IF(G2&lt;=12,"_cub", IF(G2&lt;24,"_juvenile", IF(G2&lt;36,"_subadult", IF(G2&lt;48,"_36", IF(G2&lt;60,"_48", IF(G2&lt;72,"_60", IF(G2&lt;84, "_72", IF(G2&gt;=84,"_84", "NA"))))))))</f>
        <v>_72</v>
      </c>
      <c r="J2" s="12" t="str">
        <f>E2&amp;I2</f>
        <v>Male_72</v>
      </c>
      <c r="K2" s="7"/>
      <c r="L2" s="2"/>
      <c r="M2" s="1" t="s">
        <v>84</v>
      </c>
      <c r="N2" s="1">
        <f>COUNTA(A:A)-1</f>
        <v>68</v>
      </c>
    </row>
    <row r="3" spans="1:14" hidden="1" x14ac:dyDescent="0.3">
      <c r="A3" s="7" t="s">
        <v>1</v>
      </c>
      <c r="B3" s="7" t="s">
        <v>83</v>
      </c>
      <c r="C3" s="8">
        <v>39661</v>
      </c>
      <c r="D3" s="7" t="s">
        <v>148</v>
      </c>
      <c r="E3" s="7" t="s">
        <v>153</v>
      </c>
      <c r="F3" s="8">
        <v>41274</v>
      </c>
      <c r="G3" s="12">
        <f t="shared" ref="G3:G66" si="0">(YEAR(F3)-YEAR(C3))*12+MONTH(F3)-MONTH(C3)</f>
        <v>52</v>
      </c>
      <c r="H3" s="12">
        <f t="shared" ref="H3:H66" si="1">G3/12</f>
        <v>4.333333333333333</v>
      </c>
      <c r="I3" s="12" t="str">
        <f t="shared" ref="I3:I66" si="2">IF(G3&lt;=12,"_cub", IF(G3&lt;24,"_juvenile", IF(G3&lt;36,"_subadult", IF(G3&lt;48,"_36", IF(G3&lt;60,"_48", IF(G3&lt;72,"_60", IF(G3&lt;84, "_72", IF(G3&gt;=84,"_84", "NA"))))))))</f>
        <v>_48</v>
      </c>
      <c r="J3" s="12" t="str">
        <f t="shared" ref="J3:J66" si="3">E3&amp;I3</f>
        <v>Male_48</v>
      </c>
      <c r="K3" s="7"/>
      <c r="L3" s="2"/>
      <c r="M3" s="16" t="s">
        <v>149</v>
      </c>
      <c r="N3" s="1">
        <v>45</v>
      </c>
    </row>
    <row r="4" spans="1:14" hidden="1" x14ac:dyDescent="0.3">
      <c r="A4" s="7" t="s">
        <v>4</v>
      </c>
      <c r="B4" s="7" t="s">
        <v>83</v>
      </c>
      <c r="C4" s="8">
        <v>37288</v>
      </c>
      <c r="D4" s="7" t="s">
        <v>149</v>
      </c>
      <c r="E4" s="7" t="s">
        <v>153</v>
      </c>
      <c r="F4" s="8">
        <v>41274</v>
      </c>
      <c r="G4" s="12">
        <f t="shared" si="0"/>
        <v>130</v>
      </c>
      <c r="H4" s="12">
        <f t="shared" si="1"/>
        <v>10.833333333333334</v>
      </c>
      <c r="I4" s="12" t="str">
        <f t="shared" si="2"/>
        <v>_84</v>
      </c>
      <c r="J4" s="12" t="str">
        <f t="shared" si="3"/>
        <v>Male_84</v>
      </c>
      <c r="K4" s="7"/>
      <c r="L4" s="2"/>
    </row>
    <row r="5" spans="1:14" hidden="1" x14ac:dyDescent="0.3">
      <c r="A5" s="7" t="s">
        <v>6</v>
      </c>
      <c r="B5" s="7" t="s">
        <v>83</v>
      </c>
      <c r="C5" s="8">
        <v>36861</v>
      </c>
      <c r="D5" s="7" t="s">
        <v>149</v>
      </c>
      <c r="E5" s="7" t="s">
        <v>153</v>
      </c>
      <c r="F5" s="8">
        <v>41274</v>
      </c>
      <c r="G5" s="12">
        <f t="shared" si="0"/>
        <v>144</v>
      </c>
      <c r="H5" s="12">
        <f t="shared" si="1"/>
        <v>12</v>
      </c>
      <c r="I5" s="12" t="str">
        <f t="shared" si="2"/>
        <v>_84</v>
      </c>
      <c r="J5" s="12" t="str">
        <f t="shared" si="3"/>
        <v>Male_84</v>
      </c>
      <c r="K5" s="7"/>
      <c r="L5" s="2"/>
    </row>
    <row r="6" spans="1:14" x14ac:dyDescent="0.3">
      <c r="A6" s="7" t="s">
        <v>7</v>
      </c>
      <c r="B6" s="7" t="s">
        <v>83</v>
      </c>
      <c r="C6" s="8">
        <v>37408</v>
      </c>
      <c r="D6" s="7" t="s">
        <v>149</v>
      </c>
      <c r="E6" s="7" t="s">
        <v>154</v>
      </c>
      <c r="F6" s="8">
        <v>41274</v>
      </c>
      <c r="G6" s="12">
        <f t="shared" si="0"/>
        <v>126</v>
      </c>
      <c r="H6" s="12">
        <f t="shared" si="1"/>
        <v>10.5</v>
      </c>
      <c r="I6" s="12" t="str">
        <f t="shared" si="2"/>
        <v>_84</v>
      </c>
      <c r="J6" s="12" t="str">
        <f t="shared" si="3"/>
        <v>Female_84</v>
      </c>
      <c r="K6" s="7"/>
      <c r="L6" s="2"/>
    </row>
    <row r="7" spans="1:14" hidden="1" x14ac:dyDescent="0.3">
      <c r="A7" s="7" t="s">
        <v>8</v>
      </c>
      <c r="B7" s="7" t="s">
        <v>83</v>
      </c>
      <c r="C7" s="8">
        <v>39387</v>
      </c>
      <c r="D7" s="7" t="s">
        <v>149</v>
      </c>
      <c r="E7" s="7" t="s">
        <v>153</v>
      </c>
      <c r="F7" s="8">
        <v>41274</v>
      </c>
      <c r="G7" s="12">
        <f t="shared" si="0"/>
        <v>61</v>
      </c>
      <c r="H7" s="12">
        <f t="shared" si="1"/>
        <v>5.083333333333333</v>
      </c>
      <c r="I7" s="12" t="str">
        <f t="shared" si="2"/>
        <v>_60</v>
      </c>
      <c r="J7" s="12" t="str">
        <f t="shared" si="3"/>
        <v>Male_60</v>
      </c>
      <c r="K7" s="7"/>
      <c r="L7" s="2"/>
    </row>
    <row r="8" spans="1:14" x14ac:dyDescent="0.3">
      <c r="A8" s="7" t="s">
        <v>9</v>
      </c>
      <c r="B8" s="7" t="s">
        <v>83</v>
      </c>
      <c r="C8" s="8">
        <v>36039</v>
      </c>
      <c r="D8" s="7" t="s">
        <v>149</v>
      </c>
      <c r="E8" s="7" t="s">
        <v>154</v>
      </c>
      <c r="F8" s="8">
        <v>41274</v>
      </c>
      <c r="G8" s="12">
        <f t="shared" si="0"/>
        <v>171</v>
      </c>
      <c r="H8" s="12">
        <f t="shared" si="1"/>
        <v>14.25</v>
      </c>
      <c r="I8" s="12" t="str">
        <f t="shared" si="2"/>
        <v>_84</v>
      </c>
      <c r="J8" s="12" t="str">
        <f t="shared" si="3"/>
        <v>Female_84</v>
      </c>
      <c r="K8" s="7"/>
      <c r="L8" s="2"/>
    </row>
    <row r="9" spans="1:14" hidden="1" x14ac:dyDescent="0.3">
      <c r="A9" s="7" t="s">
        <v>11</v>
      </c>
      <c r="B9" s="7" t="s">
        <v>83</v>
      </c>
      <c r="C9" s="8">
        <v>40179</v>
      </c>
      <c r="D9" s="7" t="s">
        <v>148</v>
      </c>
      <c r="E9" s="7" t="s">
        <v>154</v>
      </c>
      <c r="F9" s="8">
        <v>41274</v>
      </c>
      <c r="G9" s="12">
        <f t="shared" si="0"/>
        <v>35</v>
      </c>
      <c r="H9" s="12">
        <f t="shared" si="1"/>
        <v>2.9166666666666665</v>
      </c>
      <c r="I9" s="12" t="str">
        <f t="shared" si="2"/>
        <v>_subadult</v>
      </c>
      <c r="J9" s="12" t="str">
        <f t="shared" si="3"/>
        <v>Female_subadult</v>
      </c>
      <c r="K9" s="7"/>
      <c r="L9" s="2"/>
    </row>
    <row r="10" spans="1:14" x14ac:dyDescent="0.3">
      <c r="A10" s="7" t="s">
        <v>96</v>
      </c>
      <c r="B10" s="7" t="s">
        <v>83</v>
      </c>
      <c r="C10" s="8">
        <v>38078</v>
      </c>
      <c r="D10" s="7" t="s">
        <v>149</v>
      </c>
      <c r="E10" s="7" t="s">
        <v>154</v>
      </c>
      <c r="F10" s="8">
        <v>41274</v>
      </c>
      <c r="G10" s="12">
        <f t="shared" si="0"/>
        <v>104</v>
      </c>
      <c r="H10" s="12">
        <f t="shared" si="1"/>
        <v>8.6666666666666661</v>
      </c>
      <c r="I10" s="12" t="str">
        <f t="shared" si="2"/>
        <v>_84</v>
      </c>
      <c r="J10" s="12" t="str">
        <f t="shared" si="3"/>
        <v>Female_84</v>
      </c>
      <c r="K10" s="7"/>
      <c r="L10" s="2"/>
    </row>
    <row r="11" spans="1:14" x14ac:dyDescent="0.3">
      <c r="A11" s="7" t="s">
        <v>12</v>
      </c>
      <c r="B11" s="7" t="s">
        <v>83</v>
      </c>
      <c r="C11" s="8">
        <v>38838</v>
      </c>
      <c r="D11" s="7" t="s">
        <v>149</v>
      </c>
      <c r="E11" s="7" t="s">
        <v>154</v>
      </c>
      <c r="F11" s="8">
        <v>41274</v>
      </c>
      <c r="G11" s="12">
        <f t="shared" si="0"/>
        <v>79</v>
      </c>
      <c r="H11" s="12">
        <f t="shared" si="1"/>
        <v>6.583333333333333</v>
      </c>
      <c r="I11" s="12" t="str">
        <f t="shared" si="2"/>
        <v>_72</v>
      </c>
      <c r="J11" s="12" t="str">
        <f t="shared" si="3"/>
        <v>Female_72</v>
      </c>
      <c r="K11" s="7"/>
      <c r="L11" s="2"/>
    </row>
    <row r="12" spans="1:14" hidden="1" x14ac:dyDescent="0.3">
      <c r="A12" s="7" t="s">
        <v>15</v>
      </c>
      <c r="B12" s="7" t="s">
        <v>83</v>
      </c>
      <c r="C12" s="8">
        <v>39783</v>
      </c>
      <c r="D12" s="7" t="s">
        <v>148</v>
      </c>
      <c r="E12" s="7" t="s">
        <v>154</v>
      </c>
      <c r="F12" s="8">
        <v>41274</v>
      </c>
      <c r="G12" s="12">
        <f t="shared" si="0"/>
        <v>48</v>
      </c>
      <c r="H12" s="12">
        <f t="shared" si="1"/>
        <v>4</v>
      </c>
      <c r="I12" s="12" t="str">
        <f t="shared" si="2"/>
        <v>_48</v>
      </c>
      <c r="J12" s="12" t="str">
        <f t="shared" si="3"/>
        <v>Female_48</v>
      </c>
      <c r="K12" s="7"/>
      <c r="L12" s="2"/>
    </row>
    <row r="13" spans="1:14" hidden="1" x14ac:dyDescent="0.3">
      <c r="A13" s="7" t="s">
        <v>104</v>
      </c>
      <c r="B13" s="7" t="s">
        <v>146</v>
      </c>
      <c r="C13" s="8">
        <v>39753</v>
      </c>
      <c r="D13" s="7" t="s">
        <v>148</v>
      </c>
      <c r="E13" s="7" t="s">
        <v>153</v>
      </c>
      <c r="F13" s="8">
        <v>41274</v>
      </c>
      <c r="G13" s="12">
        <f t="shared" si="0"/>
        <v>49</v>
      </c>
      <c r="H13" s="12">
        <f t="shared" si="1"/>
        <v>4.083333333333333</v>
      </c>
      <c r="I13" s="12" t="str">
        <f t="shared" si="2"/>
        <v>_48</v>
      </c>
      <c r="J13" s="12" t="str">
        <f t="shared" si="3"/>
        <v>Male_48</v>
      </c>
      <c r="K13" s="7"/>
      <c r="L13" s="2"/>
    </row>
    <row r="14" spans="1:14" x14ac:dyDescent="0.3">
      <c r="A14" s="7" t="s">
        <v>85</v>
      </c>
      <c r="B14" s="7" t="s">
        <v>83</v>
      </c>
      <c r="C14" s="8">
        <v>36465</v>
      </c>
      <c r="D14" s="7" t="s">
        <v>149</v>
      </c>
      <c r="E14" s="7" t="s">
        <v>154</v>
      </c>
      <c r="F14" s="8">
        <v>41274</v>
      </c>
      <c r="G14" s="12">
        <f t="shared" si="0"/>
        <v>157</v>
      </c>
      <c r="H14" s="12">
        <f t="shared" si="1"/>
        <v>13.083333333333334</v>
      </c>
      <c r="I14" s="12" t="str">
        <f t="shared" si="2"/>
        <v>_84</v>
      </c>
      <c r="J14" s="12" t="str">
        <f t="shared" si="3"/>
        <v>Female_84</v>
      </c>
      <c r="K14" s="7"/>
      <c r="L14" s="2"/>
    </row>
    <row r="15" spans="1:14" hidden="1" x14ac:dyDescent="0.3">
      <c r="A15" s="7" t="s">
        <v>105</v>
      </c>
      <c r="B15" s="7" t="s">
        <v>82</v>
      </c>
      <c r="C15" s="8">
        <v>37408</v>
      </c>
      <c r="D15" s="7" t="s">
        <v>149</v>
      </c>
      <c r="E15" s="7" t="s">
        <v>153</v>
      </c>
      <c r="F15" s="8">
        <v>41274</v>
      </c>
      <c r="G15" s="12">
        <f t="shared" si="0"/>
        <v>126</v>
      </c>
      <c r="H15" s="12">
        <f t="shared" si="1"/>
        <v>10.5</v>
      </c>
      <c r="I15" s="12" t="str">
        <f t="shared" si="2"/>
        <v>_84</v>
      </c>
      <c r="J15" s="12" t="str">
        <f t="shared" si="3"/>
        <v>Male_84</v>
      </c>
      <c r="K15" s="7"/>
      <c r="L15" s="2"/>
    </row>
    <row r="16" spans="1:14" x14ac:dyDescent="0.3">
      <c r="A16" s="7" t="s">
        <v>19</v>
      </c>
      <c r="B16" s="7" t="s">
        <v>83</v>
      </c>
      <c r="C16" s="8">
        <v>38047</v>
      </c>
      <c r="D16" s="7" t="s">
        <v>149</v>
      </c>
      <c r="E16" s="7" t="s">
        <v>154</v>
      </c>
      <c r="F16" s="8">
        <v>41274</v>
      </c>
      <c r="G16" s="12">
        <f t="shared" si="0"/>
        <v>105</v>
      </c>
      <c r="H16" s="12">
        <f t="shared" si="1"/>
        <v>8.75</v>
      </c>
      <c r="I16" s="12" t="str">
        <f t="shared" si="2"/>
        <v>_84</v>
      </c>
      <c r="J16" s="12" t="str">
        <f t="shared" si="3"/>
        <v>Female_84</v>
      </c>
      <c r="K16" s="7"/>
      <c r="L16" s="2"/>
    </row>
    <row r="17" spans="1:12" hidden="1" x14ac:dyDescent="0.3">
      <c r="A17" s="7" t="s">
        <v>20</v>
      </c>
      <c r="B17" s="7" t="s">
        <v>83</v>
      </c>
      <c r="C17" s="8">
        <v>38504</v>
      </c>
      <c r="D17" s="7" t="s">
        <v>149</v>
      </c>
      <c r="E17" s="7" t="s">
        <v>153</v>
      </c>
      <c r="F17" s="8">
        <v>41274</v>
      </c>
      <c r="G17" s="12">
        <f t="shared" si="0"/>
        <v>90</v>
      </c>
      <c r="H17" s="12">
        <f t="shared" si="1"/>
        <v>7.5</v>
      </c>
      <c r="I17" s="12" t="str">
        <f t="shared" si="2"/>
        <v>_84</v>
      </c>
      <c r="J17" s="12" t="str">
        <f t="shared" si="3"/>
        <v>Male_84</v>
      </c>
      <c r="K17" s="7"/>
      <c r="L17" s="2"/>
    </row>
    <row r="18" spans="1:12" x14ac:dyDescent="0.3">
      <c r="A18" s="7" t="s">
        <v>22</v>
      </c>
      <c r="B18" s="7" t="s">
        <v>83</v>
      </c>
      <c r="C18" s="8">
        <v>37196</v>
      </c>
      <c r="D18" s="7" t="s">
        <v>149</v>
      </c>
      <c r="E18" s="7" t="s">
        <v>154</v>
      </c>
      <c r="F18" s="8">
        <v>41274</v>
      </c>
      <c r="G18" s="12">
        <f t="shared" si="0"/>
        <v>133</v>
      </c>
      <c r="H18" s="12">
        <f t="shared" si="1"/>
        <v>11.083333333333334</v>
      </c>
      <c r="I18" s="12" t="str">
        <f t="shared" si="2"/>
        <v>_84</v>
      </c>
      <c r="J18" s="12" t="str">
        <f t="shared" si="3"/>
        <v>Female_84</v>
      </c>
      <c r="K18" s="7"/>
      <c r="L18" s="2"/>
    </row>
    <row r="19" spans="1:12" x14ac:dyDescent="0.3">
      <c r="A19" s="7" t="s">
        <v>25</v>
      </c>
      <c r="B19" s="7" t="s">
        <v>83</v>
      </c>
      <c r="C19" s="8">
        <v>39264</v>
      </c>
      <c r="D19" s="7" t="s">
        <v>149</v>
      </c>
      <c r="E19" s="7" t="s">
        <v>154</v>
      </c>
      <c r="F19" s="8">
        <v>41274</v>
      </c>
      <c r="G19" s="12">
        <f t="shared" si="0"/>
        <v>65</v>
      </c>
      <c r="H19" s="12">
        <f t="shared" si="1"/>
        <v>5.416666666666667</v>
      </c>
      <c r="I19" s="12" t="str">
        <f t="shared" si="2"/>
        <v>_60</v>
      </c>
      <c r="J19" s="12" t="str">
        <f t="shared" si="3"/>
        <v>Female_60</v>
      </c>
      <c r="K19" s="7"/>
      <c r="L19" s="2"/>
    </row>
    <row r="20" spans="1:12" x14ac:dyDescent="0.3">
      <c r="A20" s="7" t="s">
        <v>86</v>
      </c>
      <c r="B20" s="7" t="s">
        <v>83</v>
      </c>
      <c r="C20" s="8">
        <v>38838</v>
      </c>
      <c r="D20" s="7" t="s">
        <v>149</v>
      </c>
      <c r="E20" s="7" t="s">
        <v>154</v>
      </c>
      <c r="F20" s="8">
        <v>41274</v>
      </c>
      <c r="G20" s="12">
        <f t="shared" si="0"/>
        <v>79</v>
      </c>
      <c r="H20" s="12">
        <f t="shared" si="1"/>
        <v>6.583333333333333</v>
      </c>
      <c r="I20" s="12" t="str">
        <f t="shared" si="2"/>
        <v>_72</v>
      </c>
      <c r="J20" s="12" t="str">
        <f t="shared" si="3"/>
        <v>Female_72</v>
      </c>
      <c r="K20" s="7"/>
      <c r="L20" s="2"/>
    </row>
    <row r="21" spans="1:12" hidden="1" x14ac:dyDescent="0.3">
      <c r="A21" s="7" t="s">
        <v>97</v>
      </c>
      <c r="B21" s="7" t="s">
        <v>83</v>
      </c>
      <c r="C21" s="8">
        <v>40695</v>
      </c>
      <c r="D21" s="7" t="s">
        <v>147</v>
      </c>
      <c r="E21" s="7" t="s">
        <v>153</v>
      </c>
      <c r="F21" s="8">
        <v>41274</v>
      </c>
      <c r="G21" s="12">
        <f t="shared" si="0"/>
        <v>18</v>
      </c>
      <c r="H21" s="12">
        <f t="shared" si="1"/>
        <v>1.5</v>
      </c>
      <c r="I21" s="12" t="str">
        <f t="shared" si="2"/>
        <v>_juvenile</v>
      </c>
      <c r="J21" s="12" t="str">
        <f t="shared" si="3"/>
        <v>Male_juvenile</v>
      </c>
      <c r="K21" s="7"/>
      <c r="L21" s="2"/>
    </row>
    <row r="22" spans="1:12" hidden="1" x14ac:dyDescent="0.3">
      <c r="A22" s="7" t="s">
        <v>26</v>
      </c>
      <c r="B22" s="7" t="s">
        <v>83</v>
      </c>
      <c r="C22" s="8">
        <v>39234</v>
      </c>
      <c r="D22" s="7" t="s">
        <v>149</v>
      </c>
      <c r="E22" s="7" t="s">
        <v>153</v>
      </c>
      <c r="F22" s="8">
        <v>41274</v>
      </c>
      <c r="G22" s="12">
        <f t="shared" si="0"/>
        <v>66</v>
      </c>
      <c r="H22" s="12">
        <f t="shared" si="1"/>
        <v>5.5</v>
      </c>
      <c r="I22" s="12" t="str">
        <f t="shared" si="2"/>
        <v>_60</v>
      </c>
      <c r="J22" s="12" t="str">
        <f t="shared" si="3"/>
        <v>Male_60</v>
      </c>
      <c r="K22" s="7"/>
      <c r="L22" s="2"/>
    </row>
    <row r="23" spans="1:12" hidden="1" x14ac:dyDescent="0.3">
      <c r="A23" s="7" t="s">
        <v>31</v>
      </c>
      <c r="B23" s="7" t="s">
        <v>83</v>
      </c>
      <c r="C23" s="8">
        <v>37043</v>
      </c>
      <c r="D23" s="7" t="s">
        <v>149</v>
      </c>
      <c r="E23" s="7" t="s">
        <v>153</v>
      </c>
      <c r="F23" s="8">
        <v>41274</v>
      </c>
      <c r="G23" s="12">
        <f t="shared" si="0"/>
        <v>138</v>
      </c>
      <c r="H23" s="12">
        <f t="shared" si="1"/>
        <v>11.5</v>
      </c>
      <c r="I23" s="12" t="str">
        <f t="shared" si="2"/>
        <v>_84</v>
      </c>
      <c r="J23" s="12" t="str">
        <f t="shared" si="3"/>
        <v>Male_84</v>
      </c>
      <c r="K23" s="7"/>
      <c r="L23" s="2"/>
    </row>
    <row r="24" spans="1:12" hidden="1" x14ac:dyDescent="0.3">
      <c r="A24" s="7" t="s">
        <v>32</v>
      </c>
      <c r="B24" s="7" t="s">
        <v>83</v>
      </c>
      <c r="C24" s="8">
        <v>39692</v>
      </c>
      <c r="D24" s="7" t="s">
        <v>148</v>
      </c>
      <c r="E24" s="7" t="s">
        <v>154</v>
      </c>
      <c r="F24" s="8">
        <v>41274</v>
      </c>
      <c r="G24" s="12">
        <f t="shared" si="0"/>
        <v>51</v>
      </c>
      <c r="H24" s="12">
        <f t="shared" si="1"/>
        <v>4.25</v>
      </c>
      <c r="I24" s="12" t="str">
        <f t="shared" si="2"/>
        <v>_48</v>
      </c>
      <c r="J24" s="12" t="str">
        <f t="shared" si="3"/>
        <v>Female_48</v>
      </c>
      <c r="K24" s="7"/>
      <c r="L24" s="2"/>
    </row>
    <row r="25" spans="1:12" x14ac:dyDescent="0.3">
      <c r="A25" s="7" t="s">
        <v>33</v>
      </c>
      <c r="B25" s="7" t="s">
        <v>83</v>
      </c>
      <c r="C25" s="8">
        <v>36800</v>
      </c>
      <c r="D25" s="7" t="s">
        <v>149</v>
      </c>
      <c r="E25" s="7" t="s">
        <v>154</v>
      </c>
      <c r="F25" s="8">
        <v>41274</v>
      </c>
      <c r="G25" s="12">
        <f t="shared" si="0"/>
        <v>146</v>
      </c>
      <c r="H25" s="12">
        <f t="shared" si="1"/>
        <v>12.166666666666666</v>
      </c>
      <c r="I25" s="12" t="str">
        <f t="shared" si="2"/>
        <v>_84</v>
      </c>
      <c r="J25" s="12" t="str">
        <f t="shared" si="3"/>
        <v>Female_84</v>
      </c>
      <c r="K25" s="7"/>
      <c r="L25" s="2"/>
    </row>
    <row r="26" spans="1:12" x14ac:dyDescent="0.3">
      <c r="A26" s="7" t="s">
        <v>87</v>
      </c>
      <c r="B26" s="7" t="s">
        <v>83</v>
      </c>
      <c r="C26" s="8">
        <v>39022</v>
      </c>
      <c r="D26" s="7" t="s">
        <v>149</v>
      </c>
      <c r="E26" s="7" t="s">
        <v>154</v>
      </c>
      <c r="F26" s="8">
        <v>41274</v>
      </c>
      <c r="G26" s="12">
        <f t="shared" si="0"/>
        <v>73</v>
      </c>
      <c r="H26" s="12">
        <f t="shared" si="1"/>
        <v>6.083333333333333</v>
      </c>
      <c r="I26" s="12" t="str">
        <f t="shared" si="2"/>
        <v>_72</v>
      </c>
      <c r="J26" s="12" t="str">
        <f t="shared" si="3"/>
        <v>Female_72</v>
      </c>
      <c r="K26" s="7"/>
      <c r="L26" s="2"/>
    </row>
    <row r="27" spans="1:12" x14ac:dyDescent="0.3">
      <c r="A27" s="7" t="s">
        <v>35</v>
      </c>
      <c r="B27" s="7" t="s">
        <v>83</v>
      </c>
      <c r="C27" s="8">
        <v>38930</v>
      </c>
      <c r="D27" s="7" t="s">
        <v>149</v>
      </c>
      <c r="E27" s="7" t="s">
        <v>154</v>
      </c>
      <c r="F27" s="8">
        <v>41274</v>
      </c>
      <c r="G27" s="12">
        <f t="shared" si="0"/>
        <v>76</v>
      </c>
      <c r="H27" s="12">
        <f t="shared" si="1"/>
        <v>6.333333333333333</v>
      </c>
      <c r="I27" s="12" t="str">
        <f t="shared" si="2"/>
        <v>_72</v>
      </c>
      <c r="J27" s="12" t="str">
        <f t="shared" si="3"/>
        <v>Female_72</v>
      </c>
      <c r="K27" s="7"/>
      <c r="L27" s="2"/>
    </row>
    <row r="28" spans="1:12" hidden="1" x14ac:dyDescent="0.3">
      <c r="A28" s="7" t="s">
        <v>38</v>
      </c>
      <c r="B28" s="7" t="s">
        <v>83</v>
      </c>
      <c r="C28" s="8">
        <v>38504</v>
      </c>
      <c r="D28" s="7" t="s">
        <v>149</v>
      </c>
      <c r="E28" s="7" t="s">
        <v>153</v>
      </c>
      <c r="F28" s="8">
        <v>41274</v>
      </c>
      <c r="G28" s="12">
        <f t="shared" si="0"/>
        <v>90</v>
      </c>
      <c r="H28" s="12">
        <f t="shared" si="1"/>
        <v>7.5</v>
      </c>
      <c r="I28" s="12" t="str">
        <f t="shared" si="2"/>
        <v>_84</v>
      </c>
      <c r="J28" s="12" t="str">
        <f t="shared" si="3"/>
        <v>Male_84</v>
      </c>
      <c r="K28" s="7"/>
      <c r="L28" s="2"/>
    </row>
    <row r="29" spans="1:12" x14ac:dyDescent="0.3">
      <c r="A29" s="7" t="s">
        <v>106</v>
      </c>
      <c r="B29" s="7" t="s">
        <v>82</v>
      </c>
      <c r="C29" s="8">
        <v>35796</v>
      </c>
      <c r="D29" s="7" t="s">
        <v>149</v>
      </c>
      <c r="E29" s="7" t="s">
        <v>154</v>
      </c>
      <c r="F29" s="8">
        <v>41274</v>
      </c>
      <c r="G29" s="12">
        <f t="shared" si="0"/>
        <v>179</v>
      </c>
      <c r="H29" s="12">
        <f t="shared" si="1"/>
        <v>14.916666666666666</v>
      </c>
      <c r="I29" s="12" t="str">
        <f t="shared" si="2"/>
        <v>_84</v>
      </c>
      <c r="J29" s="12" t="str">
        <f t="shared" si="3"/>
        <v>Female_84</v>
      </c>
      <c r="K29" s="7"/>
      <c r="L29" s="2"/>
    </row>
    <row r="30" spans="1:12" hidden="1" x14ac:dyDescent="0.3">
      <c r="A30" s="7" t="s">
        <v>39</v>
      </c>
      <c r="B30" s="7" t="s">
        <v>83</v>
      </c>
      <c r="C30" s="8">
        <v>39692</v>
      </c>
      <c r="D30" s="7" t="s">
        <v>148</v>
      </c>
      <c r="E30" s="7" t="s">
        <v>153</v>
      </c>
      <c r="F30" s="8">
        <v>41274</v>
      </c>
      <c r="G30" s="12">
        <f t="shared" si="0"/>
        <v>51</v>
      </c>
      <c r="H30" s="12">
        <f t="shared" si="1"/>
        <v>4.25</v>
      </c>
      <c r="I30" s="12" t="str">
        <f t="shared" si="2"/>
        <v>_48</v>
      </c>
      <c r="J30" s="12" t="str">
        <f t="shared" si="3"/>
        <v>Male_48</v>
      </c>
      <c r="K30" s="7"/>
      <c r="L30" s="2"/>
    </row>
    <row r="31" spans="1:12" hidden="1" x14ac:dyDescent="0.3">
      <c r="A31" s="7" t="s">
        <v>40</v>
      </c>
      <c r="B31" s="7" t="s">
        <v>83</v>
      </c>
      <c r="C31" s="8">
        <v>39995</v>
      </c>
      <c r="D31" s="7" t="s">
        <v>148</v>
      </c>
      <c r="E31" s="7" t="s">
        <v>154</v>
      </c>
      <c r="F31" s="8">
        <v>41274</v>
      </c>
      <c r="G31" s="12">
        <f t="shared" si="0"/>
        <v>41</v>
      </c>
      <c r="H31" s="12">
        <f t="shared" si="1"/>
        <v>3.4166666666666665</v>
      </c>
      <c r="I31" s="12" t="str">
        <f t="shared" si="2"/>
        <v>_36</v>
      </c>
      <c r="J31" s="12" t="str">
        <f t="shared" si="3"/>
        <v>Female_36</v>
      </c>
      <c r="K31" s="7"/>
      <c r="L31" s="2"/>
    </row>
    <row r="32" spans="1:12" hidden="1" x14ac:dyDescent="0.3">
      <c r="A32" s="7" t="s">
        <v>42</v>
      </c>
      <c r="B32" s="7" t="s">
        <v>83</v>
      </c>
      <c r="C32" s="8">
        <v>39692</v>
      </c>
      <c r="D32" s="7" t="s">
        <v>148</v>
      </c>
      <c r="E32" s="7" t="s">
        <v>153</v>
      </c>
      <c r="F32" s="8">
        <v>41274</v>
      </c>
      <c r="G32" s="12">
        <f t="shared" si="0"/>
        <v>51</v>
      </c>
      <c r="H32" s="12">
        <f t="shared" si="1"/>
        <v>4.25</v>
      </c>
      <c r="I32" s="12" t="str">
        <f t="shared" si="2"/>
        <v>_48</v>
      </c>
      <c r="J32" s="12" t="str">
        <f t="shared" si="3"/>
        <v>Male_48</v>
      </c>
      <c r="K32" s="7"/>
      <c r="L32" s="2"/>
    </row>
    <row r="33" spans="1:12" hidden="1" x14ac:dyDescent="0.3">
      <c r="A33" s="7" t="s">
        <v>43</v>
      </c>
      <c r="B33" s="7" t="s">
        <v>83</v>
      </c>
      <c r="C33" s="8">
        <v>40695</v>
      </c>
      <c r="D33" s="7" t="s">
        <v>147</v>
      </c>
      <c r="E33" s="7" t="s">
        <v>154</v>
      </c>
      <c r="F33" s="8">
        <v>41274</v>
      </c>
      <c r="G33" s="12">
        <f t="shared" si="0"/>
        <v>18</v>
      </c>
      <c r="H33" s="12">
        <f t="shared" si="1"/>
        <v>1.5</v>
      </c>
      <c r="I33" s="12" t="str">
        <f t="shared" si="2"/>
        <v>_juvenile</v>
      </c>
      <c r="J33" s="12" t="str">
        <f t="shared" si="3"/>
        <v>Female_juvenile</v>
      </c>
      <c r="K33" s="7"/>
      <c r="L33" s="2"/>
    </row>
    <row r="34" spans="1:12" x14ac:dyDescent="0.3">
      <c r="A34" s="7" t="s">
        <v>98</v>
      </c>
      <c r="B34" s="7" t="s">
        <v>83</v>
      </c>
      <c r="C34" s="8">
        <v>34973</v>
      </c>
      <c r="D34" s="7" t="s">
        <v>149</v>
      </c>
      <c r="E34" s="7" t="s">
        <v>154</v>
      </c>
      <c r="F34" s="8">
        <v>41274</v>
      </c>
      <c r="G34" s="12">
        <f t="shared" si="0"/>
        <v>206</v>
      </c>
      <c r="H34" s="12">
        <f t="shared" si="1"/>
        <v>17.166666666666668</v>
      </c>
      <c r="I34" s="12" t="str">
        <f t="shared" si="2"/>
        <v>_84</v>
      </c>
      <c r="J34" s="12" t="str">
        <f t="shared" si="3"/>
        <v>Female_84</v>
      </c>
      <c r="K34" s="7"/>
      <c r="L34" s="2"/>
    </row>
    <row r="35" spans="1:12" hidden="1" x14ac:dyDescent="0.3">
      <c r="A35" s="7" t="s">
        <v>44</v>
      </c>
      <c r="B35" s="7" t="s">
        <v>83</v>
      </c>
      <c r="C35" s="8">
        <v>39904</v>
      </c>
      <c r="D35" s="7" t="s">
        <v>148</v>
      </c>
      <c r="E35" s="7" t="s">
        <v>154</v>
      </c>
      <c r="F35" s="8">
        <v>41274</v>
      </c>
      <c r="G35" s="12">
        <f t="shared" si="0"/>
        <v>44</v>
      </c>
      <c r="H35" s="12">
        <f t="shared" si="1"/>
        <v>3.6666666666666665</v>
      </c>
      <c r="I35" s="12" t="str">
        <f t="shared" si="2"/>
        <v>_36</v>
      </c>
      <c r="J35" s="12" t="str">
        <f t="shared" si="3"/>
        <v>Female_36</v>
      </c>
      <c r="K35" s="7"/>
      <c r="L35" s="2"/>
    </row>
    <row r="36" spans="1:12" x14ac:dyDescent="0.3">
      <c r="A36" s="7" t="s">
        <v>99</v>
      </c>
      <c r="B36" s="7" t="s">
        <v>83</v>
      </c>
      <c r="C36" s="8">
        <v>36434</v>
      </c>
      <c r="D36" s="7" t="s">
        <v>149</v>
      </c>
      <c r="E36" s="7" t="s">
        <v>154</v>
      </c>
      <c r="F36" s="8">
        <v>41274</v>
      </c>
      <c r="G36" s="12">
        <f t="shared" si="0"/>
        <v>158</v>
      </c>
      <c r="H36" s="12">
        <f t="shared" si="1"/>
        <v>13.166666666666666</v>
      </c>
      <c r="I36" s="12" t="str">
        <f t="shared" si="2"/>
        <v>_84</v>
      </c>
      <c r="J36" s="12" t="str">
        <f t="shared" si="3"/>
        <v>Female_84</v>
      </c>
      <c r="K36" s="7"/>
      <c r="L36" s="2"/>
    </row>
    <row r="37" spans="1:12" hidden="1" x14ac:dyDescent="0.3">
      <c r="A37" s="7" t="s">
        <v>46</v>
      </c>
      <c r="B37" s="7" t="s">
        <v>83</v>
      </c>
      <c r="C37" s="8">
        <v>39995</v>
      </c>
      <c r="D37" s="7" t="s">
        <v>148</v>
      </c>
      <c r="E37" s="7" t="s">
        <v>153</v>
      </c>
      <c r="F37" s="8">
        <v>41274</v>
      </c>
      <c r="G37" s="12">
        <f t="shared" si="0"/>
        <v>41</v>
      </c>
      <c r="H37" s="12">
        <f t="shared" si="1"/>
        <v>3.4166666666666665</v>
      </c>
      <c r="I37" s="12" t="str">
        <f t="shared" si="2"/>
        <v>_36</v>
      </c>
      <c r="J37" s="12" t="str">
        <f t="shared" si="3"/>
        <v>Male_36</v>
      </c>
      <c r="K37" s="7"/>
      <c r="L37" s="2"/>
    </row>
    <row r="38" spans="1:12" x14ac:dyDescent="0.3">
      <c r="A38" s="7" t="s">
        <v>47</v>
      </c>
      <c r="B38" s="7" t="s">
        <v>83</v>
      </c>
      <c r="C38" s="8">
        <v>38261</v>
      </c>
      <c r="D38" s="7" t="s">
        <v>149</v>
      </c>
      <c r="E38" s="7" t="s">
        <v>154</v>
      </c>
      <c r="F38" s="8">
        <v>41274</v>
      </c>
      <c r="G38" s="12">
        <f t="shared" si="0"/>
        <v>98</v>
      </c>
      <c r="H38" s="12">
        <f t="shared" si="1"/>
        <v>8.1666666666666661</v>
      </c>
      <c r="I38" s="12" t="str">
        <f t="shared" si="2"/>
        <v>_84</v>
      </c>
      <c r="J38" s="12" t="str">
        <f t="shared" si="3"/>
        <v>Female_84</v>
      </c>
      <c r="K38" s="7"/>
      <c r="L38" s="2"/>
    </row>
    <row r="39" spans="1:12" hidden="1" x14ac:dyDescent="0.3">
      <c r="A39" s="7" t="s">
        <v>107</v>
      </c>
      <c r="B39" s="7" t="s">
        <v>146</v>
      </c>
      <c r="C39" s="8">
        <v>40422</v>
      </c>
      <c r="D39" s="7" t="s">
        <v>147</v>
      </c>
      <c r="E39" s="7" t="s">
        <v>154</v>
      </c>
      <c r="F39" s="8">
        <v>41274</v>
      </c>
      <c r="G39" s="12">
        <f t="shared" si="0"/>
        <v>27</v>
      </c>
      <c r="H39" s="12">
        <f t="shared" si="1"/>
        <v>2.25</v>
      </c>
      <c r="I39" s="12" t="str">
        <f t="shared" si="2"/>
        <v>_subadult</v>
      </c>
      <c r="J39" s="12" t="str">
        <f t="shared" si="3"/>
        <v>Female_subadult</v>
      </c>
      <c r="K39" s="7"/>
      <c r="L39" s="2"/>
    </row>
    <row r="40" spans="1:12" x14ac:dyDescent="0.3">
      <c r="A40" s="7" t="s">
        <v>100</v>
      </c>
      <c r="B40" s="7" t="s">
        <v>83</v>
      </c>
      <c r="C40" s="8">
        <v>37226</v>
      </c>
      <c r="D40" s="7" t="s">
        <v>149</v>
      </c>
      <c r="E40" s="7" t="s">
        <v>154</v>
      </c>
      <c r="F40" s="8">
        <v>41274</v>
      </c>
      <c r="G40" s="12">
        <f t="shared" si="0"/>
        <v>132</v>
      </c>
      <c r="H40" s="12">
        <f t="shared" si="1"/>
        <v>11</v>
      </c>
      <c r="I40" s="12" t="str">
        <f t="shared" si="2"/>
        <v>_84</v>
      </c>
      <c r="J40" s="12" t="str">
        <f t="shared" si="3"/>
        <v>Female_84</v>
      </c>
      <c r="K40" s="7"/>
      <c r="L40" s="2"/>
    </row>
    <row r="41" spans="1:12" hidden="1" x14ac:dyDescent="0.3">
      <c r="A41" s="7" t="s">
        <v>108</v>
      </c>
      <c r="B41" s="7" t="s">
        <v>146</v>
      </c>
      <c r="C41" s="8">
        <v>38808</v>
      </c>
      <c r="D41" s="7" t="s">
        <v>149</v>
      </c>
      <c r="E41" s="7" t="s">
        <v>153</v>
      </c>
      <c r="F41" s="8">
        <v>41274</v>
      </c>
      <c r="G41" s="12">
        <f t="shared" si="0"/>
        <v>80</v>
      </c>
      <c r="H41" s="12">
        <f t="shared" si="1"/>
        <v>6.666666666666667</v>
      </c>
      <c r="I41" s="12" t="str">
        <f t="shared" si="2"/>
        <v>_72</v>
      </c>
      <c r="J41" s="12" t="str">
        <f t="shared" si="3"/>
        <v>Male_72</v>
      </c>
      <c r="K41" s="7"/>
      <c r="L41" s="2"/>
    </row>
    <row r="42" spans="1:12" hidden="1" x14ac:dyDescent="0.3">
      <c r="A42" s="7" t="s">
        <v>50</v>
      </c>
      <c r="B42" s="7" t="s">
        <v>83</v>
      </c>
      <c r="C42" s="8">
        <v>39995</v>
      </c>
      <c r="D42" s="7" t="s">
        <v>148</v>
      </c>
      <c r="E42" s="7" t="s">
        <v>153</v>
      </c>
      <c r="F42" s="8">
        <v>41274</v>
      </c>
      <c r="G42" s="12">
        <f t="shared" si="0"/>
        <v>41</v>
      </c>
      <c r="H42" s="12">
        <f t="shared" si="1"/>
        <v>3.4166666666666665</v>
      </c>
      <c r="I42" s="12" t="str">
        <f t="shared" si="2"/>
        <v>_36</v>
      </c>
      <c r="J42" s="12" t="str">
        <f t="shared" si="3"/>
        <v>Male_36</v>
      </c>
      <c r="K42" s="7"/>
      <c r="L42" s="2"/>
    </row>
    <row r="43" spans="1:12" hidden="1" x14ac:dyDescent="0.3">
      <c r="A43" s="7" t="s">
        <v>51</v>
      </c>
      <c r="B43" s="7" t="s">
        <v>83</v>
      </c>
      <c r="C43" s="8">
        <v>39814</v>
      </c>
      <c r="D43" s="7" t="s">
        <v>148</v>
      </c>
      <c r="E43" s="7" t="s">
        <v>153</v>
      </c>
      <c r="F43" s="8">
        <v>41274</v>
      </c>
      <c r="G43" s="12">
        <f t="shared" si="0"/>
        <v>47</v>
      </c>
      <c r="H43" s="12">
        <f t="shared" si="1"/>
        <v>3.9166666666666665</v>
      </c>
      <c r="I43" s="12" t="str">
        <f t="shared" si="2"/>
        <v>_36</v>
      </c>
      <c r="J43" s="12" t="str">
        <f t="shared" si="3"/>
        <v>Male_36</v>
      </c>
      <c r="K43" s="7"/>
      <c r="L43" s="2"/>
    </row>
    <row r="44" spans="1:12" x14ac:dyDescent="0.3">
      <c r="A44" s="7" t="s">
        <v>89</v>
      </c>
      <c r="B44" s="7" t="s">
        <v>83</v>
      </c>
      <c r="C44" s="8">
        <v>37408</v>
      </c>
      <c r="D44" s="7" t="s">
        <v>149</v>
      </c>
      <c r="E44" s="7" t="s">
        <v>154</v>
      </c>
      <c r="F44" s="8">
        <v>41274</v>
      </c>
      <c r="G44" s="12">
        <f t="shared" si="0"/>
        <v>126</v>
      </c>
      <c r="H44" s="12">
        <f t="shared" si="1"/>
        <v>10.5</v>
      </c>
      <c r="I44" s="12" t="str">
        <f t="shared" si="2"/>
        <v>_84</v>
      </c>
      <c r="J44" s="12" t="str">
        <f t="shared" si="3"/>
        <v>Female_84</v>
      </c>
      <c r="K44" s="7"/>
      <c r="L44" s="2"/>
    </row>
    <row r="45" spans="1:12" hidden="1" x14ac:dyDescent="0.3">
      <c r="A45" s="7" t="s">
        <v>90</v>
      </c>
      <c r="B45" s="7" t="s">
        <v>83</v>
      </c>
      <c r="C45" s="8">
        <v>39783</v>
      </c>
      <c r="D45" s="7" t="s">
        <v>148</v>
      </c>
      <c r="E45" s="7" t="s">
        <v>153</v>
      </c>
      <c r="F45" s="8">
        <v>41274</v>
      </c>
      <c r="G45" s="12">
        <f t="shared" si="0"/>
        <v>48</v>
      </c>
      <c r="H45" s="12">
        <f t="shared" si="1"/>
        <v>4</v>
      </c>
      <c r="I45" s="12" t="str">
        <f t="shared" si="2"/>
        <v>_48</v>
      </c>
      <c r="J45" s="12" t="str">
        <f t="shared" si="3"/>
        <v>Male_48</v>
      </c>
      <c r="K45" s="7"/>
      <c r="L45" s="2"/>
    </row>
    <row r="46" spans="1:12" x14ac:dyDescent="0.3">
      <c r="A46" s="7" t="s">
        <v>52</v>
      </c>
      <c r="B46" s="7" t="s">
        <v>83</v>
      </c>
      <c r="C46" s="8">
        <v>38443</v>
      </c>
      <c r="D46" s="7" t="s">
        <v>149</v>
      </c>
      <c r="E46" s="7" t="s">
        <v>154</v>
      </c>
      <c r="F46" s="8">
        <v>41274</v>
      </c>
      <c r="G46" s="12">
        <f t="shared" si="0"/>
        <v>92</v>
      </c>
      <c r="H46" s="12">
        <f t="shared" si="1"/>
        <v>7.666666666666667</v>
      </c>
      <c r="I46" s="12" t="str">
        <f t="shared" si="2"/>
        <v>_84</v>
      </c>
      <c r="J46" s="12" t="str">
        <f t="shared" si="3"/>
        <v>Female_84</v>
      </c>
      <c r="K46" s="7"/>
      <c r="L46" s="2"/>
    </row>
    <row r="47" spans="1:12" hidden="1" x14ac:dyDescent="0.3">
      <c r="A47" s="7" t="s">
        <v>56</v>
      </c>
      <c r="B47" s="7" t="s">
        <v>83</v>
      </c>
      <c r="C47" s="8">
        <v>39965</v>
      </c>
      <c r="D47" s="7" t="s">
        <v>148</v>
      </c>
      <c r="E47" s="7" t="s">
        <v>154</v>
      </c>
      <c r="F47" s="8">
        <v>41274</v>
      </c>
      <c r="G47" s="12">
        <f t="shared" si="0"/>
        <v>42</v>
      </c>
      <c r="H47" s="12">
        <f t="shared" si="1"/>
        <v>3.5</v>
      </c>
      <c r="I47" s="12" t="str">
        <f t="shared" si="2"/>
        <v>_36</v>
      </c>
      <c r="J47" s="12" t="str">
        <f t="shared" si="3"/>
        <v>Female_36</v>
      </c>
      <c r="K47" s="7"/>
      <c r="L47" s="2"/>
    </row>
    <row r="48" spans="1:12" hidden="1" x14ac:dyDescent="0.3">
      <c r="A48" s="7" t="s">
        <v>57</v>
      </c>
      <c r="B48" s="7" t="s">
        <v>83</v>
      </c>
      <c r="C48" s="8">
        <v>40179</v>
      </c>
      <c r="D48" s="7" t="s">
        <v>148</v>
      </c>
      <c r="E48" s="7" t="s">
        <v>153</v>
      </c>
      <c r="F48" s="8">
        <v>41274</v>
      </c>
      <c r="G48" s="12">
        <f t="shared" si="0"/>
        <v>35</v>
      </c>
      <c r="H48" s="12">
        <f t="shared" si="1"/>
        <v>2.9166666666666665</v>
      </c>
      <c r="I48" s="12" t="str">
        <f t="shared" si="2"/>
        <v>_subadult</v>
      </c>
      <c r="J48" s="12" t="str">
        <f t="shared" si="3"/>
        <v>Male_subadult</v>
      </c>
      <c r="K48" s="7"/>
      <c r="L48" s="2"/>
    </row>
    <row r="49" spans="1:12" x14ac:dyDescent="0.3">
      <c r="A49" s="7" t="s">
        <v>58</v>
      </c>
      <c r="B49" s="7" t="s">
        <v>83</v>
      </c>
      <c r="C49" s="8">
        <v>39114</v>
      </c>
      <c r="D49" s="7" t="s">
        <v>149</v>
      </c>
      <c r="E49" s="7" t="s">
        <v>154</v>
      </c>
      <c r="F49" s="8">
        <v>41274</v>
      </c>
      <c r="G49" s="12">
        <f t="shared" si="0"/>
        <v>70</v>
      </c>
      <c r="H49" s="12">
        <f t="shared" si="1"/>
        <v>5.833333333333333</v>
      </c>
      <c r="I49" s="12" t="str">
        <f t="shared" si="2"/>
        <v>_60</v>
      </c>
      <c r="J49" s="12" t="str">
        <f t="shared" si="3"/>
        <v>Female_60</v>
      </c>
      <c r="K49" s="7"/>
      <c r="L49" s="2"/>
    </row>
    <row r="50" spans="1:12" x14ac:dyDescent="0.3">
      <c r="A50" s="7" t="s">
        <v>109</v>
      </c>
      <c r="B50" s="7" t="s">
        <v>82</v>
      </c>
      <c r="C50" s="8">
        <v>36100</v>
      </c>
      <c r="D50" s="7" t="s">
        <v>149</v>
      </c>
      <c r="E50" s="7" t="s">
        <v>154</v>
      </c>
      <c r="F50" s="8">
        <v>41274</v>
      </c>
      <c r="G50" s="12">
        <f t="shared" si="0"/>
        <v>169</v>
      </c>
      <c r="H50" s="12">
        <f t="shared" si="1"/>
        <v>14.083333333333334</v>
      </c>
      <c r="I50" s="12" t="str">
        <f t="shared" si="2"/>
        <v>_84</v>
      </c>
      <c r="J50" s="12" t="str">
        <f t="shared" si="3"/>
        <v>Female_84</v>
      </c>
      <c r="K50" s="7"/>
      <c r="L50" s="2"/>
    </row>
    <row r="51" spans="1:12" hidden="1" x14ac:dyDescent="0.3">
      <c r="A51" s="7" t="s">
        <v>91</v>
      </c>
      <c r="B51" s="7" t="s">
        <v>83</v>
      </c>
      <c r="C51" s="8">
        <v>40544</v>
      </c>
      <c r="D51" s="7" t="s">
        <v>147</v>
      </c>
      <c r="E51" s="7" t="s">
        <v>153</v>
      </c>
      <c r="F51" s="8">
        <v>41274</v>
      </c>
      <c r="G51" s="12">
        <f t="shared" si="0"/>
        <v>23</v>
      </c>
      <c r="H51" s="12">
        <f t="shared" si="1"/>
        <v>1.9166666666666667</v>
      </c>
      <c r="I51" s="12" t="str">
        <f t="shared" si="2"/>
        <v>_juvenile</v>
      </c>
      <c r="J51" s="12" t="str">
        <f t="shared" si="3"/>
        <v>Male_juvenile</v>
      </c>
      <c r="K51" s="7"/>
      <c r="L51" s="2"/>
    </row>
    <row r="52" spans="1:12" x14ac:dyDescent="0.3">
      <c r="A52" s="7" t="s">
        <v>59</v>
      </c>
      <c r="B52" s="7" t="s">
        <v>83</v>
      </c>
      <c r="C52" s="8">
        <v>39356</v>
      </c>
      <c r="D52" s="7" t="s">
        <v>149</v>
      </c>
      <c r="E52" s="7" t="s">
        <v>154</v>
      </c>
      <c r="F52" s="8">
        <v>41274</v>
      </c>
      <c r="G52" s="12">
        <f t="shared" si="0"/>
        <v>62</v>
      </c>
      <c r="H52" s="12">
        <f t="shared" si="1"/>
        <v>5.166666666666667</v>
      </c>
      <c r="I52" s="12" t="str">
        <f t="shared" si="2"/>
        <v>_60</v>
      </c>
      <c r="J52" s="12" t="str">
        <f t="shared" si="3"/>
        <v>Female_60</v>
      </c>
      <c r="K52" s="7"/>
      <c r="L52" s="2"/>
    </row>
    <row r="53" spans="1:12" x14ac:dyDescent="0.3">
      <c r="A53" s="7" t="s">
        <v>60</v>
      </c>
      <c r="B53" s="7" t="s">
        <v>83</v>
      </c>
      <c r="C53" s="8">
        <v>39234</v>
      </c>
      <c r="D53" s="7" t="s">
        <v>149</v>
      </c>
      <c r="E53" s="7" t="s">
        <v>154</v>
      </c>
      <c r="F53" s="8">
        <v>41274</v>
      </c>
      <c r="G53" s="12">
        <f t="shared" si="0"/>
        <v>66</v>
      </c>
      <c r="H53" s="12">
        <f t="shared" si="1"/>
        <v>5.5</v>
      </c>
      <c r="I53" s="12" t="str">
        <f t="shared" si="2"/>
        <v>_60</v>
      </c>
      <c r="J53" s="12" t="str">
        <f t="shared" si="3"/>
        <v>Female_60</v>
      </c>
      <c r="K53" s="7"/>
      <c r="L53" s="2"/>
    </row>
    <row r="54" spans="1:12" x14ac:dyDescent="0.3">
      <c r="A54" s="7" t="s">
        <v>63</v>
      </c>
      <c r="B54" s="7" t="s">
        <v>83</v>
      </c>
      <c r="C54" s="8">
        <v>39114</v>
      </c>
      <c r="D54" s="7" t="s">
        <v>149</v>
      </c>
      <c r="E54" s="7" t="s">
        <v>154</v>
      </c>
      <c r="F54" s="8">
        <v>41274</v>
      </c>
      <c r="G54" s="12">
        <f t="shared" si="0"/>
        <v>70</v>
      </c>
      <c r="H54" s="12">
        <f t="shared" si="1"/>
        <v>5.833333333333333</v>
      </c>
      <c r="I54" s="12" t="str">
        <f t="shared" si="2"/>
        <v>_60</v>
      </c>
      <c r="J54" s="12" t="str">
        <f t="shared" si="3"/>
        <v>Female_60</v>
      </c>
      <c r="K54" s="7"/>
      <c r="L54" s="2"/>
    </row>
    <row r="55" spans="1:12" hidden="1" x14ac:dyDescent="0.3">
      <c r="A55" s="7" t="s">
        <v>64</v>
      </c>
      <c r="B55" s="7" t="s">
        <v>83</v>
      </c>
      <c r="C55" s="8">
        <v>39904</v>
      </c>
      <c r="D55" s="7" t="s">
        <v>148</v>
      </c>
      <c r="E55" s="7" t="s">
        <v>154</v>
      </c>
      <c r="F55" s="8">
        <v>41274</v>
      </c>
      <c r="G55" s="12">
        <f t="shared" si="0"/>
        <v>44</v>
      </c>
      <c r="H55" s="12">
        <f t="shared" si="1"/>
        <v>3.6666666666666665</v>
      </c>
      <c r="I55" s="12" t="str">
        <f t="shared" si="2"/>
        <v>_36</v>
      </c>
      <c r="J55" s="12" t="str">
        <f t="shared" si="3"/>
        <v>Female_36</v>
      </c>
      <c r="K55" s="7"/>
      <c r="L55" s="2"/>
    </row>
    <row r="56" spans="1:12" hidden="1" x14ac:dyDescent="0.3">
      <c r="A56" s="7" t="s">
        <v>65</v>
      </c>
      <c r="B56" s="7" t="s">
        <v>83</v>
      </c>
      <c r="C56" s="8">
        <v>38869</v>
      </c>
      <c r="D56" s="7" t="s">
        <v>149</v>
      </c>
      <c r="E56" s="7" t="s">
        <v>153</v>
      </c>
      <c r="F56" s="8">
        <v>41274</v>
      </c>
      <c r="G56" s="12">
        <f t="shared" si="0"/>
        <v>78</v>
      </c>
      <c r="H56" s="12">
        <f t="shared" si="1"/>
        <v>6.5</v>
      </c>
      <c r="I56" s="12" t="str">
        <f t="shared" si="2"/>
        <v>_72</v>
      </c>
      <c r="J56" s="12" t="str">
        <f t="shared" si="3"/>
        <v>Male_72</v>
      </c>
      <c r="K56" s="7"/>
      <c r="L56" s="2"/>
    </row>
    <row r="57" spans="1:12" hidden="1" x14ac:dyDescent="0.3">
      <c r="A57" s="7" t="s">
        <v>66</v>
      </c>
      <c r="B57" s="7" t="s">
        <v>83</v>
      </c>
      <c r="C57" s="8">
        <v>40603</v>
      </c>
      <c r="D57" s="7" t="s">
        <v>147</v>
      </c>
      <c r="E57" s="7" t="s">
        <v>153</v>
      </c>
      <c r="F57" s="8">
        <v>41274</v>
      </c>
      <c r="G57" s="12">
        <f t="shared" si="0"/>
        <v>21</v>
      </c>
      <c r="H57" s="12">
        <f t="shared" si="1"/>
        <v>1.75</v>
      </c>
      <c r="I57" s="12" t="str">
        <f t="shared" si="2"/>
        <v>_juvenile</v>
      </c>
      <c r="J57" s="12" t="str">
        <f t="shared" si="3"/>
        <v>Male_juvenile</v>
      </c>
      <c r="K57" s="7"/>
      <c r="L57" s="2"/>
    </row>
    <row r="58" spans="1:12" x14ac:dyDescent="0.3">
      <c r="A58" s="7" t="s">
        <v>69</v>
      </c>
      <c r="B58" s="7" t="s">
        <v>83</v>
      </c>
      <c r="C58" s="8">
        <v>38777</v>
      </c>
      <c r="D58" s="7" t="s">
        <v>149</v>
      </c>
      <c r="E58" s="7" t="s">
        <v>154</v>
      </c>
      <c r="F58" s="8">
        <v>41274</v>
      </c>
      <c r="G58" s="12">
        <f t="shared" si="0"/>
        <v>81</v>
      </c>
      <c r="H58" s="12">
        <f t="shared" si="1"/>
        <v>6.75</v>
      </c>
      <c r="I58" s="12" t="str">
        <f t="shared" si="2"/>
        <v>_72</v>
      </c>
      <c r="J58" s="12" t="str">
        <f t="shared" si="3"/>
        <v>Female_72</v>
      </c>
      <c r="K58" s="7"/>
      <c r="L58" s="2"/>
    </row>
    <row r="59" spans="1:12" hidden="1" x14ac:dyDescent="0.3">
      <c r="A59" s="7" t="s">
        <v>92</v>
      </c>
      <c r="B59" s="7" t="s">
        <v>83</v>
      </c>
      <c r="C59" s="8">
        <v>40695</v>
      </c>
      <c r="D59" s="7" t="s">
        <v>147</v>
      </c>
      <c r="E59" s="7" t="s">
        <v>153</v>
      </c>
      <c r="F59" s="8">
        <v>41274</v>
      </c>
      <c r="G59" s="12">
        <f t="shared" si="0"/>
        <v>18</v>
      </c>
      <c r="H59" s="12">
        <f t="shared" si="1"/>
        <v>1.5</v>
      </c>
      <c r="I59" s="12" t="str">
        <f t="shared" si="2"/>
        <v>_juvenile</v>
      </c>
      <c r="J59" s="12" t="str">
        <f t="shared" si="3"/>
        <v>Male_juvenile</v>
      </c>
      <c r="K59" s="7"/>
      <c r="L59" s="2"/>
    </row>
    <row r="60" spans="1:12" x14ac:dyDescent="0.3">
      <c r="A60" s="7" t="s">
        <v>102</v>
      </c>
      <c r="B60" s="7" t="s">
        <v>83</v>
      </c>
      <c r="C60" s="8">
        <v>35765</v>
      </c>
      <c r="D60" s="7" t="s">
        <v>149</v>
      </c>
      <c r="E60" s="7" t="s">
        <v>154</v>
      </c>
      <c r="F60" s="8">
        <v>41274</v>
      </c>
      <c r="G60" s="12">
        <f t="shared" si="0"/>
        <v>180</v>
      </c>
      <c r="H60" s="12">
        <f t="shared" si="1"/>
        <v>15</v>
      </c>
      <c r="I60" s="12" t="str">
        <f t="shared" si="2"/>
        <v>_84</v>
      </c>
      <c r="J60" s="12" t="str">
        <f t="shared" si="3"/>
        <v>Female_84</v>
      </c>
      <c r="K60" s="7"/>
      <c r="L60" s="2"/>
    </row>
    <row r="61" spans="1:12" hidden="1" x14ac:dyDescent="0.3">
      <c r="A61" s="7" t="s">
        <v>71</v>
      </c>
      <c r="B61" s="7" t="s">
        <v>83</v>
      </c>
      <c r="C61" s="8">
        <v>39904</v>
      </c>
      <c r="D61" s="7" t="s">
        <v>148</v>
      </c>
      <c r="E61" s="7" t="s">
        <v>153</v>
      </c>
      <c r="F61" s="8">
        <v>41274</v>
      </c>
      <c r="G61" s="12">
        <f t="shared" si="0"/>
        <v>44</v>
      </c>
      <c r="H61" s="12">
        <f t="shared" si="1"/>
        <v>3.6666666666666665</v>
      </c>
      <c r="I61" s="12" t="str">
        <f t="shared" si="2"/>
        <v>_36</v>
      </c>
      <c r="J61" s="12" t="str">
        <f t="shared" si="3"/>
        <v>Male_36</v>
      </c>
      <c r="K61" s="7"/>
      <c r="L61" s="2"/>
    </row>
    <row r="62" spans="1:12" x14ac:dyDescent="0.3">
      <c r="A62" s="7" t="s">
        <v>72</v>
      </c>
      <c r="B62" s="7" t="s">
        <v>83</v>
      </c>
      <c r="C62" s="8">
        <v>38869</v>
      </c>
      <c r="D62" s="7" t="s">
        <v>149</v>
      </c>
      <c r="E62" s="7" t="s">
        <v>154</v>
      </c>
      <c r="F62" s="8">
        <v>41274</v>
      </c>
      <c r="G62" s="12">
        <f t="shared" si="0"/>
        <v>78</v>
      </c>
      <c r="H62" s="12">
        <f t="shared" si="1"/>
        <v>6.5</v>
      </c>
      <c r="I62" s="12" t="str">
        <f t="shared" si="2"/>
        <v>_72</v>
      </c>
      <c r="J62" s="12" t="str">
        <f t="shared" si="3"/>
        <v>Female_72</v>
      </c>
      <c r="K62" s="7"/>
      <c r="L62" s="2"/>
    </row>
    <row r="63" spans="1:12" x14ac:dyDescent="0.3">
      <c r="A63" s="7" t="s">
        <v>74</v>
      </c>
      <c r="B63" s="7" t="s">
        <v>83</v>
      </c>
      <c r="C63" s="8">
        <v>38596</v>
      </c>
      <c r="D63" s="7" t="s">
        <v>149</v>
      </c>
      <c r="E63" s="7" t="s">
        <v>154</v>
      </c>
      <c r="F63" s="8">
        <v>41274</v>
      </c>
      <c r="G63" s="12">
        <f t="shared" si="0"/>
        <v>87</v>
      </c>
      <c r="H63" s="12">
        <f t="shared" si="1"/>
        <v>7.25</v>
      </c>
      <c r="I63" s="12" t="str">
        <f t="shared" si="2"/>
        <v>_84</v>
      </c>
      <c r="J63" s="12" t="str">
        <f t="shared" si="3"/>
        <v>Female_84</v>
      </c>
      <c r="K63" s="7"/>
      <c r="L63" s="2"/>
    </row>
    <row r="64" spans="1:12" x14ac:dyDescent="0.3">
      <c r="A64" s="7" t="s">
        <v>75</v>
      </c>
      <c r="B64" s="7" t="s">
        <v>83</v>
      </c>
      <c r="C64" s="8">
        <v>36678</v>
      </c>
      <c r="D64" s="7" t="s">
        <v>149</v>
      </c>
      <c r="E64" s="7" t="s">
        <v>154</v>
      </c>
      <c r="F64" s="8">
        <v>41274</v>
      </c>
      <c r="G64" s="12">
        <f t="shared" si="0"/>
        <v>150</v>
      </c>
      <c r="H64" s="12">
        <f t="shared" si="1"/>
        <v>12.5</v>
      </c>
      <c r="I64" s="12" t="str">
        <f t="shared" si="2"/>
        <v>_84</v>
      </c>
      <c r="J64" s="12" t="str">
        <f t="shared" si="3"/>
        <v>Female_84</v>
      </c>
      <c r="K64" s="7"/>
      <c r="L64" s="2"/>
    </row>
    <row r="65" spans="1:12" hidden="1" x14ac:dyDescent="0.3">
      <c r="A65" s="7" t="s">
        <v>95</v>
      </c>
      <c r="B65" s="7" t="s">
        <v>83</v>
      </c>
      <c r="C65" s="8">
        <v>37043</v>
      </c>
      <c r="D65" s="7" t="s">
        <v>149</v>
      </c>
      <c r="E65" s="7" t="s">
        <v>153</v>
      </c>
      <c r="F65" s="8">
        <v>41274</v>
      </c>
      <c r="G65" s="12">
        <f t="shared" si="0"/>
        <v>138</v>
      </c>
      <c r="H65" s="12">
        <f t="shared" si="1"/>
        <v>11.5</v>
      </c>
      <c r="I65" s="12" t="str">
        <f t="shared" si="2"/>
        <v>_84</v>
      </c>
      <c r="J65" s="12" t="str">
        <f t="shared" si="3"/>
        <v>Male_84</v>
      </c>
      <c r="K65" s="7"/>
      <c r="L65" s="2"/>
    </row>
    <row r="66" spans="1:12" hidden="1" x14ac:dyDescent="0.3">
      <c r="A66" s="7" t="s">
        <v>110</v>
      </c>
      <c r="B66" s="7" t="s">
        <v>82</v>
      </c>
      <c r="C66" s="8">
        <v>39417</v>
      </c>
      <c r="D66" s="7" t="s">
        <v>149</v>
      </c>
      <c r="E66" s="7" t="s">
        <v>153</v>
      </c>
      <c r="F66" s="8">
        <v>41274</v>
      </c>
      <c r="G66" s="12">
        <f t="shared" si="0"/>
        <v>60</v>
      </c>
      <c r="H66" s="12">
        <f t="shared" si="1"/>
        <v>5</v>
      </c>
      <c r="I66" s="12" t="str">
        <f t="shared" si="2"/>
        <v>_60</v>
      </c>
      <c r="J66" s="12" t="str">
        <f t="shared" si="3"/>
        <v>Male_60</v>
      </c>
      <c r="K66" s="7"/>
      <c r="L66" s="2"/>
    </row>
    <row r="67" spans="1:12" hidden="1" x14ac:dyDescent="0.3">
      <c r="A67" s="7" t="s">
        <v>76</v>
      </c>
      <c r="B67" s="7" t="s">
        <v>83</v>
      </c>
      <c r="C67" s="8">
        <v>40452</v>
      </c>
      <c r="D67" s="7" t="s">
        <v>147</v>
      </c>
      <c r="E67" s="7" t="s">
        <v>153</v>
      </c>
      <c r="F67" s="8">
        <v>41274</v>
      </c>
      <c r="G67" s="12">
        <f t="shared" ref="G67:G69" si="4">(YEAR(F67)-YEAR(C67))*12+MONTH(F67)-MONTH(C67)</f>
        <v>26</v>
      </c>
      <c r="H67" s="12">
        <f t="shared" ref="H67:H69" si="5">G67/12</f>
        <v>2.1666666666666665</v>
      </c>
      <c r="I67" s="12" t="str">
        <f t="shared" ref="I67:I69" si="6">IF(G67&lt;=12,"_cub", IF(G67&lt;24,"_juvenile", IF(G67&lt;36,"_subadult", IF(G67&lt;48,"_36", IF(G67&lt;60,"_48", IF(G67&lt;72,"_60", IF(G67&lt;84, "_72", IF(G67&gt;=84,"_84", "NA"))))))))</f>
        <v>_subadult</v>
      </c>
      <c r="J67" s="12" t="str">
        <f t="shared" ref="J67:J69" si="7">E67&amp;I67</f>
        <v>Male_subadult</v>
      </c>
      <c r="K67" s="7"/>
      <c r="L67" s="2"/>
    </row>
    <row r="68" spans="1:12" hidden="1" x14ac:dyDescent="0.3">
      <c r="A68" s="7" t="s">
        <v>77</v>
      </c>
      <c r="B68" s="7" t="s">
        <v>83</v>
      </c>
      <c r="C68" s="8">
        <v>38991</v>
      </c>
      <c r="D68" s="7" t="s">
        <v>149</v>
      </c>
      <c r="E68" s="7" t="s">
        <v>153</v>
      </c>
      <c r="F68" s="8">
        <v>41274</v>
      </c>
      <c r="G68" s="12">
        <f t="shared" si="4"/>
        <v>74</v>
      </c>
      <c r="H68" s="12">
        <f t="shared" si="5"/>
        <v>6.166666666666667</v>
      </c>
      <c r="I68" s="12" t="str">
        <f t="shared" si="6"/>
        <v>_72</v>
      </c>
      <c r="J68" s="12" t="str">
        <f t="shared" si="7"/>
        <v>Male_72</v>
      </c>
      <c r="K68" s="7"/>
      <c r="L68" s="2"/>
    </row>
    <row r="69" spans="1:12" x14ac:dyDescent="0.3">
      <c r="A69" s="7" t="s">
        <v>78</v>
      </c>
      <c r="B69" s="7" t="s">
        <v>83</v>
      </c>
      <c r="C69" s="8">
        <v>36100</v>
      </c>
      <c r="D69" s="7" t="s">
        <v>149</v>
      </c>
      <c r="E69" s="7" t="s">
        <v>154</v>
      </c>
      <c r="F69" s="8">
        <v>41274</v>
      </c>
      <c r="G69" s="12">
        <f t="shared" si="4"/>
        <v>169</v>
      </c>
      <c r="H69" s="12">
        <f t="shared" si="5"/>
        <v>14.083333333333334</v>
      </c>
      <c r="I69" s="12" t="str">
        <f t="shared" si="6"/>
        <v>_84</v>
      </c>
      <c r="J69" s="12" t="str">
        <f t="shared" si="7"/>
        <v>Female_84</v>
      </c>
      <c r="K69" s="7"/>
      <c r="L69" s="2"/>
    </row>
    <row r="70" spans="1:12" x14ac:dyDescent="0.3">
      <c r="A70" s="7"/>
      <c r="B70" s="7"/>
      <c r="C70" s="8"/>
      <c r="D70" s="7"/>
      <c r="E70" s="7"/>
      <c r="F70" s="7"/>
      <c r="G70" s="7"/>
      <c r="H70" s="7"/>
      <c r="I70" s="7"/>
      <c r="J70" s="7"/>
      <c r="K70" s="7"/>
      <c r="L70" s="2"/>
    </row>
    <row r="71" spans="1:12" x14ac:dyDescent="0.3">
      <c r="A71" s="7"/>
      <c r="B71" s="7"/>
      <c r="C71" s="8"/>
      <c r="D71" s="7"/>
      <c r="E71" s="7"/>
      <c r="F71" s="7"/>
      <c r="G71" s="7"/>
      <c r="H71" s="7"/>
      <c r="I71" s="7"/>
      <c r="J71" s="7"/>
      <c r="K71" s="7"/>
      <c r="L71" s="2"/>
    </row>
    <row r="72" spans="1:12" x14ac:dyDescent="0.3">
      <c r="L72" s="2"/>
    </row>
  </sheetData>
  <autoFilter ref="A1:E69">
    <filterColumn colId="3">
      <filters>
        <filter val="Adult"/>
      </filters>
    </filterColumn>
    <filterColumn colId="4">
      <filters>
        <filter val="Female"/>
      </filters>
    </filterColumn>
    <sortState ref="A2:E69">
      <sortCondition ref="A1:A69"/>
    </sortState>
  </autoFilter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N72"/>
  <sheetViews>
    <sheetView workbookViewId="0">
      <pane ySplit="1" topLeftCell="A14" activePane="bottomLeft" state="frozen"/>
      <selection pane="bottomLeft" activeCell="A6" sqref="A6:A71"/>
    </sheetView>
  </sheetViews>
  <sheetFormatPr defaultColWidth="8.77734375" defaultRowHeight="14.4" x14ac:dyDescent="0.3"/>
  <cols>
    <col min="1" max="1" width="21.44140625" style="9" customWidth="1"/>
    <col min="2" max="2" width="9.77734375" style="9" bestFit="1" customWidth="1"/>
    <col min="3" max="3" width="10.44140625" style="10" bestFit="1" customWidth="1"/>
    <col min="4" max="4" width="8.77734375" style="9" bestFit="1" customWidth="1"/>
    <col min="5" max="5" width="7.44140625" style="9" bestFit="1" customWidth="1"/>
    <col min="6" max="6" width="10" style="9" bestFit="1" customWidth="1"/>
    <col min="7" max="8" width="7.44140625" style="9" customWidth="1"/>
    <col min="9" max="9" width="10.77734375" style="9" bestFit="1" customWidth="1"/>
    <col min="10" max="10" width="13.77734375" style="9" bestFit="1" customWidth="1"/>
    <col min="11" max="11" width="7.44140625" style="9" customWidth="1"/>
  </cols>
  <sheetData>
    <row r="1" spans="1:14" x14ac:dyDescent="0.3">
      <c r="A1" s="5" t="s">
        <v>79</v>
      </c>
      <c r="B1" s="5" t="s">
        <v>81</v>
      </c>
      <c r="C1" s="6" t="s">
        <v>151</v>
      </c>
      <c r="D1" s="5" t="s">
        <v>150</v>
      </c>
      <c r="E1" s="5" t="s">
        <v>152</v>
      </c>
      <c r="F1" s="6" t="s">
        <v>156</v>
      </c>
      <c r="G1" s="5" t="s">
        <v>158</v>
      </c>
      <c r="H1" s="5" t="s">
        <v>157</v>
      </c>
      <c r="I1" s="5" t="s">
        <v>160</v>
      </c>
      <c r="J1" s="5" t="s">
        <v>159</v>
      </c>
      <c r="K1" s="5"/>
      <c r="L1" s="1"/>
      <c r="M1" s="1"/>
      <c r="N1" s="1"/>
    </row>
    <row r="2" spans="1:14" hidden="1" x14ac:dyDescent="0.3">
      <c r="A2" s="7" t="s">
        <v>0</v>
      </c>
      <c r="B2" s="7" t="s">
        <v>83</v>
      </c>
      <c r="C2" s="8">
        <v>38991</v>
      </c>
      <c r="D2" s="9" t="s">
        <v>149</v>
      </c>
      <c r="E2" s="9" t="s">
        <v>153</v>
      </c>
      <c r="F2" s="8">
        <v>41639</v>
      </c>
      <c r="G2" s="12">
        <f>(YEAR(F2)-YEAR(C2))*12+MONTH(F2)-MONTH(C2)</f>
        <v>86</v>
      </c>
      <c r="H2" s="12">
        <f>G2/12</f>
        <v>7.166666666666667</v>
      </c>
      <c r="I2" s="12" t="str">
        <f>IF(G2&lt;=12,"_cub", IF(G2&lt;24,"_juvenile", IF(G2&lt;36,"_subadult", IF(G2&lt;48,"_36", IF(G2&lt;60,"_48", IF(G2&lt;72,"_60", IF(G2&lt;84, "_72", IF(G2&gt;=84,"_84", "NA"))))))))</f>
        <v>_84</v>
      </c>
      <c r="J2" s="12" t="str">
        <f>E2&amp;I2</f>
        <v>Male_84</v>
      </c>
      <c r="M2" s="1" t="s">
        <v>84</v>
      </c>
      <c r="N2" s="1">
        <f>COUNTA(A:A)-1</f>
        <v>70</v>
      </c>
    </row>
    <row r="3" spans="1:14" hidden="1" x14ac:dyDescent="0.3">
      <c r="A3" s="7" t="s">
        <v>1</v>
      </c>
      <c r="B3" s="7" t="s">
        <v>83</v>
      </c>
      <c r="C3" s="8">
        <v>39661</v>
      </c>
      <c r="D3" s="9" t="s">
        <v>149</v>
      </c>
      <c r="E3" s="9" t="s">
        <v>153</v>
      </c>
      <c r="F3" s="8">
        <v>41639</v>
      </c>
      <c r="G3" s="12">
        <f t="shared" ref="G3:G66" si="0">(YEAR(F3)-YEAR(C3))*12+MONTH(F3)-MONTH(C3)</f>
        <v>64</v>
      </c>
      <c r="H3" s="12">
        <f t="shared" ref="H3:H66" si="1">G3/12</f>
        <v>5.333333333333333</v>
      </c>
      <c r="I3" s="12" t="str">
        <f t="shared" ref="I3:I66" si="2">IF(G3&lt;=12,"_cub", IF(G3&lt;24,"_juvenile", IF(G3&lt;36,"_subadult", IF(G3&lt;48,"_36", IF(G3&lt;60,"_48", IF(G3&lt;72,"_60", IF(G3&lt;84, "_72", IF(G3&gt;=84,"_84", "NA"))))))))</f>
        <v>_60</v>
      </c>
      <c r="J3" s="12" t="str">
        <f t="shared" ref="J3:J66" si="3">E3&amp;I3</f>
        <v>Male_60</v>
      </c>
      <c r="M3" s="5" t="s">
        <v>149</v>
      </c>
      <c r="N3" s="1">
        <v>54</v>
      </c>
    </row>
    <row r="4" spans="1:14" hidden="1" x14ac:dyDescent="0.3">
      <c r="A4" s="7" t="s">
        <v>4</v>
      </c>
      <c r="B4" s="7" t="s">
        <v>83</v>
      </c>
      <c r="C4" s="8">
        <v>37288</v>
      </c>
      <c r="D4" s="9" t="s">
        <v>149</v>
      </c>
      <c r="E4" s="9" t="s">
        <v>153</v>
      </c>
      <c r="F4" s="8">
        <v>41639</v>
      </c>
      <c r="G4" s="12">
        <f t="shared" si="0"/>
        <v>142</v>
      </c>
      <c r="H4" s="12">
        <f t="shared" si="1"/>
        <v>11.833333333333334</v>
      </c>
      <c r="I4" s="12" t="str">
        <f t="shared" si="2"/>
        <v>_84</v>
      </c>
      <c r="J4" s="12" t="str">
        <f t="shared" si="3"/>
        <v>Male_84</v>
      </c>
    </row>
    <row r="5" spans="1:14" hidden="1" x14ac:dyDescent="0.3">
      <c r="A5" s="7" t="s">
        <v>6</v>
      </c>
      <c r="B5" s="7" t="s">
        <v>83</v>
      </c>
      <c r="C5" s="8">
        <v>36861</v>
      </c>
      <c r="D5" s="9" t="s">
        <v>149</v>
      </c>
      <c r="E5" s="9" t="s">
        <v>153</v>
      </c>
      <c r="F5" s="8">
        <v>41639</v>
      </c>
      <c r="G5" s="12">
        <f t="shared" si="0"/>
        <v>156</v>
      </c>
      <c r="H5" s="12">
        <f t="shared" si="1"/>
        <v>13</v>
      </c>
      <c r="I5" s="12" t="str">
        <f t="shared" si="2"/>
        <v>_84</v>
      </c>
      <c r="J5" s="12" t="str">
        <f t="shared" si="3"/>
        <v>Male_84</v>
      </c>
    </row>
    <row r="6" spans="1:14" x14ac:dyDescent="0.3">
      <c r="A6" s="7" t="s">
        <v>7</v>
      </c>
      <c r="B6" s="7" t="s">
        <v>83</v>
      </c>
      <c r="C6" s="8">
        <v>37408</v>
      </c>
      <c r="D6" s="9" t="s">
        <v>149</v>
      </c>
      <c r="E6" s="9" t="s">
        <v>154</v>
      </c>
      <c r="F6" s="8">
        <v>41639</v>
      </c>
      <c r="G6" s="12">
        <f t="shared" si="0"/>
        <v>138</v>
      </c>
      <c r="H6" s="12">
        <f t="shared" si="1"/>
        <v>11.5</v>
      </c>
      <c r="I6" s="12" t="str">
        <f t="shared" si="2"/>
        <v>_84</v>
      </c>
      <c r="J6" s="12" t="str">
        <f t="shared" si="3"/>
        <v>Female_84</v>
      </c>
    </row>
    <row r="7" spans="1:14" hidden="1" x14ac:dyDescent="0.3">
      <c r="A7" s="7" t="s">
        <v>8</v>
      </c>
      <c r="B7" s="7" t="s">
        <v>83</v>
      </c>
      <c r="C7" s="8">
        <v>39387</v>
      </c>
      <c r="D7" s="9" t="s">
        <v>149</v>
      </c>
      <c r="E7" s="9" t="s">
        <v>153</v>
      </c>
      <c r="F7" s="8">
        <v>41639</v>
      </c>
      <c r="G7" s="12">
        <f t="shared" si="0"/>
        <v>73</v>
      </c>
      <c r="H7" s="12">
        <f t="shared" si="1"/>
        <v>6.083333333333333</v>
      </c>
      <c r="I7" s="12" t="str">
        <f t="shared" si="2"/>
        <v>_72</v>
      </c>
      <c r="J7" s="12" t="str">
        <f t="shared" si="3"/>
        <v>Male_72</v>
      </c>
    </row>
    <row r="8" spans="1:14" x14ac:dyDescent="0.3">
      <c r="A8" s="7" t="s">
        <v>9</v>
      </c>
      <c r="B8" s="7" t="s">
        <v>83</v>
      </c>
      <c r="C8" s="8">
        <v>36039</v>
      </c>
      <c r="D8" s="9" t="s">
        <v>149</v>
      </c>
      <c r="E8" s="9" t="s">
        <v>154</v>
      </c>
      <c r="F8" s="8">
        <v>41639</v>
      </c>
      <c r="G8" s="12">
        <f t="shared" si="0"/>
        <v>183</v>
      </c>
      <c r="H8" s="12">
        <f t="shared" si="1"/>
        <v>15.25</v>
      </c>
      <c r="I8" s="12" t="str">
        <f t="shared" si="2"/>
        <v>_84</v>
      </c>
      <c r="J8" s="12" t="str">
        <f t="shared" si="3"/>
        <v>Female_84</v>
      </c>
    </row>
    <row r="9" spans="1:14" hidden="1" x14ac:dyDescent="0.3">
      <c r="A9" s="7" t="s">
        <v>11</v>
      </c>
      <c r="B9" s="7" t="s">
        <v>83</v>
      </c>
      <c r="C9" s="8">
        <v>40179</v>
      </c>
      <c r="D9" s="9" t="s">
        <v>148</v>
      </c>
      <c r="E9" s="9" t="s">
        <v>154</v>
      </c>
      <c r="F9" s="8">
        <v>41639</v>
      </c>
      <c r="G9" s="12">
        <f t="shared" si="0"/>
        <v>47</v>
      </c>
      <c r="H9" s="12">
        <f t="shared" si="1"/>
        <v>3.9166666666666665</v>
      </c>
      <c r="I9" s="12" t="str">
        <f t="shared" si="2"/>
        <v>_36</v>
      </c>
      <c r="J9" s="12" t="str">
        <f t="shared" si="3"/>
        <v>Female_36</v>
      </c>
    </row>
    <row r="10" spans="1:14" x14ac:dyDescent="0.3">
      <c r="A10" s="7" t="s">
        <v>96</v>
      </c>
      <c r="B10" s="7" t="s">
        <v>82</v>
      </c>
      <c r="C10" s="8">
        <v>38078</v>
      </c>
      <c r="D10" s="9" t="s">
        <v>149</v>
      </c>
      <c r="E10" s="9" t="s">
        <v>154</v>
      </c>
      <c r="F10" s="8">
        <v>41639</v>
      </c>
      <c r="G10" s="12">
        <f t="shared" si="0"/>
        <v>116</v>
      </c>
      <c r="H10" s="12">
        <f t="shared" si="1"/>
        <v>9.6666666666666661</v>
      </c>
      <c r="I10" s="12" t="str">
        <f t="shared" si="2"/>
        <v>_84</v>
      </c>
      <c r="J10" s="12" t="str">
        <f t="shared" si="3"/>
        <v>Female_84</v>
      </c>
    </row>
    <row r="11" spans="1:14" x14ac:dyDescent="0.3">
      <c r="A11" s="7" t="s">
        <v>12</v>
      </c>
      <c r="B11" s="7" t="s">
        <v>83</v>
      </c>
      <c r="C11" s="8">
        <v>38838</v>
      </c>
      <c r="D11" s="9" t="s">
        <v>149</v>
      </c>
      <c r="E11" s="9" t="s">
        <v>154</v>
      </c>
      <c r="F11" s="8">
        <v>41639</v>
      </c>
      <c r="G11" s="12">
        <f t="shared" si="0"/>
        <v>91</v>
      </c>
      <c r="H11" s="12">
        <f t="shared" si="1"/>
        <v>7.583333333333333</v>
      </c>
      <c r="I11" s="12" t="str">
        <f t="shared" si="2"/>
        <v>_84</v>
      </c>
      <c r="J11" s="12" t="str">
        <f t="shared" si="3"/>
        <v>Female_84</v>
      </c>
    </row>
    <row r="12" spans="1:14" x14ac:dyDescent="0.3">
      <c r="A12" s="7" t="s">
        <v>15</v>
      </c>
      <c r="B12" s="7" t="s">
        <v>83</v>
      </c>
      <c r="C12" s="8">
        <v>39783</v>
      </c>
      <c r="D12" s="9" t="s">
        <v>149</v>
      </c>
      <c r="E12" s="9" t="s">
        <v>154</v>
      </c>
      <c r="F12" s="8">
        <v>41639</v>
      </c>
      <c r="G12" s="12">
        <f t="shared" si="0"/>
        <v>60</v>
      </c>
      <c r="H12" s="12">
        <f t="shared" si="1"/>
        <v>5</v>
      </c>
      <c r="I12" s="12" t="str">
        <f t="shared" si="2"/>
        <v>_60</v>
      </c>
      <c r="J12" s="12" t="str">
        <f t="shared" si="3"/>
        <v>Female_60</v>
      </c>
    </row>
    <row r="13" spans="1:14" x14ac:dyDescent="0.3">
      <c r="A13" s="7" t="s">
        <v>85</v>
      </c>
      <c r="B13" s="7" t="s">
        <v>83</v>
      </c>
      <c r="C13" s="8">
        <v>36465</v>
      </c>
      <c r="D13" s="9" t="s">
        <v>149</v>
      </c>
      <c r="E13" s="9" t="s">
        <v>154</v>
      </c>
      <c r="F13" s="8">
        <v>41639</v>
      </c>
      <c r="G13" s="12">
        <f t="shared" si="0"/>
        <v>169</v>
      </c>
      <c r="H13" s="12">
        <f t="shared" si="1"/>
        <v>14.083333333333334</v>
      </c>
      <c r="I13" s="12" t="str">
        <f t="shared" si="2"/>
        <v>_84</v>
      </c>
      <c r="J13" s="12" t="str">
        <f t="shared" si="3"/>
        <v>Female_84</v>
      </c>
    </row>
    <row r="14" spans="1:14" x14ac:dyDescent="0.3">
      <c r="A14" s="7" t="s">
        <v>19</v>
      </c>
      <c r="B14" s="7" t="s">
        <v>83</v>
      </c>
      <c r="C14" s="8">
        <v>38047</v>
      </c>
      <c r="D14" s="9" t="s">
        <v>149</v>
      </c>
      <c r="E14" s="9" t="s">
        <v>154</v>
      </c>
      <c r="F14" s="8">
        <v>41639</v>
      </c>
      <c r="G14" s="12">
        <f t="shared" si="0"/>
        <v>117</v>
      </c>
      <c r="H14" s="12">
        <f t="shared" si="1"/>
        <v>9.75</v>
      </c>
      <c r="I14" s="12" t="str">
        <f t="shared" si="2"/>
        <v>_84</v>
      </c>
      <c r="J14" s="12" t="str">
        <f t="shared" si="3"/>
        <v>Female_84</v>
      </c>
    </row>
    <row r="15" spans="1:14" hidden="1" x14ac:dyDescent="0.3">
      <c r="A15" s="7" t="s">
        <v>20</v>
      </c>
      <c r="B15" s="7" t="s">
        <v>83</v>
      </c>
      <c r="C15" s="8">
        <v>38504</v>
      </c>
      <c r="D15" s="9" t="s">
        <v>149</v>
      </c>
      <c r="E15" s="9" t="s">
        <v>153</v>
      </c>
      <c r="F15" s="8">
        <v>41639</v>
      </c>
      <c r="G15" s="12">
        <f t="shared" si="0"/>
        <v>102</v>
      </c>
      <c r="H15" s="12">
        <f t="shared" si="1"/>
        <v>8.5</v>
      </c>
      <c r="I15" s="12" t="str">
        <f t="shared" si="2"/>
        <v>_84</v>
      </c>
      <c r="J15" s="12" t="str">
        <f t="shared" si="3"/>
        <v>Male_84</v>
      </c>
    </row>
    <row r="16" spans="1:14" x14ac:dyDescent="0.3">
      <c r="A16" s="7" t="s">
        <v>22</v>
      </c>
      <c r="B16" s="7" t="s">
        <v>83</v>
      </c>
      <c r="C16" s="8">
        <v>37196</v>
      </c>
      <c r="D16" s="9" t="s">
        <v>149</v>
      </c>
      <c r="E16" s="9" t="s">
        <v>154</v>
      </c>
      <c r="F16" s="8">
        <v>41639</v>
      </c>
      <c r="G16" s="12">
        <f t="shared" si="0"/>
        <v>145</v>
      </c>
      <c r="H16" s="12">
        <f t="shared" si="1"/>
        <v>12.083333333333334</v>
      </c>
      <c r="I16" s="12" t="str">
        <f t="shared" si="2"/>
        <v>_84</v>
      </c>
      <c r="J16" s="12" t="str">
        <f t="shared" si="3"/>
        <v>Female_84</v>
      </c>
    </row>
    <row r="17" spans="1:10" x14ac:dyDescent="0.3">
      <c r="A17" s="7" t="s">
        <v>25</v>
      </c>
      <c r="B17" s="7" t="s">
        <v>83</v>
      </c>
      <c r="C17" s="8">
        <v>39264</v>
      </c>
      <c r="D17" s="9" t="s">
        <v>149</v>
      </c>
      <c r="E17" s="9" t="s">
        <v>154</v>
      </c>
      <c r="F17" s="8">
        <v>41639</v>
      </c>
      <c r="G17" s="12">
        <f t="shared" si="0"/>
        <v>77</v>
      </c>
      <c r="H17" s="12">
        <f t="shared" si="1"/>
        <v>6.416666666666667</v>
      </c>
      <c r="I17" s="12" t="str">
        <f t="shared" si="2"/>
        <v>_72</v>
      </c>
      <c r="J17" s="12" t="str">
        <f t="shared" si="3"/>
        <v>Female_72</v>
      </c>
    </row>
    <row r="18" spans="1:10" x14ac:dyDescent="0.3">
      <c r="A18" s="7" t="s">
        <v>86</v>
      </c>
      <c r="B18" s="7" t="s">
        <v>83</v>
      </c>
      <c r="C18" s="8">
        <v>38838</v>
      </c>
      <c r="D18" s="9" t="s">
        <v>149</v>
      </c>
      <c r="E18" s="9" t="s">
        <v>154</v>
      </c>
      <c r="F18" s="8">
        <v>41639</v>
      </c>
      <c r="G18" s="12">
        <f t="shared" si="0"/>
        <v>91</v>
      </c>
      <c r="H18" s="12">
        <f t="shared" si="1"/>
        <v>7.583333333333333</v>
      </c>
      <c r="I18" s="12" t="str">
        <f t="shared" si="2"/>
        <v>_84</v>
      </c>
      <c r="J18" s="12" t="str">
        <f t="shared" si="3"/>
        <v>Female_84</v>
      </c>
    </row>
    <row r="19" spans="1:10" hidden="1" x14ac:dyDescent="0.3">
      <c r="A19" s="7" t="s">
        <v>97</v>
      </c>
      <c r="B19" s="7" t="s">
        <v>146</v>
      </c>
      <c r="C19" s="8">
        <v>40695</v>
      </c>
      <c r="D19" s="9" t="s">
        <v>148</v>
      </c>
      <c r="E19" s="9" t="s">
        <v>153</v>
      </c>
      <c r="F19" s="8">
        <v>41639</v>
      </c>
      <c r="G19" s="12">
        <f t="shared" si="0"/>
        <v>30</v>
      </c>
      <c r="H19" s="12">
        <f t="shared" si="1"/>
        <v>2.5</v>
      </c>
      <c r="I19" s="12" t="str">
        <f t="shared" si="2"/>
        <v>_subadult</v>
      </c>
      <c r="J19" s="12" t="str">
        <f t="shared" si="3"/>
        <v>Male_subadult</v>
      </c>
    </row>
    <row r="20" spans="1:10" hidden="1" x14ac:dyDescent="0.3">
      <c r="A20" s="7" t="s">
        <v>26</v>
      </c>
      <c r="B20" s="7" t="s">
        <v>83</v>
      </c>
      <c r="C20" s="8">
        <v>39234</v>
      </c>
      <c r="D20" s="9" t="s">
        <v>149</v>
      </c>
      <c r="E20" s="9" t="s">
        <v>153</v>
      </c>
      <c r="F20" s="8">
        <v>41639</v>
      </c>
      <c r="G20" s="12">
        <f t="shared" si="0"/>
        <v>78</v>
      </c>
      <c r="H20" s="12">
        <f t="shared" si="1"/>
        <v>6.5</v>
      </c>
      <c r="I20" s="12" t="str">
        <f t="shared" si="2"/>
        <v>_72</v>
      </c>
      <c r="J20" s="12" t="str">
        <f t="shared" si="3"/>
        <v>Male_72</v>
      </c>
    </row>
    <row r="21" spans="1:10" hidden="1" x14ac:dyDescent="0.3">
      <c r="A21" s="7" t="s">
        <v>30</v>
      </c>
      <c r="B21" s="7" t="s">
        <v>83</v>
      </c>
      <c r="C21" s="8">
        <v>40330</v>
      </c>
      <c r="D21" s="9" t="s">
        <v>148</v>
      </c>
      <c r="E21" s="9" t="s">
        <v>153</v>
      </c>
      <c r="F21" s="8">
        <v>41639</v>
      </c>
      <c r="G21" s="12">
        <f t="shared" si="0"/>
        <v>42</v>
      </c>
      <c r="H21" s="12">
        <f t="shared" si="1"/>
        <v>3.5</v>
      </c>
      <c r="I21" s="12" t="str">
        <f t="shared" si="2"/>
        <v>_36</v>
      </c>
      <c r="J21" s="12" t="str">
        <f t="shared" si="3"/>
        <v>Male_36</v>
      </c>
    </row>
    <row r="22" spans="1:10" hidden="1" x14ac:dyDescent="0.3">
      <c r="A22" s="7" t="s">
        <v>31</v>
      </c>
      <c r="B22" s="7" t="s">
        <v>83</v>
      </c>
      <c r="C22" s="8">
        <v>37043</v>
      </c>
      <c r="D22" s="9" t="s">
        <v>149</v>
      </c>
      <c r="E22" s="9" t="s">
        <v>153</v>
      </c>
      <c r="F22" s="8">
        <v>41639</v>
      </c>
      <c r="G22" s="12">
        <f t="shared" si="0"/>
        <v>150</v>
      </c>
      <c r="H22" s="12">
        <f t="shared" si="1"/>
        <v>12.5</v>
      </c>
      <c r="I22" s="12" t="str">
        <f t="shared" si="2"/>
        <v>_84</v>
      </c>
      <c r="J22" s="12" t="str">
        <f t="shared" si="3"/>
        <v>Male_84</v>
      </c>
    </row>
    <row r="23" spans="1:10" x14ac:dyDescent="0.3">
      <c r="A23" s="7" t="s">
        <v>32</v>
      </c>
      <c r="B23" s="7" t="s">
        <v>83</v>
      </c>
      <c r="C23" s="8">
        <v>39692</v>
      </c>
      <c r="D23" s="9" t="s">
        <v>149</v>
      </c>
      <c r="E23" s="9" t="s">
        <v>154</v>
      </c>
      <c r="F23" s="8">
        <v>41639</v>
      </c>
      <c r="G23" s="12">
        <f t="shared" si="0"/>
        <v>63</v>
      </c>
      <c r="H23" s="12">
        <f t="shared" si="1"/>
        <v>5.25</v>
      </c>
      <c r="I23" s="12" t="str">
        <f t="shared" si="2"/>
        <v>_60</v>
      </c>
      <c r="J23" s="12" t="str">
        <f t="shared" si="3"/>
        <v>Female_60</v>
      </c>
    </row>
    <row r="24" spans="1:10" x14ac:dyDescent="0.3">
      <c r="A24" s="7" t="s">
        <v>33</v>
      </c>
      <c r="B24" s="7" t="s">
        <v>83</v>
      </c>
      <c r="C24" s="8">
        <v>36800</v>
      </c>
      <c r="D24" s="9" t="s">
        <v>149</v>
      </c>
      <c r="E24" s="9" t="s">
        <v>154</v>
      </c>
      <c r="F24" s="8">
        <v>41639</v>
      </c>
      <c r="G24" s="12">
        <f t="shared" si="0"/>
        <v>158</v>
      </c>
      <c r="H24" s="12">
        <f t="shared" si="1"/>
        <v>13.166666666666666</v>
      </c>
      <c r="I24" s="12" t="str">
        <f t="shared" si="2"/>
        <v>_84</v>
      </c>
      <c r="J24" s="12" t="str">
        <f t="shared" si="3"/>
        <v>Female_84</v>
      </c>
    </row>
    <row r="25" spans="1:10" x14ac:dyDescent="0.3">
      <c r="A25" s="7" t="s">
        <v>87</v>
      </c>
      <c r="B25" s="7" t="s">
        <v>83</v>
      </c>
      <c r="C25" s="8">
        <v>39022</v>
      </c>
      <c r="D25" s="9" t="s">
        <v>149</v>
      </c>
      <c r="E25" s="9" t="s">
        <v>154</v>
      </c>
      <c r="F25" s="8">
        <v>41639</v>
      </c>
      <c r="G25" s="12">
        <f t="shared" si="0"/>
        <v>85</v>
      </c>
      <c r="H25" s="12">
        <f t="shared" si="1"/>
        <v>7.083333333333333</v>
      </c>
      <c r="I25" s="12" t="str">
        <f t="shared" si="2"/>
        <v>_84</v>
      </c>
      <c r="J25" s="12" t="str">
        <f t="shared" si="3"/>
        <v>Female_84</v>
      </c>
    </row>
    <row r="26" spans="1:10" x14ac:dyDescent="0.3">
      <c r="A26" s="7" t="s">
        <v>35</v>
      </c>
      <c r="B26" s="7" t="s">
        <v>83</v>
      </c>
      <c r="C26" s="8">
        <v>38930</v>
      </c>
      <c r="D26" s="9" t="s">
        <v>149</v>
      </c>
      <c r="E26" s="9" t="s">
        <v>154</v>
      </c>
      <c r="F26" s="8">
        <v>41639</v>
      </c>
      <c r="G26" s="12">
        <f t="shared" si="0"/>
        <v>88</v>
      </c>
      <c r="H26" s="12">
        <f t="shared" si="1"/>
        <v>7.333333333333333</v>
      </c>
      <c r="I26" s="12" t="str">
        <f t="shared" si="2"/>
        <v>_84</v>
      </c>
      <c r="J26" s="12" t="str">
        <f t="shared" si="3"/>
        <v>Female_84</v>
      </c>
    </row>
    <row r="27" spans="1:10" hidden="1" x14ac:dyDescent="0.3">
      <c r="A27" s="7" t="s">
        <v>36</v>
      </c>
      <c r="B27" s="7" t="s">
        <v>83</v>
      </c>
      <c r="C27" s="8">
        <v>40664</v>
      </c>
      <c r="D27" s="9" t="s">
        <v>148</v>
      </c>
      <c r="E27" s="9" t="s">
        <v>153</v>
      </c>
      <c r="F27" s="8">
        <v>41639</v>
      </c>
      <c r="G27" s="12">
        <f t="shared" si="0"/>
        <v>31</v>
      </c>
      <c r="H27" s="12">
        <f t="shared" si="1"/>
        <v>2.5833333333333335</v>
      </c>
      <c r="I27" s="12" t="str">
        <f t="shared" si="2"/>
        <v>_subadult</v>
      </c>
      <c r="J27" s="12" t="str">
        <f t="shared" si="3"/>
        <v>Male_subadult</v>
      </c>
    </row>
    <row r="28" spans="1:10" hidden="1" x14ac:dyDescent="0.3">
      <c r="A28" s="7" t="s">
        <v>38</v>
      </c>
      <c r="B28" s="7" t="s">
        <v>83</v>
      </c>
      <c r="C28" s="8">
        <v>38504</v>
      </c>
      <c r="D28" s="9" t="s">
        <v>149</v>
      </c>
      <c r="E28" s="9" t="s">
        <v>153</v>
      </c>
      <c r="F28" s="8">
        <v>41639</v>
      </c>
      <c r="G28" s="12">
        <f t="shared" si="0"/>
        <v>102</v>
      </c>
      <c r="H28" s="12">
        <f t="shared" si="1"/>
        <v>8.5</v>
      </c>
      <c r="I28" s="12" t="str">
        <f t="shared" si="2"/>
        <v>_84</v>
      </c>
      <c r="J28" s="12" t="str">
        <f t="shared" si="3"/>
        <v>Male_84</v>
      </c>
    </row>
    <row r="29" spans="1:10" hidden="1" x14ac:dyDescent="0.3">
      <c r="A29" s="7" t="s">
        <v>39</v>
      </c>
      <c r="B29" s="7" t="s">
        <v>83</v>
      </c>
      <c r="C29" s="8">
        <v>39692</v>
      </c>
      <c r="D29" s="9" t="s">
        <v>149</v>
      </c>
      <c r="E29" s="9" t="s">
        <v>153</v>
      </c>
      <c r="F29" s="8">
        <v>41639</v>
      </c>
      <c r="G29" s="12">
        <f t="shared" si="0"/>
        <v>63</v>
      </c>
      <c r="H29" s="12">
        <f t="shared" si="1"/>
        <v>5.25</v>
      </c>
      <c r="I29" s="12" t="str">
        <f t="shared" si="2"/>
        <v>_60</v>
      </c>
      <c r="J29" s="12" t="str">
        <f t="shared" si="3"/>
        <v>Male_60</v>
      </c>
    </row>
    <row r="30" spans="1:10" x14ac:dyDescent="0.3">
      <c r="A30" s="7" t="s">
        <v>40</v>
      </c>
      <c r="B30" s="7" t="s">
        <v>83</v>
      </c>
      <c r="C30" s="8">
        <v>39995</v>
      </c>
      <c r="D30" s="9" t="s">
        <v>149</v>
      </c>
      <c r="E30" s="9" t="s">
        <v>154</v>
      </c>
      <c r="F30" s="8">
        <v>41639</v>
      </c>
      <c r="G30" s="12">
        <f t="shared" si="0"/>
        <v>53</v>
      </c>
      <c r="H30" s="12">
        <f t="shared" si="1"/>
        <v>4.416666666666667</v>
      </c>
      <c r="I30" s="12" t="str">
        <f t="shared" si="2"/>
        <v>_48</v>
      </c>
      <c r="J30" s="12" t="str">
        <f t="shared" si="3"/>
        <v>Female_48</v>
      </c>
    </row>
    <row r="31" spans="1:10" hidden="1" x14ac:dyDescent="0.3">
      <c r="A31" s="7" t="s">
        <v>42</v>
      </c>
      <c r="B31" s="7" t="s">
        <v>83</v>
      </c>
      <c r="C31" s="8">
        <v>39692</v>
      </c>
      <c r="D31" s="9" t="s">
        <v>149</v>
      </c>
      <c r="E31" s="9" t="s">
        <v>153</v>
      </c>
      <c r="F31" s="8">
        <v>41639</v>
      </c>
      <c r="G31" s="12">
        <f t="shared" si="0"/>
        <v>63</v>
      </c>
      <c r="H31" s="12">
        <f t="shared" si="1"/>
        <v>5.25</v>
      </c>
      <c r="I31" s="12" t="str">
        <f t="shared" si="2"/>
        <v>_60</v>
      </c>
      <c r="J31" s="12" t="str">
        <f t="shared" si="3"/>
        <v>Male_60</v>
      </c>
    </row>
    <row r="32" spans="1:10" hidden="1" x14ac:dyDescent="0.3">
      <c r="A32" s="7" t="s">
        <v>43</v>
      </c>
      <c r="B32" s="7" t="s">
        <v>83</v>
      </c>
      <c r="C32" s="8">
        <v>40695</v>
      </c>
      <c r="D32" s="9" t="s">
        <v>148</v>
      </c>
      <c r="E32" s="9" t="s">
        <v>154</v>
      </c>
      <c r="F32" s="8">
        <v>41639</v>
      </c>
      <c r="G32" s="12">
        <f t="shared" si="0"/>
        <v>30</v>
      </c>
      <c r="H32" s="12">
        <f t="shared" si="1"/>
        <v>2.5</v>
      </c>
      <c r="I32" s="12" t="str">
        <f t="shared" si="2"/>
        <v>_subadult</v>
      </c>
      <c r="J32" s="12" t="str">
        <f t="shared" si="3"/>
        <v>Female_subadult</v>
      </c>
    </row>
    <row r="33" spans="1:10" x14ac:dyDescent="0.3">
      <c r="A33" s="7" t="s">
        <v>98</v>
      </c>
      <c r="B33" s="7" t="s">
        <v>82</v>
      </c>
      <c r="C33" s="8">
        <v>34973</v>
      </c>
      <c r="D33" s="9" t="s">
        <v>149</v>
      </c>
      <c r="E33" s="9" t="s">
        <v>154</v>
      </c>
      <c r="F33" s="8">
        <v>41639</v>
      </c>
      <c r="G33" s="12">
        <f t="shared" si="0"/>
        <v>218</v>
      </c>
      <c r="H33" s="12">
        <f t="shared" si="1"/>
        <v>18.166666666666668</v>
      </c>
      <c r="I33" s="12" t="str">
        <f t="shared" si="2"/>
        <v>_84</v>
      </c>
      <c r="J33" s="12" t="str">
        <f t="shared" si="3"/>
        <v>Female_84</v>
      </c>
    </row>
    <row r="34" spans="1:10" x14ac:dyDescent="0.3">
      <c r="A34" s="7" t="s">
        <v>44</v>
      </c>
      <c r="B34" s="7" t="s">
        <v>83</v>
      </c>
      <c r="C34" s="8">
        <v>39904</v>
      </c>
      <c r="D34" s="9" t="s">
        <v>149</v>
      </c>
      <c r="E34" s="9" t="s">
        <v>154</v>
      </c>
      <c r="F34" s="8">
        <v>41639</v>
      </c>
      <c r="G34" s="12">
        <f t="shared" si="0"/>
        <v>56</v>
      </c>
      <c r="H34" s="12">
        <f t="shared" si="1"/>
        <v>4.666666666666667</v>
      </c>
      <c r="I34" s="12" t="str">
        <f t="shared" si="2"/>
        <v>_48</v>
      </c>
      <c r="J34" s="12" t="str">
        <f t="shared" si="3"/>
        <v>Female_48</v>
      </c>
    </row>
    <row r="35" spans="1:10" x14ac:dyDescent="0.3">
      <c r="A35" s="7" t="s">
        <v>99</v>
      </c>
      <c r="B35" s="7" t="s">
        <v>82</v>
      </c>
      <c r="C35" s="8">
        <v>36434</v>
      </c>
      <c r="D35" s="9" t="s">
        <v>149</v>
      </c>
      <c r="E35" s="9" t="s">
        <v>154</v>
      </c>
      <c r="F35" s="8">
        <v>41639</v>
      </c>
      <c r="G35" s="12">
        <f t="shared" si="0"/>
        <v>170</v>
      </c>
      <c r="H35" s="12">
        <f t="shared" si="1"/>
        <v>14.166666666666666</v>
      </c>
      <c r="I35" s="12" t="str">
        <f t="shared" si="2"/>
        <v>_84</v>
      </c>
      <c r="J35" s="12" t="str">
        <f t="shared" si="3"/>
        <v>Female_84</v>
      </c>
    </row>
    <row r="36" spans="1:10" hidden="1" x14ac:dyDescent="0.3">
      <c r="A36" s="7" t="s">
        <v>46</v>
      </c>
      <c r="B36" s="7" t="s">
        <v>83</v>
      </c>
      <c r="C36" s="8">
        <v>39995</v>
      </c>
      <c r="D36" s="9" t="s">
        <v>149</v>
      </c>
      <c r="E36" s="9" t="s">
        <v>153</v>
      </c>
      <c r="F36" s="8">
        <v>41639</v>
      </c>
      <c r="G36" s="12">
        <f t="shared" si="0"/>
        <v>53</v>
      </c>
      <c r="H36" s="12">
        <f t="shared" si="1"/>
        <v>4.416666666666667</v>
      </c>
      <c r="I36" s="12" t="str">
        <f t="shared" si="2"/>
        <v>_48</v>
      </c>
      <c r="J36" s="12" t="str">
        <f t="shared" si="3"/>
        <v>Male_48</v>
      </c>
    </row>
    <row r="37" spans="1:10" x14ac:dyDescent="0.3">
      <c r="A37" s="7" t="s">
        <v>47</v>
      </c>
      <c r="B37" s="7" t="s">
        <v>83</v>
      </c>
      <c r="C37" s="8">
        <v>38261</v>
      </c>
      <c r="D37" s="9" t="s">
        <v>149</v>
      </c>
      <c r="E37" s="9" t="s">
        <v>154</v>
      </c>
      <c r="F37" s="8">
        <v>41639</v>
      </c>
      <c r="G37" s="12">
        <f t="shared" si="0"/>
        <v>110</v>
      </c>
      <c r="H37" s="12">
        <f t="shared" si="1"/>
        <v>9.1666666666666661</v>
      </c>
      <c r="I37" s="12" t="str">
        <f t="shared" si="2"/>
        <v>_84</v>
      </c>
      <c r="J37" s="12" t="str">
        <f t="shared" si="3"/>
        <v>Female_84</v>
      </c>
    </row>
    <row r="38" spans="1:10" x14ac:dyDescent="0.3">
      <c r="A38" s="7" t="s">
        <v>100</v>
      </c>
      <c r="B38" s="7" t="s">
        <v>82</v>
      </c>
      <c r="C38" s="8">
        <v>37226</v>
      </c>
      <c r="D38" s="9" t="s">
        <v>149</v>
      </c>
      <c r="E38" s="9" t="s">
        <v>154</v>
      </c>
      <c r="F38" s="8">
        <v>41639</v>
      </c>
      <c r="G38" s="12">
        <f t="shared" si="0"/>
        <v>144</v>
      </c>
      <c r="H38" s="12">
        <f t="shared" si="1"/>
        <v>12</v>
      </c>
      <c r="I38" s="12" t="str">
        <f t="shared" si="2"/>
        <v>_84</v>
      </c>
      <c r="J38" s="12" t="str">
        <f t="shared" si="3"/>
        <v>Female_84</v>
      </c>
    </row>
    <row r="39" spans="1:10" hidden="1" x14ac:dyDescent="0.3">
      <c r="A39" s="7" t="s">
        <v>49</v>
      </c>
      <c r="B39" s="7" t="s">
        <v>83</v>
      </c>
      <c r="C39" s="8">
        <v>40940</v>
      </c>
      <c r="D39" s="9" t="s">
        <v>147</v>
      </c>
      <c r="E39" s="9" t="s">
        <v>153</v>
      </c>
      <c r="F39" s="8">
        <v>41639</v>
      </c>
      <c r="G39" s="12">
        <f t="shared" si="0"/>
        <v>22</v>
      </c>
      <c r="H39" s="12">
        <f t="shared" si="1"/>
        <v>1.8333333333333333</v>
      </c>
      <c r="I39" s="12" t="str">
        <f t="shared" si="2"/>
        <v>_juvenile</v>
      </c>
      <c r="J39" s="12" t="str">
        <f t="shared" si="3"/>
        <v>Male_juvenile</v>
      </c>
    </row>
    <row r="40" spans="1:10" hidden="1" x14ac:dyDescent="0.3">
      <c r="A40" s="7" t="s">
        <v>50</v>
      </c>
      <c r="B40" s="7" t="s">
        <v>83</v>
      </c>
      <c r="C40" s="8">
        <v>39995</v>
      </c>
      <c r="D40" s="9" t="s">
        <v>149</v>
      </c>
      <c r="E40" s="9" t="s">
        <v>153</v>
      </c>
      <c r="F40" s="8">
        <v>41639</v>
      </c>
      <c r="G40" s="12">
        <f t="shared" si="0"/>
        <v>53</v>
      </c>
      <c r="H40" s="12">
        <f t="shared" si="1"/>
        <v>4.416666666666667</v>
      </c>
      <c r="I40" s="12" t="str">
        <f t="shared" si="2"/>
        <v>_48</v>
      </c>
      <c r="J40" s="12" t="str">
        <f t="shared" si="3"/>
        <v>Male_48</v>
      </c>
    </row>
    <row r="41" spans="1:10" hidden="1" x14ac:dyDescent="0.3">
      <c r="A41" s="7" t="s">
        <v>51</v>
      </c>
      <c r="B41" s="7" t="s">
        <v>83</v>
      </c>
      <c r="C41" s="8">
        <v>39814</v>
      </c>
      <c r="D41" s="9" t="s">
        <v>149</v>
      </c>
      <c r="E41" s="9" t="s">
        <v>153</v>
      </c>
      <c r="F41" s="8">
        <v>41639</v>
      </c>
      <c r="G41" s="12">
        <f t="shared" si="0"/>
        <v>59</v>
      </c>
      <c r="H41" s="12">
        <f t="shared" si="1"/>
        <v>4.916666666666667</v>
      </c>
      <c r="I41" s="12" t="str">
        <f t="shared" si="2"/>
        <v>_48</v>
      </c>
      <c r="J41" s="12" t="str">
        <f t="shared" si="3"/>
        <v>Male_48</v>
      </c>
    </row>
    <row r="42" spans="1:10" x14ac:dyDescent="0.3">
      <c r="A42" s="7" t="s">
        <v>89</v>
      </c>
      <c r="B42" s="7" t="s">
        <v>83</v>
      </c>
      <c r="C42" s="8">
        <v>37408</v>
      </c>
      <c r="D42" s="9" t="s">
        <v>149</v>
      </c>
      <c r="E42" s="9" t="s">
        <v>154</v>
      </c>
      <c r="F42" s="8">
        <v>41639</v>
      </c>
      <c r="G42" s="12">
        <f t="shared" si="0"/>
        <v>138</v>
      </c>
      <c r="H42" s="12">
        <f t="shared" si="1"/>
        <v>11.5</v>
      </c>
      <c r="I42" s="12" t="str">
        <f t="shared" si="2"/>
        <v>_84</v>
      </c>
      <c r="J42" s="12" t="str">
        <f t="shared" si="3"/>
        <v>Female_84</v>
      </c>
    </row>
    <row r="43" spans="1:10" hidden="1" x14ac:dyDescent="0.3">
      <c r="A43" s="7" t="s">
        <v>90</v>
      </c>
      <c r="B43" s="7" t="s">
        <v>83</v>
      </c>
      <c r="C43" s="8">
        <v>39783</v>
      </c>
      <c r="D43" s="9" t="s">
        <v>149</v>
      </c>
      <c r="E43" s="9" t="s">
        <v>153</v>
      </c>
      <c r="F43" s="8">
        <v>41639</v>
      </c>
      <c r="G43" s="12">
        <f t="shared" si="0"/>
        <v>60</v>
      </c>
      <c r="H43" s="12">
        <f t="shared" si="1"/>
        <v>5</v>
      </c>
      <c r="I43" s="12" t="str">
        <f t="shared" si="2"/>
        <v>_60</v>
      </c>
      <c r="J43" s="12" t="str">
        <f t="shared" si="3"/>
        <v>Male_60</v>
      </c>
    </row>
    <row r="44" spans="1:10" x14ac:dyDescent="0.3">
      <c r="A44" s="7" t="s">
        <v>52</v>
      </c>
      <c r="B44" s="7" t="s">
        <v>83</v>
      </c>
      <c r="C44" s="8">
        <v>38443</v>
      </c>
      <c r="D44" s="9" t="s">
        <v>149</v>
      </c>
      <c r="E44" s="9" t="s">
        <v>154</v>
      </c>
      <c r="F44" s="8">
        <v>41639</v>
      </c>
      <c r="G44" s="12">
        <f t="shared" si="0"/>
        <v>104</v>
      </c>
      <c r="H44" s="12">
        <f t="shared" si="1"/>
        <v>8.6666666666666661</v>
      </c>
      <c r="I44" s="12" t="str">
        <f t="shared" si="2"/>
        <v>_84</v>
      </c>
      <c r="J44" s="12" t="str">
        <f t="shared" si="3"/>
        <v>Female_84</v>
      </c>
    </row>
    <row r="45" spans="1:10" hidden="1" x14ac:dyDescent="0.3">
      <c r="A45" s="7" t="s">
        <v>53</v>
      </c>
      <c r="B45" s="7" t="s">
        <v>83</v>
      </c>
      <c r="C45" s="8">
        <v>41122</v>
      </c>
      <c r="D45" s="9" t="s">
        <v>147</v>
      </c>
      <c r="E45" s="9" t="s">
        <v>154</v>
      </c>
      <c r="F45" s="8">
        <v>41639</v>
      </c>
      <c r="G45" s="12">
        <f t="shared" si="0"/>
        <v>16</v>
      </c>
      <c r="H45" s="12">
        <f t="shared" si="1"/>
        <v>1.3333333333333333</v>
      </c>
      <c r="I45" s="12" t="str">
        <f t="shared" si="2"/>
        <v>_juvenile</v>
      </c>
      <c r="J45" s="12" t="str">
        <f t="shared" si="3"/>
        <v>Female_juvenile</v>
      </c>
    </row>
    <row r="46" spans="1:10" hidden="1" x14ac:dyDescent="0.3">
      <c r="A46" s="7" t="s">
        <v>54</v>
      </c>
      <c r="B46" s="7" t="s">
        <v>83</v>
      </c>
      <c r="C46" s="8">
        <v>36678</v>
      </c>
      <c r="D46" s="9" t="s">
        <v>149</v>
      </c>
      <c r="E46" s="9" t="s">
        <v>153</v>
      </c>
      <c r="F46" s="8">
        <v>41639</v>
      </c>
      <c r="G46" s="12">
        <f t="shared" si="0"/>
        <v>162</v>
      </c>
      <c r="H46" s="12">
        <f t="shared" si="1"/>
        <v>13.5</v>
      </c>
      <c r="I46" s="12" t="str">
        <f t="shared" si="2"/>
        <v>_84</v>
      </c>
      <c r="J46" s="12" t="str">
        <f t="shared" si="3"/>
        <v>Male_84</v>
      </c>
    </row>
    <row r="47" spans="1:10" x14ac:dyDescent="0.3">
      <c r="A47" s="7" t="s">
        <v>56</v>
      </c>
      <c r="B47" s="7" t="s">
        <v>83</v>
      </c>
      <c r="C47" s="8">
        <v>39965</v>
      </c>
      <c r="D47" s="9" t="s">
        <v>149</v>
      </c>
      <c r="E47" s="9" t="s">
        <v>154</v>
      </c>
      <c r="F47" s="8">
        <v>41639</v>
      </c>
      <c r="G47" s="12">
        <f t="shared" si="0"/>
        <v>54</v>
      </c>
      <c r="H47" s="12">
        <f t="shared" si="1"/>
        <v>4.5</v>
      </c>
      <c r="I47" s="12" t="str">
        <f t="shared" si="2"/>
        <v>_48</v>
      </c>
      <c r="J47" s="12" t="str">
        <f t="shared" si="3"/>
        <v>Female_48</v>
      </c>
    </row>
    <row r="48" spans="1:10" hidden="1" x14ac:dyDescent="0.3">
      <c r="A48" s="7" t="s">
        <v>57</v>
      </c>
      <c r="B48" s="7" t="s">
        <v>83</v>
      </c>
      <c r="C48" s="8">
        <v>40179</v>
      </c>
      <c r="D48" s="9" t="s">
        <v>148</v>
      </c>
      <c r="E48" s="9" t="s">
        <v>153</v>
      </c>
      <c r="F48" s="8">
        <v>41639</v>
      </c>
      <c r="G48" s="12">
        <f t="shared" si="0"/>
        <v>47</v>
      </c>
      <c r="H48" s="12">
        <f t="shared" si="1"/>
        <v>3.9166666666666665</v>
      </c>
      <c r="I48" s="12" t="str">
        <f t="shared" si="2"/>
        <v>_36</v>
      </c>
      <c r="J48" s="12" t="str">
        <f t="shared" si="3"/>
        <v>Male_36</v>
      </c>
    </row>
    <row r="49" spans="1:10" x14ac:dyDescent="0.3">
      <c r="A49" s="7" t="s">
        <v>58</v>
      </c>
      <c r="B49" s="7" t="s">
        <v>83</v>
      </c>
      <c r="C49" s="8">
        <v>39114</v>
      </c>
      <c r="D49" s="9" t="s">
        <v>149</v>
      </c>
      <c r="E49" s="9" t="s">
        <v>154</v>
      </c>
      <c r="F49" s="8">
        <v>41639</v>
      </c>
      <c r="G49" s="12">
        <f t="shared" si="0"/>
        <v>82</v>
      </c>
      <c r="H49" s="12">
        <f t="shared" si="1"/>
        <v>6.833333333333333</v>
      </c>
      <c r="I49" s="12" t="str">
        <f t="shared" si="2"/>
        <v>_72</v>
      </c>
      <c r="J49" s="12" t="str">
        <f t="shared" si="3"/>
        <v>Female_72</v>
      </c>
    </row>
    <row r="50" spans="1:10" hidden="1" x14ac:dyDescent="0.3">
      <c r="A50" s="7" t="s">
        <v>91</v>
      </c>
      <c r="B50" s="7" t="s">
        <v>83</v>
      </c>
      <c r="C50" s="8">
        <v>40544</v>
      </c>
      <c r="D50" s="9" t="s">
        <v>148</v>
      </c>
      <c r="E50" s="9" t="s">
        <v>153</v>
      </c>
      <c r="F50" s="8">
        <v>41639</v>
      </c>
      <c r="G50" s="12">
        <f t="shared" si="0"/>
        <v>35</v>
      </c>
      <c r="H50" s="12">
        <f t="shared" si="1"/>
        <v>2.9166666666666665</v>
      </c>
      <c r="I50" s="12" t="str">
        <f t="shared" si="2"/>
        <v>_subadult</v>
      </c>
      <c r="J50" s="12" t="str">
        <f t="shared" si="3"/>
        <v>Male_subadult</v>
      </c>
    </row>
    <row r="51" spans="1:10" x14ac:dyDescent="0.3">
      <c r="A51" s="7" t="s">
        <v>59</v>
      </c>
      <c r="B51" s="7" t="s">
        <v>83</v>
      </c>
      <c r="C51" s="8">
        <v>39356</v>
      </c>
      <c r="D51" s="9" t="s">
        <v>149</v>
      </c>
      <c r="E51" s="9" t="s">
        <v>154</v>
      </c>
      <c r="F51" s="8">
        <v>41639</v>
      </c>
      <c r="G51" s="12">
        <f t="shared" si="0"/>
        <v>74</v>
      </c>
      <c r="H51" s="12">
        <f t="shared" si="1"/>
        <v>6.166666666666667</v>
      </c>
      <c r="I51" s="12" t="str">
        <f t="shared" si="2"/>
        <v>_72</v>
      </c>
      <c r="J51" s="12" t="str">
        <f t="shared" si="3"/>
        <v>Female_72</v>
      </c>
    </row>
    <row r="52" spans="1:10" x14ac:dyDescent="0.3">
      <c r="A52" s="7" t="s">
        <v>60</v>
      </c>
      <c r="B52" s="7" t="s">
        <v>83</v>
      </c>
      <c r="C52" s="8">
        <v>39234</v>
      </c>
      <c r="D52" s="9" t="s">
        <v>149</v>
      </c>
      <c r="E52" s="9" t="s">
        <v>154</v>
      </c>
      <c r="F52" s="8">
        <v>41639</v>
      </c>
      <c r="G52" s="12">
        <f t="shared" si="0"/>
        <v>78</v>
      </c>
      <c r="H52" s="12">
        <f t="shared" si="1"/>
        <v>6.5</v>
      </c>
      <c r="I52" s="12" t="str">
        <f t="shared" si="2"/>
        <v>_72</v>
      </c>
      <c r="J52" s="12" t="str">
        <f t="shared" si="3"/>
        <v>Female_72</v>
      </c>
    </row>
    <row r="53" spans="1:10" hidden="1" x14ac:dyDescent="0.3">
      <c r="A53" s="7" t="s">
        <v>61</v>
      </c>
      <c r="B53" s="7" t="s">
        <v>83</v>
      </c>
      <c r="C53" s="8">
        <v>40940</v>
      </c>
      <c r="D53" s="9" t="s">
        <v>147</v>
      </c>
      <c r="E53" s="9" t="s">
        <v>154</v>
      </c>
      <c r="F53" s="8">
        <v>41639</v>
      </c>
      <c r="G53" s="12">
        <f t="shared" si="0"/>
        <v>22</v>
      </c>
      <c r="H53" s="12">
        <f t="shared" si="1"/>
        <v>1.8333333333333333</v>
      </c>
      <c r="I53" s="12" t="str">
        <f t="shared" si="2"/>
        <v>_juvenile</v>
      </c>
      <c r="J53" s="12" t="str">
        <f t="shared" si="3"/>
        <v>Female_juvenile</v>
      </c>
    </row>
    <row r="54" spans="1:10" x14ac:dyDescent="0.3">
      <c r="A54" s="7" t="s">
        <v>63</v>
      </c>
      <c r="B54" s="7" t="s">
        <v>83</v>
      </c>
      <c r="C54" s="8">
        <v>39114</v>
      </c>
      <c r="D54" s="9" t="s">
        <v>149</v>
      </c>
      <c r="E54" s="9" t="s">
        <v>154</v>
      </c>
      <c r="F54" s="8">
        <v>41639</v>
      </c>
      <c r="G54" s="12">
        <f t="shared" si="0"/>
        <v>82</v>
      </c>
      <c r="H54" s="12">
        <f t="shared" si="1"/>
        <v>6.833333333333333</v>
      </c>
      <c r="I54" s="12" t="str">
        <f t="shared" si="2"/>
        <v>_72</v>
      </c>
      <c r="J54" s="12" t="str">
        <f t="shared" si="3"/>
        <v>Female_72</v>
      </c>
    </row>
    <row r="55" spans="1:10" x14ac:dyDescent="0.3">
      <c r="A55" s="7" t="s">
        <v>64</v>
      </c>
      <c r="B55" s="7" t="s">
        <v>83</v>
      </c>
      <c r="C55" s="8">
        <v>39904</v>
      </c>
      <c r="D55" s="9" t="s">
        <v>149</v>
      </c>
      <c r="E55" s="9" t="s">
        <v>154</v>
      </c>
      <c r="F55" s="8">
        <v>41639</v>
      </c>
      <c r="G55" s="12">
        <f t="shared" si="0"/>
        <v>56</v>
      </c>
      <c r="H55" s="12">
        <f t="shared" si="1"/>
        <v>4.666666666666667</v>
      </c>
      <c r="I55" s="12" t="str">
        <f t="shared" si="2"/>
        <v>_48</v>
      </c>
      <c r="J55" s="12" t="str">
        <f t="shared" si="3"/>
        <v>Female_48</v>
      </c>
    </row>
    <row r="56" spans="1:10" hidden="1" x14ac:dyDescent="0.3">
      <c r="A56" s="7" t="s">
        <v>65</v>
      </c>
      <c r="B56" s="7" t="s">
        <v>83</v>
      </c>
      <c r="C56" s="8">
        <v>38869</v>
      </c>
      <c r="D56" s="9" t="s">
        <v>149</v>
      </c>
      <c r="E56" s="9" t="s">
        <v>153</v>
      </c>
      <c r="F56" s="8">
        <v>41639</v>
      </c>
      <c r="G56" s="12">
        <f t="shared" si="0"/>
        <v>90</v>
      </c>
      <c r="H56" s="12">
        <f t="shared" si="1"/>
        <v>7.5</v>
      </c>
      <c r="I56" s="12" t="str">
        <f t="shared" si="2"/>
        <v>_84</v>
      </c>
      <c r="J56" s="12" t="str">
        <f t="shared" si="3"/>
        <v>Male_84</v>
      </c>
    </row>
    <row r="57" spans="1:10" hidden="1" x14ac:dyDescent="0.3">
      <c r="A57" s="7" t="s">
        <v>66</v>
      </c>
      <c r="B57" s="7" t="s">
        <v>83</v>
      </c>
      <c r="C57" s="8">
        <v>40603</v>
      </c>
      <c r="D57" s="9" t="s">
        <v>148</v>
      </c>
      <c r="E57" s="9" t="s">
        <v>153</v>
      </c>
      <c r="F57" s="8">
        <v>41639</v>
      </c>
      <c r="G57" s="12">
        <f t="shared" si="0"/>
        <v>33</v>
      </c>
      <c r="H57" s="12">
        <f t="shared" si="1"/>
        <v>2.75</v>
      </c>
      <c r="I57" s="12" t="str">
        <f t="shared" si="2"/>
        <v>_subadult</v>
      </c>
      <c r="J57" s="12" t="str">
        <f t="shared" si="3"/>
        <v>Male_subadult</v>
      </c>
    </row>
    <row r="58" spans="1:10" x14ac:dyDescent="0.3">
      <c r="A58" s="7" t="s">
        <v>69</v>
      </c>
      <c r="B58" s="7" t="s">
        <v>83</v>
      </c>
      <c r="C58" s="8">
        <v>38777</v>
      </c>
      <c r="D58" s="9" t="s">
        <v>149</v>
      </c>
      <c r="E58" s="9" t="s">
        <v>154</v>
      </c>
      <c r="F58" s="8">
        <v>41639</v>
      </c>
      <c r="G58" s="12">
        <f t="shared" si="0"/>
        <v>93</v>
      </c>
      <c r="H58" s="12">
        <f t="shared" si="1"/>
        <v>7.75</v>
      </c>
      <c r="I58" s="12" t="str">
        <f t="shared" si="2"/>
        <v>_84</v>
      </c>
      <c r="J58" s="12" t="str">
        <f t="shared" si="3"/>
        <v>Female_84</v>
      </c>
    </row>
    <row r="59" spans="1:10" hidden="1" x14ac:dyDescent="0.3">
      <c r="A59" s="7" t="s">
        <v>92</v>
      </c>
      <c r="B59" s="7" t="s">
        <v>83</v>
      </c>
      <c r="C59" s="8">
        <v>40695</v>
      </c>
      <c r="D59" s="9" t="s">
        <v>148</v>
      </c>
      <c r="E59" s="9" t="s">
        <v>153</v>
      </c>
      <c r="F59" s="8">
        <v>41639</v>
      </c>
      <c r="G59" s="12">
        <f t="shared" si="0"/>
        <v>30</v>
      </c>
      <c r="H59" s="12">
        <f t="shared" si="1"/>
        <v>2.5</v>
      </c>
      <c r="I59" s="12" t="str">
        <f t="shared" si="2"/>
        <v>_subadult</v>
      </c>
      <c r="J59" s="12" t="str">
        <f t="shared" si="3"/>
        <v>Male_subadult</v>
      </c>
    </row>
    <row r="60" spans="1:10" x14ac:dyDescent="0.3">
      <c r="A60" s="7" t="s">
        <v>102</v>
      </c>
      <c r="B60" s="7" t="s">
        <v>82</v>
      </c>
      <c r="C60" s="8">
        <v>35765</v>
      </c>
      <c r="D60" s="9" t="s">
        <v>149</v>
      </c>
      <c r="E60" s="9" t="s">
        <v>154</v>
      </c>
      <c r="F60" s="8">
        <v>41639</v>
      </c>
      <c r="G60" s="12">
        <f t="shared" si="0"/>
        <v>192</v>
      </c>
      <c r="H60" s="12">
        <f t="shared" si="1"/>
        <v>16</v>
      </c>
      <c r="I60" s="12" t="str">
        <f t="shared" si="2"/>
        <v>_84</v>
      </c>
      <c r="J60" s="12" t="str">
        <f t="shared" si="3"/>
        <v>Female_84</v>
      </c>
    </row>
    <row r="61" spans="1:10" hidden="1" x14ac:dyDescent="0.3">
      <c r="A61" s="7" t="s">
        <v>93</v>
      </c>
      <c r="B61" s="7" t="s">
        <v>83</v>
      </c>
      <c r="C61" s="8">
        <v>41061</v>
      </c>
      <c r="D61" s="9" t="s">
        <v>147</v>
      </c>
      <c r="E61" s="9" t="s">
        <v>153</v>
      </c>
      <c r="F61" s="8">
        <v>41639</v>
      </c>
      <c r="G61" s="12">
        <f t="shared" si="0"/>
        <v>18</v>
      </c>
      <c r="H61" s="12">
        <f t="shared" si="1"/>
        <v>1.5</v>
      </c>
      <c r="I61" s="12" t="str">
        <f t="shared" si="2"/>
        <v>_juvenile</v>
      </c>
      <c r="J61" s="12" t="str">
        <f t="shared" si="3"/>
        <v>Male_juvenile</v>
      </c>
    </row>
    <row r="62" spans="1:10" hidden="1" x14ac:dyDescent="0.3">
      <c r="A62" s="7" t="s">
        <v>94</v>
      </c>
      <c r="B62" s="7" t="s">
        <v>83</v>
      </c>
      <c r="C62" s="8">
        <v>40513</v>
      </c>
      <c r="D62" s="9" t="s">
        <v>148</v>
      </c>
      <c r="E62" s="9" t="s">
        <v>153</v>
      </c>
      <c r="F62" s="8">
        <v>41639</v>
      </c>
      <c r="G62" s="12">
        <f t="shared" si="0"/>
        <v>36</v>
      </c>
      <c r="H62" s="12">
        <f t="shared" si="1"/>
        <v>3</v>
      </c>
      <c r="I62" s="12" t="str">
        <f t="shared" si="2"/>
        <v>_36</v>
      </c>
      <c r="J62" s="12" t="str">
        <f t="shared" si="3"/>
        <v>Male_36</v>
      </c>
    </row>
    <row r="63" spans="1:10" hidden="1" x14ac:dyDescent="0.3">
      <c r="A63" s="7" t="s">
        <v>71</v>
      </c>
      <c r="B63" s="7" t="s">
        <v>83</v>
      </c>
      <c r="C63" s="8">
        <v>39904</v>
      </c>
      <c r="D63" s="9" t="s">
        <v>149</v>
      </c>
      <c r="E63" s="9" t="s">
        <v>153</v>
      </c>
      <c r="F63" s="8">
        <v>41639</v>
      </c>
      <c r="G63" s="12">
        <f t="shared" si="0"/>
        <v>56</v>
      </c>
      <c r="H63" s="12">
        <f t="shared" si="1"/>
        <v>4.666666666666667</v>
      </c>
      <c r="I63" s="12" t="str">
        <f t="shared" si="2"/>
        <v>_48</v>
      </c>
      <c r="J63" s="12" t="str">
        <f t="shared" si="3"/>
        <v>Male_48</v>
      </c>
    </row>
    <row r="64" spans="1:10" x14ac:dyDescent="0.3">
      <c r="A64" s="7" t="s">
        <v>72</v>
      </c>
      <c r="B64" s="7" t="s">
        <v>83</v>
      </c>
      <c r="C64" s="8">
        <v>38869</v>
      </c>
      <c r="D64" s="9" t="s">
        <v>149</v>
      </c>
      <c r="E64" s="9" t="s">
        <v>154</v>
      </c>
      <c r="F64" s="8">
        <v>41639</v>
      </c>
      <c r="G64" s="12">
        <f t="shared" si="0"/>
        <v>90</v>
      </c>
      <c r="H64" s="12">
        <f t="shared" si="1"/>
        <v>7.5</v>
      </c>
      <c r="I64" s="12" t="str">
        <f t="shared" si="2"/>
        <v>_84</v>
      </c>
      <c r="J64" s="12" t="str">
        <f t="shared" si="3"/>
        <v>Female_84</v>
      </c>
    </row>
    <row r="65" spans="1:10" x14ac:dyDescent="0.3">
      <c r="A65" s="7" t="s">
        <v>74</v>
      </c>
      <c r="B65" s="7" t="s">
        <v>83</v>
      </c>
      <c r="C65" s="8">
        <v>38596</v>
      </c>
      <c r="D65" s="9" t="s">
        <v>149</v>
      </c>
      <c r="E65" s="9" t="s">
        <v>154</v>
      </c>
      <c r="F65" s="8">
        <v>41639</v>
      </c>
      <c r="G65" s="12">
        <f t="shared" si="0"/>
        <v>99</v>
      </c>
      <c r="H65" s="12">
        <f t="shared" si="1"/>
        <v>8.25</v>
      </c>
      <c r="I65" s="12" t="str">
        <f t="shared" si="2"/>
        <v>_84</v>
      </c>
      <c r="J65" s="12" t="str">
        <f t="shared" si="3"/>
        <v>Female_84</v>
      </c>
    </row>
    <row r="66" spans="1:10" x14ac:dyDescent="0.3">
      <c r="A66" s="7" t="s">
        <v>75</v>
      </c>
      <c r="B66" s="7" t="s">
        <v>83</v>
      </c>
      <c r="C66" s="8">
        <v>36678</v>
      </c>
      <c r="D66" s="9" t="s">
        <v>149</v>
      </c>
      <c r="E66" s="9" t="s">
        <v>154</v>
      </c>
      <c r="F66" s="8">
        <v>41639</v>
      </c>
      <c r="G66" s="12">
        <f t="shared" si="0"/>
        <v>162</v>
      </c>
      <c r="H66" s="12">
        <f t="shared" si="1"/>
        <v>13.5</v>
      </c>
      <c r="I66" s="12" t="str">
        <f t="shared" si="2"/>
        <v>_84</v>
      </c>
      <c r="J66" s="12" t="str">
        <f t="shared" si="3"/>
        <v>Female_84</v>
      </c>
    </row>
    <row r="67" spans="1:10" hidden="1" x14ac:dyDescent="0.3">
      <c r="A67" s="7" t="s">
        <v>103</v>
      </c>
      <c r="B67" s="7" t="s">
        <v>146</v>
      </c>
      <c r="C67" s="8">
        <v>40940</v>
      </c>
      <c r="D67" s="9" t="s">
        <v>147</v>
      </c>
      <c r="E67" s="9" t="s">
        <v>153</v>
      </c>
      <c r="F67" s="8">
        <v>41639</v>
      </c>
      <c r="G67" s="12">
        <f t="shared" ref="G67:G71" si="4">(YEAR(F67)-YEAR(C67))*12+MONTH(F67)-MONTH(C67)</f>
        <v>22</v>
      </c>
      <c r="H67" s="12">
        <f t="shared" ref="H67:H71" si="5">G67/12</f>
        <v>1.8333333333333333</v>
      </c>
      <c r="I67" s="12" t="str">
        <f t="shared" ref="I67:I71" si="6">IF(G67&lt;=12,"_cub", IF(G67&lt;24,"_juvenile", IF(G67&lt;36,"_subadult", IF(G67&lt;48,"_36", IF(G67&lt;60,"_48", IF(G67&lt;72,"_60", IF(G67&lt;84, "_72", IF(G67&gt;=84,"_84", "NA"))))))))</f>
        <v>_juvenile</v>
      </c>
      <c r="J67" s="12" t="str">
        <f t="shared" ref="J67:J71" si="7">E67&amp;I67</f>
        <v>Male_juvenile</v>
      </c>
    </row>
    <row r="68" spans="1:10" hidden="1" x14ac:dyDescent="0.3">
      <c r="A68" s="7" t="s">
        <v>95</v>
      </c>
      <c r="B68" s="7" t="s">
        <v>83</v>
      </c>
      <c r="C68" s="8">
        <v>37043</v>
      </c>
      <c r="D68" s="9" t="s">
        <v>149</v>
      </c>
      <c r="E68" s="9" t="s">
        <v>153</v>
      </c>
      <c r="F68" s="8">
        <v>41639</v>
      </c>
      <c r="G68" s="12">
        <f t="shared" si="4"/>
        <v>150</v>
      </c>
      <c r="H68" s="12">
        <f t="shared" si="5"/>
        <v>12.5</v>
      </c>
      <c r="I68" s="12" t="str">
        <f t="shared" si="6"/>
        <v>_84</v>
      </c>
      <c r="J68" s="12" t="str">
        <f t="shared" si="7"/>
        <v>Male_84</v>
      </c>
    </row>
    <row r="69" spans="1:10" hidden="1" x14ac:dyDescent="0.3">
      <c r="A69" s="7" t="s">
        <v>76</v>
      </c>
      <c r="B69" s="7" t="s">
        <v>83</v>
      </c>
      <c r="C69" s="8">
        <v>40452</v>
      </c>
      <c r="D69" s="9" t="s">
        <v>148</v>
      </c>
      <c r="E69" s="9" t="s">
        <v>153</v>
      </c>
      <c r="F69" s="8">
        <v>41639</v>
      </c>
      <c r="G69" s="12">
        <f t="shared" si="4"/>
        <v>38</v>
      </c>
      <c r="H69" s="12">
        <f t="shared" si="5"/>
        <v>3.1666666666666665</v>
      </c>
      <c r="I69" s="12" t="str">
        <f t="shared" si="6"/>
        <v>_36</v>
      </c>
      <c r="J69" s="12" t="str">
        <f t="shared" si="7"/>
        <v>Male_36</v>
      </c>
    </row>
    <row r="70" spans="1:10" hidden="1" x14ac:dyDescent="0.3">
      <c r="A70" s="7" t="s">
        <v>77</v>
      </c>
      <c r="B70" s="7" t="s">
        <v>83</v>
      </c>
      <c r="C70" s="8">
        <v>38991</v>
      </c>
      <c r="D70" s="9" t="s">
        <v>149</v>
      </c>
      <c r="E70" s="9" t="s">
        <v>153</v>
      </c>
      <c r="F70" s="8">
        <v>41639</v>
      </c>
      <c r="G70" s="12">
        <f t="shared" si="4"/>
        <v>86</v>
      </c>
      <c r="H70" s="12">
        <f t="shared" si="5"/>
        <v>7.166666666666667</v>
      </c>
      <c r="I70" s="12" t="str">
        <f t="shared" si="6"/>
        <v>_84</v>
      </c>
      <c r="J70" s="12" t="str">
        <f t="shared" si="7"/>
        <v>Male_84</v>
      </c>
    </row>
    <row r="71" spans="1:10" x14ac:dyDescent="0.3">
      <c r="A71" s="7" t="s">
        <v>78</v>
      </c>
      <c r="B71" s="7" t="s">
        <v>83</v>
      </c>
      <c r="C71" s="8">
        <v>36100</v>
      </c>
      <c r="D71" s="9" t="s">
        <v>149</v>
      </c>
      <c r="E71" s="9" t="s">
        <v>154</v>
      </c>
      <c r="F71" s="8">
        <v>41639</v>
      </c>
      <c r="G71" s="12">
        <f t="shared" si="4"/>
        <v>181</v>
      </c>
      <c r="H71" s="12">
        <f t="shared" si="5"/>
        <v>15.083333333333334</v>
      </c>
      <c r="I71" s="12" t="str">
        <f t="shared" si="6"/>
        <v>_84</v>
      </c>
      <c r="J71" s="12" t="str">
        <f t="shared" si="7"/>
        <v>Female_84</v>
      </c>
    </row>
    <row r="72" spans="1:10" x14ac:dyDescent="0.3">
      <c r="A72" s="7"/>
      <c r="B72" s="7"/>
      <c r="C72" s="8"/>
    </row>
  </sheetData>
  <autoFilter ref="A1:E71">
    <filterColumn colId="3">
      <filters>
        <filter val="Adult"/>
      </filters>
    </filterColumn>
    <filterColumn colId="4">
      <filters>
        <filter val="Female"/>
      </filters>
    </filterColumn>
    <sortState ref="A2:E71">
      <sortCondition ref="A1:A71"/>
    </sortState>
  </autoFilter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73"/>
  <sheetViews>
    <sheetView workbookViewId="0">
      <pane ySplit="1" topLeftCell="A15" activePane="bottomLeft" state="frozen"/>
      <selection pane="bottomLeft" activeCell="A8" sqref="A8:A73"/>
    </sheetView>
  </sheetViews>
  <sheetFormatPr defaultColWidth="8.77734375" defaultRowHeight="14.4" x14ac:dyDescent="0.3"/>
  <cols>
    <col min="1" max="1" width="21.44140625" style="9" bestFit="1" customWidth="1"/>
    <col min="2" max="2" width="9.77734375" style="9" bestFit="1" customWidth="1"/>
    <col min="3" max="3" width="10.44140625" style="10" bestFit="1" customWidth="1"/>
    <col min="4" max="4" width="8.77734375" style="9" bestFit="1" customWidth="1"/>
    <col min="5" max="5" width="7.44140625" style="9" bestFit="1" customWidth="1"/>
    <col min="6" max="6" width="19" style="9" customWidth="1"/>
    <col min="7" max="12" width="7.44140625" style="9" customWidth="1"/>
  </cols>
  <sheetData>
    <row r="1" spans="1:15" x14ac:dyDescent="0.3">
      <c r="A1" s="5" t="s">
        <v>79</v>
      </c>
      <c r="B1" s="5" t="s">
        <v>81</v>
      </c>
      <c r="C1" s="6" t="s">
        <v>151</v>
      </c>
      <c r="D1" s="5" t="s">
        <v>150</v>
      </c>
      <c r="E1" s="5" t="s">
        <v>152</v>
      </c>
      <c r="F1" s="6" t="s">
        <v>156</v>
      </c>
      <c r="G1" s="5" t="s">
        <v>158</v>
      </c>
      <c r="H1" s="5" t="s">
        <v>157</v>
      </c>
      <c r="I1" s="5" t="s">
        <v>160</v>
      </c>
      <c r="J1" s="5" t="s">
        <v>159</v>
      </c>
      <c r="K1" s="5"/>
      <c r="L1" s="5"/>
      <c r="M1" s="1"/>
      <c r="N1" s="1"/>
      <c r="O1" s="1"/>
    </row>
    <row r="2" spans="1:15" hidden="1" x14ac:dyDescent="0.3">
      <c r="A2" s="7" t="s">
        <v>0</v>
      </c>
      <c r="B2" s="7" t="s">
        <v>83</v>
      </c>
      <c r="C2" s="8">
        <v>38991</v>
      </c>
      <c r="D2" s="7" t="s">
        <v>149</v>
      </c>
      <c r="E2" s="9" t="s">
        <v>153</v>
      </c>
      <c r="F2" s="8">
        <v>42004</v>
      </c>
      <c r="G2" s="12">
        <f>(YEAR(F2)-YEAR(C2))*12+MONTH(F2)-MONTH(C2)</f>
        <v>98</v>
      </c>
      <c r="H2" s="12">
        <f>G2/12</f>
        <v>8.1666666666666661</v>
      </c>
      <c r="I2" s="12" t="str">
        <f>IF(G2&lt;=12,"_cub", IF(G2&lt;24,"_juvenile", IF(G2&lt;36,"_subadult", IF(G2&lt;48,"_36", IF(G2&lt;60,"_48", IF(G2&lt;72,"_60", IF(G2&lt;84, "_72", IF(G2&gt;=84,"_84", "NA"))))))))</f>
        <v>_84</v>
      </c>
      <c r="J2" s="12" t="str">
        <f>E2&amp;I2</f>
        <v>Male_84</v>
      </c>
      <c r="N2" s="1" t="s">
        <v>84</v>
      </c>
      <c r="O2" s="1">
        <f>COUNTA(A:A)-1</f>
        <v>72</v>
      </c>
    </row>
    <row r="3" spans="1:15" hidden="1" x14ac:dyDescent="0.3">
      <c r="A3" s="7" t="s">
        <v>1</v>
      </c>
      <c r="B3" s="7" t="s">
        <v>83</v>
      </c>
      <c r="C3" s="8">
        <v>39661</v>
      </c>
      <c r="D3" s="7" t="s">
        <v>149</v>
      </c>
      <c r="E3" s="9" t="s">
        <v>153</v>
      </c>
      <c r="F3" s="8">
        <v>42004</v>
      </c>
      <c r="G3" s="12">
        <f t="shared" ref="G3:G66" si="0">(YEAR(F3)-YEAR(C3))*12+MONTH(F3)-MONTH(C3)</f>
        <v>76</v>
      </c>
      <c r="H3" s="12">
        <f t="shared" ref="H3:H66" si="1">G3/12</f>
        <v>6.333333333333333</v>
      </c>
      <c r="I3" s="12" t="str">
        <f t="shared" ref="I3:I66" si="2">IF(G3&lt;=12,"_cub", IF(G3&lt;24,"_juvenile", IF(G3&lt;36,"_subadult", IF(G3&lt;48,"_36", IF(G3&lt;60,"_48", IF(G3&lt;72,"_60", IF(G3&lt;84, "_72", IF(G3&gt;=84,"_84", "NA"))))))))</f>
        <v>_72</v>
      </c>
      <c r="J3" s="12" t="str">
        <f t="shared" ref="J3:J66" si="3">E3&amp;I3</f>
        <v>Male_72</v>
      </c>
      <c r="N3" s="5" t="s">
        <v>149</v>
      </c>
      <c r="O3" s="1">
        <v>52</v>
      </c>
    </row>
    <row r="4" spans="1:15" hidden="1" x14ac:dyDescent="0.3">
      <c r="A4" s="7" t="s">
        <v>2</v>
      </c>
      <c r="B4" s="7" t="s">
        <v>83</v>
      </c>
      <c r="C4" s="8">
        <v>41153</v>
      </c>
      <c r="D4" s="7" t="s">
        <v>147</v>
      </c>
      <c r="E4" s="9" t="s">
        <v>153</v>
      </c>
      <c r="F4" s="8">
        <v>42004</v>
      </c>
      <c r="G4" s="12">
        <f t="shared" si="0"/>
        <v>27</v>
      </c>
      <c r="H4" s="12">
        <f t="shared" si="1"/>
        <v>2.25</v>
      </c>
      <c r="I4" s="12" t="str">
        <f t="shared" si="2"/>
        <v>_subadult</v>
      </c>
      <c r="J4" s="12" t="str">
        <f t="shared" si="3"/>
        <v>Male_subadult</v>
      </c>
    </row>
    <row r="5" spans="1:15" hidden="1" x14ac:dyDescent="0.3">
      <c r="A5" s="7" t="s">
        <v>4</v>
      </c>
      <c r="B5" s="7" t="s">
        <v>83</v>
      </c>
      <c r="C5" s="8">
        <v>37288</v>
      </c>
      <c r="D5" s="7" t="s">
        <v>149</v>
      </c>
      <c r="E5" s="9" t="s">
        <v>153</v>
      </c>
      <c r="F5" s="8">
        <v>42004</v>
      </c>
      <c r="G5" s="12">
        <f t="shared" si="0"/>
        <v>154</v>
      </c>
      <c r="H5" s="12">
        <f t="shared" si="1"/>
        <v>12.833333333333334</v>
      </c>
      <c r="I5" s="12" t="str">
        <f t="shared" si="2"/>
        <v>_84</v>
      </c>
      <c r="J5" s="12" t="str">
        <f t="shared" si="3"/>
        <v>Male_84</v>
      </c>
    </row>
    <row r="6" spans="1:15" hidden="1" x14ac:dyDescent="0.3">
      <c r="A6" s="7" t="s">
        <v>5</v>
      </c>
      <c r="B6" s="7" t="s">
        <v>83</v>
      </c>
      <c r="C6" s="8">
        <v>41122</v>
      </c>
      <c r="D6" s="7" t="s">
        <v>147</v>
      </c>
      <c r="E6" s="9" t="s">
        <v>154</v>
      </c>
      <c r="F6" s="8">
        <v>42004</v>
      </c>
      <c r="G6" s="12">
        <f t="shared" si="0"/>
        <v>28</v>
      </c>
      <c r="H6" s="12">
        <f t="shared" si="1"/>
        <v>2.3333333333333335</v>
      </c>
      <c r="I6" s="12" t="str">
        <f t="shared" si="2"/>
        <v>_subadult</v>
      </c>
      <c r="J6" s="12" t="str">
        <f t="shared" si="3"/>
        <v>Female_subadult</v>
      </c>
    </row>
    <row r="7" spans="1:15" hidden="1" x14ac:dyDescent="0.3">
      <c r="A7" s="7" t="s">
        <v>6</v>
      </c>
      <c r="B7" s="7" t="s">
        <v>83</v>
      </c>
      <c r="C7" s="8">
        <v>36861</v>
      </c>
      <c r="D7" s="7" t="s">
        <v>149</v>
      </c>
      <c r="E7" s="9" t="s">
        <v>153</v>
      </c>
      <c r="F7" s="8">
        <v>42004</v>
      </c>
      <c r="G7" s="12">
        <f t="shared" si="0"/>
        <v>168</v>
      </c>
      <c r="H7" s="12">
        <f t="shared" si="1"/>
        <v>14</v>
      </c>
      <c r="I7" s="12" t="str">
        <f t="shared" si="2"/>
        <v>_84</v>
      </c>
      <c r="J7" s="12" t="str">
        <f t="shared" si="3"/>
        <v>Male_84</v>
      </c>
    </row>
    <row r="8" spans="1:15" x14ac:dyDescent="0.3">
      <c r="A8" s="7" t="s">
        <v>7</v>
      </c>
      <c r="B8" s="7" t="s">
        <v>83</v>
      </c>
      <c r="C8" s="8">
        <v>37408</v>
      </c>
      <c r="D8" s="7" t="s">
        <v>149</v>
      </c>
      <c r="E8" s="9" t="s">
        <v>154</v>
      </c>
      <c r="F8" s="8">
        <v>42004</v>
      </c>
      <c r="G8" s="12">
        <f t="shared" si="0"/>
        <v>150</v>
      </c>
      <c r="H8" s="12">
        <f t="shared" si="1"/>
        <v>12.5</v>
      </c>
      <c r="I8" s="12" t="str">
        <f t="shared" si="2"/>
        <v>_84</v>
      </c>
      <c r="J8" s="12" t="str">
        <f t="shared" si="3"/>
        <v>Female_84</v>
      </c>
    </row>
    <row r="9" spans="1:15" hidden="1" x14ac:dyDescent="0.3">
      <c r="A9" s="7" t="s">
        <v>8</v>
      </c>
      <c r="B9" s="7" t="s">
        <v>83</v>
      </c>
      <c r="C9" s="8">
        <v>39387</v>
      </c>
      <c r="D9" s="7" t="s">
        <v>149</v>
      </c>
      <c r="E9" s="9" t="s">
        <v>153</v>
      </c>
      <c r="F9" s="8">
        <v>42004</v>
      </c>
      <c r="G9" s="12">
        <f t="shared" si="0"/>
        <v>85</v>
      </c>
      <c r="H9" s="12">
        <f t="shared" si="1"/>
        <v>7.083333333333333</v>
      </c>
      <c r="I9" s="12" t="str">
        <f t="shared" si="2"/>
        <v>_84</v>
      </c>
      <c r="J9" s="12" t="str">
        <f t="shared" si="3"/>
        <v>Male_84</v>
      </c>
    </row>
    <row r="10" spans="1:15" x14ac:dyDescent="0.3">
      <c r="A10" s="7" t="s">
        <v>9</v>
      </c>
      <c r="B10" s="7" t="s">
        <v>83</v>
      </c>
      <c r="C10" s="8">
        <v>36039</v>
      </c>
      <c r="D10" s="7" t="s">
        <v>149</v>
      </c>
      <c r="E10" s="9" t="s">
        <v>154</v>
      </c>
      <c r="F10" s="8">
        <v>42004</v>
      </c>
      <c r="G10" s="12">
        <f t="shared" si="0"/>
        <v>195</v>
      </c>
      <c r="H10" s="12">
        <f t="shared" si="1"/>
        <v>16.25</v>
      </c>
      <c r="I10" s="12" t="str">
        <f t="shared" si="2"/>
        <v>_84</v>
      </c>
      <c r="J10" s="12" t="str">
        <f t="shared" si="3"/>
        <v>Female_84</v>
      </c>
    </row>
    <row r="11" spans="1:15" hidden="1" x14ac:dyDescent="0.3">
      <c r="A11" s="7" t="s">
        <v>10</v>
      </c>
      <c r="B11" s="7" t="s">
        <v>83</v>
      </c>
      <c r="C11" s="8">
        <v>40969</v>
      </c>
      <c r="D11" s="7" t="s">
        <v>148</v>
      </c>
      <c r="E11" s="9" t="s">
        <v>154</v>
      </c>
      <c r="F11" s="8">
        <v>42004</v>
      </c>
      <c r="G11" s="12">
        <f t="shared" si="0"/>
        <v>33</v>
      </c>
      <c r="H11" s="12">
        <f t="shared" si="1"/>
        <v>2.75</v>
      </c>
      <c r="I11" s="12" t="str">
        <f t="shared" si="2"/>
        <v>_subadult</v>
      </c>
      <c r="J11" s="12" t="str">
        <f t="shared" si="3"/>
        <v>Female_subadult</v>
      </c>
    </row>
    <row r="12" spans="1:15" x14ac:dyDescent="0.3">
      <c r="A12" s="7" t="s">
        <v>11</v>
      </c>
      <c r="B12" s="7" t="s">
        <v>83</v>
      </c>
      <c r="C12" s="8">
        <v>40179</v>
      </c>
      <c r="D12" s="7" t="s">
        <v>149</v>
      </c>
      <c r="E12" s="9" t="s">
        <v>154</v>
      </c>
      <c r="F12" s="8">
        <v>42004</v>
      </c>
      <c r="G12" s="12">
        <f t="shared" si="0"/>
        <v>59</v>
      </c>
      <c r="H12" s="12">
        <f t="shared" si="1"/>
        <v>4.916666666666667</v>
      </c>
      <c r="I12" s="12" t="str">
        <f t="shared" si="2"/>
        <v>_48</v>
      </c>
      <c r="J12" s="12" t="str">
        <f t="shared" si="3"/>
        <v>Female_48</v>
      </c>
    </row>
    <row r="13" spans="1:15" x14ac:dyDescent="0.3">
      <c r="A13" s="7" t="s">
        <v>12</v>
      </c>
      <c r="B13" s="7" t="s">
        <v>83</v>
      </c>
      <c r="C13" s="8">
        <v>38838</v>
      </c>
      <c r="D13" s="7" t="s">
        <v>149</v>
      </c>
      <c r="E13" s="9" t="s">
        <v>154</v>
      </c>
      <c r="F13" s="8">
        <v>42004</v>
      </c>
      <c r="G13" s="12">
        <f t="shared" si="0"/>
        <v>103</v>
      </c>
      <c r="H13" s="12">
        <f t="shared" si="1"/>
        <v>8.5833333333333339</v>
      </c>
      <c r="I13" s="12" t="str">
        <f t="shared" si="2"/>
        <v>_84</v>
      </c>
      <c r="J13" s="12" t="str">
        <f t="shared" si="3"/>
        <v>Female_84</v>
      </c>
    </row>
    <row r="14" spans="1:15" hidden="1" x14ac:dyDescent="0.3">
      <c r="A14" s="7" t="s">
        <v>13</v>
      </c>
      <c r="B14" s="7" t="s">
        <v>83</v>
      </c>
      <c r="C14" s="8">
        <v>41244</v>
      </c>
      <c r="D14" s="7" t="s">
        <v>147</v>
      </c>
      <c r="E14" s="9" t="s">
        <v>154</v>
      </c>
      <c r="F14" s="8">
        <v>42004</v>
      </c>
      <c r="G14" s="12">
        <f t="shared" si="0"/>
        <v>24</v>
      </c>
      <c r="H14" s="12">
        <f t="shared" si="1"/>
        <v>2</v>
      </c>
      <c r="I14" s="12" t="str">
        <f t="shared" si="2"/>
        <v>_subadult</v>
      </c>
      <c r="J14" s="12" t="str">
        <f t="shared" si="3"/>
        <v>Female_subadult</v>
      </c>
    </row>
    <row r="15" spans="1:15" x14ac:dyDescent="0.3">
      <c r="A15" s="7" t="s">
        <v>15</v>
      </c>
      <c r="B15" s="7" t="s">
        <v>83</v>
      </c>
      <c r="C15" s="8">
        <v>39783</v>
      </c>
      <c r="D15" s="7" t="s">
        <v>149</v>
      </c>
      <c r="E15" s="9" t="s">
        <v>154</v>
      </c>
      <c r="F15" s="8">
        <v>42004</v>
      </c>
      <c r="G15" s="12">
        <f t="shared" si="0"/>
        <v>72</v>
      </c>
      <c r="H15" s="12">
        <f t="shared" si="1"/>
        <v>6</v>
      </c>
      <c r="I15" s="12" t="str">
        <f t="shared" si="2"/>
        <v>_72</v>
      </c>
      <c r="J15" s="12" t="str">
        <f t="shared" si="3"/>
        <v>Female_72</v>
      </c>
    </row>
    <row r="16" spans="1:15" hidden="1" x14ac:dyDescent="0.3">
      <c r="A16" s="7" t="s">
        <v>17</v>
      </c>
      <c r="B16" s="7" t="s">
        <v>83</v>
      </c>
      <c r="C16" s="8">
        <v>40179</v>
      </c>
      <c r="D16" s="7" t="s">
        <v>149</v>
      </c>
      <c r="E16" s="9" t="s">
        <v>153</v>
      </c>
      <c r="F16" s="8">
        <v>42004</v>
      </c>
      <c r="G16" s="12">
        <f t="shared" si="0"/>
        <v>59</v>
      </c>
      <c r="H16" s="12">
        <f t="shared" si="1"/>
        <v>4.916666666666667</v>
      </c>
      <c r="I16" s="12" t="str">
        <f t="shared" si="2"/>
        <v>_48</v>
      </c>
      <c r="J16" s="12" t="str">
        <f t="shared" si="3"/>
        <v>Male_48</v>
      </c>
    </row>
    <row r="17" spans="1:10" hidden="1" x14ac:dyDescent="0.3">
      <c r="A17" s="7" t="s">
        <v>18</v>
      </c>
      <c r="B17" s="7" t="s">
        <v>83</v>
      </c>
      <c r="C17" s="8">
        <v>41334</v>
      </c>
      <c r="D17" s="7" t="s">
        <v>147</v>
      </c>
      <c r="E17" s="9" t="s">
        <v>154</v>
      </c>
      <c r="F17" s="8">
        <v>42004</v>
      </c>
      <c r="G17" s="12">
        <f t="shared" si="0"/>
        <v>21</v>
      </c>
      <c r="H17" s="12">
        <f t="shared" si="1"/>
        <v>1.75</v>
      </c>
      <c r="I17" s="12" t="str">
        <f t="shared" si="2"/>
        <v>_juvenile</v>
      </c>
      <c r="J17" s="12" t="str">
        <f t="shared" si="3"/>
        <v>Female_juvenile</v>
      </c>
    </row>
    <row r="18" spans="1:10" x14ac:dyDescent="0.3">
      <c r="A18" s="7" t="s">
        <v>85</v>
      </c>
      <c r="B18" s="7" t="s">
        <v>82</v>
      </c>
      <c r="C18" s="8">
        <v>36465</v>
      </c>
      <c r="D18" s="7" t="s">
        <v>149</v>
      </c>
      <c r="E18" s="9" t="s">
        <v>154</v>
      </c>
      <c r="F18" s="8">
        <v>42004</v>
      </c>
      <c r="G18" s="12">
        <f t="shared" si="0"/>
        <v>181</v>
      </c>
      <c r="H18" s="12">
        <f t="shared" si="1"/>
        <v>15.083333333333334</v>
      </c>
      <c r="I18" s="12" t="str">
        <f t="shared" si="2"/>
        <v>_84</v>
      </c>
      <c r="J18" s="12" t="str">
        <f t="shared" si="3"/>
        <v>Female_84</v>
      </c>
    </row>
    <row r="19" spans="1:10" x14ac:dyDescent="0.3">
      <c r="A19" s="7" t="s">
        <v>19</v>
      </c>
      <c r="B19" s="7" t="s">
        <v>83</v>
      </c>
      <c r="C19" s="8">
        <v>38047</v>
      </c>
      <c r="D19" s="7" t="s">
        <v>149</v>
      </c>
      <c r="E19" s="9" t="s">
        <v>154</v>
      </c>
      <c r="F19" s="8">
        <v>42004</v>
      </c>
      <c r="G19" s="12">
        <f t="shared" si="0"/>
        <v>129</v>
      </c>
      <c r="H19" s="12">
        <f t="shared" si="1"/>
        <v>10.75</v>
      </c>
      <c r="I19" s="12" t="str">
        <f t="shared" si="2"/>
        <v>_84</v>
      </c>
      <c r="J19" s="12" t="str">
        <f t="shared" si="3"/>
        <v>Female_84</v>
      </c>
    </row>
    <row r="20" spans="1:10" hidden="1" x14ac:dyDescent="0.3">
      <c r="A20" s="7" t="s">
        <v>20</v>
      </c>
      <c r="B20" s="7" t="s">
        <v>83</v>
      </c>
      <c r="C20" s="8">
        <v>38504</v>
      </c>
      <c r="D20" s="7" t="s">
        <v>149</v>
      </c>
      <c r="E20" s="9" t="s">
        <v>153</v>
      </c>
      <c r="F20" s="8">
        <v>42004</v>
      </c>
      <c r="G20" s="12">
        <f t="shared" si="0"/>
        <v>114</v>
      </c>
      <c r="H20" s="12">
        <f t="shared" si="1"/>
        <v>9.5</v>
      </c>
      <c r="I20" s="12" t="str">
        <f t="shared" si="2"/>
        <v>_84</v>
      </c>
      <c r="J20" s="12" t="str">
        <f t="shared" si="3"/>
        <v>Male_84</v>
      </c>
    </row>
    <row r="21" spans="1:10" x14ac:dyDescent="0.3">
      <c r="A21" s="7" t="s">
        <v>22</v>
      </c>
      <c r="B21" s="7" t="s">
        <v>83</v>
      </c>
      <c r="C21" s="8">
        <v>37196</v>
      </c>
      <c r="D21" s="7" t="s">
        <v>149</v>
      </c>
      <c r="E21" s="9" t="s">
        <v>154</v>
      </c>
      <c r="F21" s="8">
        <v>42004</v>
      </c>
      <c r="G21" s="12">
        <f t="shared" si="0"/>
        <v>157</v>
      </c>
      <c r="H21" s="12">
        <f t="shared" si="1"/>
        <v>13.083333333333334</v>
      </c>
      <c r="I21" s="12" t="str">
        <f t="shared" si="2"/>
        <v>_84</v>
      </c>
      <c r="J21" s="12" t="str">
        <f t="shared" si="3"/>
        <v>Female_84</v>
      </c>
    </row>
    <row r="22" spans="1:10" x14ac:dyDescent="0.3">
      <c r="A22" s="7" t="s">
        <v>25</v>
      </c>
      <c r="B22" s="7" t="s">
        <v>83</v>
      </c>
      <c r="C22" s="8">
        <v>39264</v>
      </c>
      <c r="D22" s="7" t="s">
        <v>149</v>
      </c>
      <c r="E22" s="9" t="s">
        <v>154</v>
      </c>
      <c r="F22" s="8">
        <v>42004</v>
      </c>
      <c r="G22" s="12">
        <f t="shared" si="0"/>
        <v>89</v>
      </c>
      <c r="H22" s="12">
        <f t="shared" si="1"/>
        <v>7.416666666666667</v>
      </c>
      <c r="I22" s="12" t="str">
        <f t="shared" si="2"/>
        <v>_84</v>
      </c>
      <c r="J22" s="12" t="str">
        <f t="shared" si="3"/>
        <v>Female_84</v>
      </c>
    </row>
    <row r="23" spans="1:10" x14ac:dyDescent="0.3">
      <c r="A23" s="7" t="s">
        <v>86</v>
      </c>
      <c r="B23" s="7" t="s">
        <v>82</v>
      </c>
      <c r="C23" s="8">
        <v>38838</v>
      </c>
      <c r="D23" s="7" t="s">
        <v>149</v>
      </c>
      <c r="E23" s="9" t="s">
        <v>154</v>
      </c>
      <c r="F23" s="8">
        <v>42004</v>
      </c>
      <c r="G23" s="12">
        <f t="shared" si="0"/>
        <v>103</v>
      </c>
      <c r="H23" s="12">
        <f t="shared" si="1"/>
        <v>8.5833333333333339</v>
      </c>
      <c r="I23" s="12" t="str">
        <f t="shared" si="2"/>
        <v>_84</v>
      </c>
      <c r="J23" s="12" t="str">
        <f t="shared" si="3"/>
        <v>Female_84</v>
      </c>
    </row>
    <row r="24" spans="1:10" hidden="1" x14ac:dyDescent="0.3">
      <c r="A24" s="7" t="s">
        <v>26</v>
      </c>
      <c r="B24" s="7" t="s">
        <v>83</v>
      </c>
      <c r="C24" s="8">
        <v>39234</v>
      </c>
      <c r="D24" s="7" t="s">
        <v>149</v>
      </c>
      <c r="E24" s="9" t="s">
        <v>153</v>
      </c>
      <c r="F24" s="8">
        <v>42004</v>
      </c>
      <c r="G24" s="12">
        <f t="shared" si="0"/>
        <v>90</v>
      </c>
      <c r="H24" s="12">
        <f t="shared" si="1"/>
        <v>7.5</v>
      </c>
      <c r="I24" s="12" t="str">
        <f t="shared" si="2"/>
        <v>_84</v>
      </c>
      <c r="J24" s="12" t="str">
        <f t="shared" si="3"/>
        <v>Male_84</v>
      </c>
    </row>
    <row r="25" spans="1:10" x14ac:dyDescent="0.3">
      <c r="A25" s="7" t="s">
        <v>27</v>
      </c>
      <c r="B25" s="7" t="s">
        <v>83</v>
      </c>
      <c r="C25" s="8">
        <v>38504</v>
      </c>
      <c r="D25" s="7" t="s">
        <v>149</v>
      </c>
      <c r="E25" s="9" t="s">
        <v>154</v>
      </c>
      <c r="F25" s="8">
        <v>42004</v>
      </c>
      <c r="G25" s="12">
        <f t="shared" si="0"/>
        <v>114</v>
      </c>
      <c r="H25" s="12">
        <f t="shared" si="1"/>
        <v>9.5</v>
      </c>
      <c r="I25" s="12" t="str">
        <f t="shared" si="2"/>
        <v>_84</v>
      </c>
      <c r="J25" s="12" t="str">
        <f t="shared" si="3"/>
        <v>Female_84</v>
      </c>
    </row>
    <row r="26" spans="1:10" hidden="1" x14ac:dyDescent="0.3">
      <c r="A26" s="7" t="s">
        <v>31</v>
      </c>
      <c r="B26" s="7" t="s">
        <v>83</v>
      </c>
      <c r="C26" s="8">
        <v>37043</v>
      </c>
      <c r="D26" s="7" t="s">
        <v>149</v>
      </c>
      <c r="E26" s="9" t="s">
        <v>153</v>
      </c>
      <c r="F26" s="8">
        <v>42004</v>
      </c>
      <c r="G26" s="12">
        <f t="shared" si="0"/>
        <v>162</v>
      </c>
      <c r="H26" s="12">
        <f t="shared" si="1"/>
        <v>13.5</v>
      </c>
      <c r="I26" s="12" t="str">
        <f t="shared" si="2"/>
        <v>_84</v>
      </c>
      <c r="J26" s="12" t="str">
        <f t="shared" si="3"/>
        <v>Male_84</v>
      </c>
    </row>
    <row r="27" spans="1:10" x14ac:dyDescent="0.3">
      <c r="A27" s="7" t="s">
        <v>32</v>
      </c>
      <c r="B27" s="7" t="s">
        <v>83</v>
      </c>
      <c r="C27" s="8">
        <v>39692</v>
      </c>
      <c r="D27" s="7" t="s">
        <v>149</v>
      </c>
      <c r="E27" s="9" t="s">
        <v>154</v>
      </c>
      <c r="F27" s="8">
        <v>42004</v>
      </c>
      <c r="G27" s="12">
        <f t="shared" si="0"/>
        <v>75</v>
      </c>
      <c r="H27" s="12">
        <f t="shared" si="1"/>
        <v>6.25</v>
      </c>
      <c r="I27" s="12" t="str">
        <f t="shared" si="2"/>
        <v>_72</v>
      </c>
      <c r="J27" s="12" t="str">
        <f t="shared" si="3"/>
        <v>Female_72</v>
      </c>
    </row>
    <row r="28" spans="1:10" x14ac:dyDescent="0.3">
      <c r="A28" s="7" t="s">
        <v>33</v>
      </c>
      <c r="B28" s="7" t="s">
        <v>83</v>
      </c>
      <c r="C28" s="8">
        <v>36800</v>
      </c>
      <c r="D28" s="7" t="s">
        <v>149</v>
      </c>
      <c r="E28" s="9" t="s">
        <v>154</v>
      </c>
      <c r="F28" s="8">
        <v>42004</v>
      </c>
      <c r="G28" s="12">
        <f t="shared" si="0"/>
        <v>170</v>
      </c>
      <c r="H28" s="12">
        <f t="shared" si="1"/>
        <v>14.166666666666666</v>
      </c>
      <c r="I28" s="12" t="str">
        <f t="shared" si="2"/>
        <v>_84</v>
      </c>
      <c r="J28" s="12" t="str">
        <f t="shared" si="3"/>
        <v>Female_84</v>
      </c>
    </row>
    <row r="29" spans="1:10" x14ac:dyDescent="0.3">
      <c r="A29" s="7" t="s">
        <v>87</v>
      </c>
      <c r="B29" s="7" t="s">
        <v>82</v>
      </c>
      <c r="C29" s="8">
        <v>39022</v>
      </c>
      <c r="D29" s="7" t="s">
        <v>149</v>
      </c>
      <c r="E29" s="9" t="s">
        <v>154</v>
      </c>
      <c r="F29" s="8">
        <v>42004</v>
      </c>
      <c r="G29" s="12">
        <f t="shared" si="0"/>
        <v>97</v>
      </c>
      <c r="H29" s="12">
        <f t="shared" si="1"/>
        <v>8.0833333333333339</v>
      </c>
      <c r="I29" s="12" t="str">
        <f t="shared" si="2"/>
        <v>_84</v>
      </c>
      <c r="J29" s="12" t="str">
        <f t="shared" si="3"/>
        <v>Female_84</v>
      </c>
    </row>
    <row r="30" spans="1:10" x14ac:dyDescent="0.3">
      <c r="A30" s="7" t="s">
        <v>35</v>
      </c>
      <c r="B30" s="7" t="s">
        <v>83</v>
      </c>
      <c r="C30" s="8">
        <v>38930</v>
      </c>
      <c r="D30" s="7" t="s">
        <v>149</v>
      </c>
      <c r="E30" s="9" t="s">
        <v>154</v>
      </c>
      <c r="F30" s="8">
        <v>42004</v>
      </c>
      <c r="G30" s="12">
        <f t="shared" si="0"/>
        <v>100</v>
      </c>
      <c r="H30" s="12">
        <f t="shared" si="1"/>
        <v>8.3333333333333339</v>
      </c>
      <c r="I30" s="12" t="str">
        <f t="shared" si="2"/>
        <v>_84</v>
      </c>
      <c r="J30" s="12" t="str">
        <f t="shared" si="3"/>
        <v>Female_84</v>
      </c>
    </row>
    <row r="31" spans="1:10" hidden="1" x14ac:dyDescent="0.3">
      <c r="A31" s="7" t="s">
        <v>36</v>
      </c>
      <c r="B31" s="7" t="s">
        <v>83</v>
      </c>
      <c r="C31" s="8">
        <v>40664</v>
      </c>
      <c r="D31" s="7" t="s">
        <v>148</v>
      </c>
      <c r="E31" s="9" t="s">
        <v>153</v>
      </c>
      <c r="F31" s="8">
        <v>42004</v>
      </c>
      <c r="G31" s="12">
        <f t="shared" si="0"/>
        <v>43</v>
      </c>
      <c r="H31" s="12">
        <f t="shared" si="1"/>
        <v>3.5833333333333335</v>
      </c>
      <c r="I31" s="12" t="str">
        <f t="shared" si="2"/>
        <v>_36</v>
      </c>
      <c r="J31" s="12" t="str">
        <f t="shared" si="3"/>
        <v>Male_36</v>
      </c>
    </row>
    <row r="32" spans="1:10" hidden="1" x14ac:dyDescent="0.3">
      <c r="A32" s="7" t="s">
        <v>38</v>
      </c>
      <c r="B32" s="7" t="s">
        <v>83</v>
      </c>
      <c r="C32" s="8">
        <v>38504</v>
      </c>
      <c r="D32" s="7" t="s">
        <v>149</v>
      </c>
      <c r="E32" s="9" t="s">
        <v>153</v>
      </c>
      <c r="F32" s="8">
        <v>42004</v>
      </c>
      <c r="G32" s="12">
        <f t="shared" si="0"/>
        <v>114</v>
      </c>
      <c r="H32" s="12">
        <f t="shared" si="1"/>
        <v>9.5</v>
      </c>
      <c r="I32" s="12" t="str">
        <f t="shared" si="2"/>
        <v>_84</v>
      </c>
      <c r="J32" s="12" t="str">
        <f t="shared" si="3"/>
        <v>Male_84</v>
      </c>
    </row>
    <row r="33" spans="1:10" hidden="1" x14ac:dyDescent="0.3">
      <c r="A33" s="7" t="s">
        <v>39</v>
      </c>
      <c r="B33" s="7" t="s">
        <v>83</v>
      </c>
      <c r="C33" s="8">
        <v>39692</v>
      </c>
      <c r="D33" s="7" t="s">
        <v>149</v>
      </c>
      <c r="E33" s="9" t="s">
        <v>153</v>
      </c>
      <c r="F33" s="8">
        <v>42004</v>
      </c>
      <c r="G33" s="12">
        <f t="shared" si="0"/>
        <v>75</v>
      </c>
      <c r="H33" s="12">
        <f t="shared" si="1"/>
        <v>6.25</v>
      </c>
      <c r="I33" s="12" t="str">
        <f t="shared" si="2"/>
        <v>_72</v>
      </c>
      <c r="J33" s="12" t="str">
        <f t="shared" si="3"/>
        <v>Male_72</v>
      </c>
    </row>
    <row r="34" spans="1:10" x14ac:dyDescent="0.3">
      <c r="A34" s="7" t="s">
        <v>40</v>
      </c>
      <c r="B34" s="7" t="s">
        <v>83</v>
      </c>
      <c r="C34" s="8">
        <v>39995</v>
      </c>
      <c r="D34" s="7" t="s">
        <v>149</v>
      </c>
      <c r="E34" s="9" t="s">
        <v>154</v>
      </c>
      <c r="F34" s="8">
        <v>42004</v>
      </c>
      <c r="G34" s="12">
        <f t="shared" si="0"/>
        <v>65</v>
      </c>
      <c r="H34" s="12">
        <f t="shared" si="1"/>
        <v>5.416666666666667</v>
      </c>
      <c r="I34" s="12" t="str">
        <f t="shared" si="2"/>
        <v>_60</v>
      </c>
      <c r="J34" s="12" t="str">
        <f t="shared" si="3"/>
        <v>Female_60</v>
      </c>
    </row>
    <row r="35" spans="1:10" hidden="1" x14ac:dyDescent="0.3">
      <c r="A35" s="7" t="s">
        <v>88</v>
      </c>
      <c r="B35" s="7" t="s">
        <v>146</v>
      </c>
      <c r="C35" s="8">
        <v>41426</v>
      </c>
      <c r="D35" s="7" t="s">
        <v>147</v>
      </c>
      <c r="E35" s="9" t="s">
        <v>153</v>
      </c>
      <c r="F35" s="8">
        <v>42004</v>
      </c>
      <c r="G35" s="12">
        <f t="shared" si="0"/>
        <v>18</v>
      </c>
      <c r="H35" s="12">
        <f t="shared" si="1"/>
        <v>1.5</v>
      </c>
      <c r="I35" s="12" t="str">
        <f t="shared" si="2"/>
        <v>_juvenile</v>
      </c>
      <c r="J35" s="12" t="str">
        <f t="shared" si="3"/>
        <v>Male_juvenile</v>
      </c>
    </row>
    <row r="36" spans="1:10" hidden="1" x14ac:dyDescent="0.3">
      <c r="A36" s="7" t="s">
        <v>41</v>
      </c>
      <c r="B36" s="7" t="s">
        <v>83</v>
      </c>
      <c r="C36" s="8">
        <v>41244</v>
      </c>
      <c r="D36" s="7" t="s">
        <v>147</v>
      </c>
      <c r="E36" s="9" t="s">
        <v>154</v>
      </c>
      <c r="F36" s="8">
        <v>42004</v>
      </c>
      <c r="G36" s="12">
        <f t="shared" si="0"/>
        <v>24</v>
      </c>
      <c r="H36" s="12">
        <f t="shared" si="1"/>
        <v>2</v>
      </c>
      <c r="I36" s="12" t="str">
        <f t="shared" si="2"/>
        <v>_subadult</v>
      </c>
      <c r="J36" s="12" t="str">
        <f t="shared" si="3"/>
        <v>Female_subadult</v>
      </c>
    </row>
    <row r="37" spans="1:10" hidden="1" x14ac:dyDescent="0.3">
      <c r="A37" s="7" t="s">
        <v>42</v>
      </c>
      <c r="B37" s="7" t="s">
        <v>83</v>
      </c>
      <c r="C37" s="8">
        <v>39692</v>
      </c>
      <c r="D37" s="7" t="s">
        <v>149</v>
      </c>
      <c r="E37" s="9" t="s">
        <v>153</v>
      </c>
      <c r="F37" s="8">
        <v>42004</v>
      </c>
      <c r="G37" s="12">
        <f t="shared" si="0"/>
        <v>75</v>
      </c>
      <c r="H37" s="12">
        <f t="shared" si="1"/>
        <v>6.25</v>
      </c>
      <c r="I37" s="12" t="str">
        <f t="shared" si="2"/>
        <v>_72</v>
      </c>
      <c r="J37" s="12" t="str">
        <f t="shared" si="3"/>
        <v>Male_72</v>
      </c>
    </row>
    <row r="38" spans="1:10" hidden="1" x14ac:dyDescent="0.3">
      <c r="A38" s="7" t="s">
        <v>43</v>
      </c>
      <c r="B38" s="7" t="s">
        <v>83</v>
      </c>
      <c r="C38" s="8">
        <v>40695</v>
      </c>
      <c r="D38" s="7" t="s">
        <v>148</v>
      </c>
      <c r="E38" s="9" t="s">
        <v>154</v>
      </c>
      <c r="F38" s="8">
        <v>42004</v>
      </c>
      <c r="G38" s="12">
        <f t="shared" si="0"/>
        <v>42</v>
      </c>
      <c r="H38" s="12">
        <f t="shared" si="1"/>
        <v>3.5</v>
      </c>
      <c r="I38" s="12" t="str">
        <f t="shared" si="2"/>
        <v>_36</v>
      </c>
      <c r="J38" s="12" t="str">
        <f t="shared" si="3"/>
        <v>Female_36</v>
      </c>
    </row>
    <row r="39" spans="1:10" x14ac:dyDescent="0.3">
      <c r="A39" s="7" t="s">
        <v>44</v>
      </c>
      <c r="B39" s="7" t="s">
        <v>83</v>
      </c>
      <c r="C39" s="8">
        <v>39904</v>
      </c>
      <c r="D39" s="7" t="s">
        <v>149</v>
      </c>
      <c r="E39" s="9" t="s">
        <v>154</v>
      </c>
      <c r="F39" s="8">
        <v>42004</v>
      </c>
      <c r="G39" s="12">
        <f t="shared" si="0"/>
        <v>68</v>
      </c>
      <c r="H39" s="12">
        <f t="shared" si="1"/>
        <v>5.666666666666667</v>
      </c>
      <c r="I39" s="12" t="str">
        <f t="shared" si="2"/>
        <v>_60</v>
      </c>
      <c r="J39" s="12" t="str">
        <f t="shared" si="3"/>
        <v>Female_60</v>
      </c>
    </row>
    <row r="40" spans="1:10" hidden="1" x14ac:dyDescent="0.3">
      <c r="A40" s="7" t="s">
        <v>46</v>
      </c>
      <c r="B40" s="7" t="s">
        <v>83</v>
      </c>
      <c r="C40" s="8">
        <v>39995</v>
      </c>
      <c r="D40" s="7" t="s">
        <v>149</v>
      </c>
      <c r="E40" s="9" t="s">
        <v>153</v>
      </c>
      <c r="F40" s="8">
        <v>42004</v>
      </c>
      <c r="G40" s="12">
        <f t="shared" si="0"/>
        <v>65</v>
      </c>
      <c r="H40" s="12">
        <f t="shared" si="1"/>
        <v>5.416666666666667</v>
      </c>
      <c r="I40" s="12" t="str">
        <f t="shared" si="2"/>
        <v>_60</v>
      </c>
      <c r="J40" s="12" t="str">
        <f t="shared" si="3"/>
        <v>Male_60</v>
      </c>
    </row>
    <row r="41" spans="1:10" x14ac:dyDescent="0.3">
      <c r="A41" s="7" t="s">
        <v>47</v>
      </c>
      <c r="B41" s="7" t="s">
        <v>83</v>
      </c>
      <c r="C41" s="8">
        <v>38261</v>
      </c>
      <c r="D41" s="7" t="s">
        <v>149</v>
      </c>
      <c r="E41" s="9" t="s">
        <v>154</v>
      </c>
      <c r="F41" s="8">
        <v>42004</v>
      </c>
      <c r="G41" s="12">
        <f t="shared" si="0"/>
        <v>122</v>
      </c>
      <c r="H41" s="12">
        <f t="shared" si="1"/>
        <v>10.166666666666666</v>
      </c>
      <c r="I41" s="12" t="str">
        <f t="shared" si="2"/>
        <v>_84</v>
      </c>
      <c r="J41" s="12" t="str">
        <f t="shared" si="3"/>
        <v>Female_84</v>
      </c>
    </row>
    <row r="42" spans="1:10" hidden="1" x14ac:dyDescent="0.3">
      <c r="A42" s="7" t="s">
        <v>49</v>
      </c>
      <c r="B42" s="7" t="s">
        <v>83</v>
      </c>
      <c r="C42" s="8">
        <v>40940</v>
      </c>
      <c r="D42" s="7" t="s">
        <v>148</v>
      </c>
      <c r="E42" s="9" t="s">
        <v>153</v>
      </c>
      <c r="F42" s="8">
        <v>42004</v>
      </c>
      <c r="G42" s="12">
        <f t="shared" si="0"/>
        <v>34</v>
      </c>
      <c r="H42" s="12">
        <f t="shared" si="1"/>
        <v>2.8333333333333335</v>
      </c>
      <c r="I42" s="12" t="str">
        <f t="shared" si="2"/>
        <v>_subadult</v>
      </c>
      <c r="J42" s="12" t="str">
        <f t="shared" si="3"/>
        <v>Male_subadult</v>
      </c>
    </row>
    <row r="43" spans="1:10" hidden="1" x14ac:dyDescent="0.3">
      <c r="A43" s="7" t="s">
        <v>50</v>
      </c>
      <c r="B43" s="7" t="s">
        <v>83</v>
      </c>
      <c r="C43" s="8">
        <v>39995</v>
      </c>
      <c r="D43" s="7" t="s">
        <v>149</v>
      </c>
      <c r="E43" s="9" t="s">
        <v>153</v>
      </c>
      <c r="F43" s="8">
        <v>42004</v>
      </c>
      <c r="G43" s="12">
        <f t="shared" si="0"/>
        <v>65</v>
      </c>
      <c r="H43" s="12">
        <f t="shared" si="1"/>
        <v>5.416666666666667</v>
      </c>
      <c r="I43" s="12" t="str">
        <f t="shared" si="2"/>
        <v>_60</v>
      </c>
      <c r="J43" s="12" t="str">
        <f t="shared" si="3"/>
        <v>Male_60</v>
      </c>
    </row>
    <row r="44" spans="1:10" hidden="1" x14ac:dyDescent="0.3">
      <c r="A44" s="7" t="s">
        <v>51</v>
      </c>
      <c r="B44" s="7" t="s">
        <v>83</v>
      </c>
      <c r="C44" s="8">
        <v>39814</v>
      </c>
      <c r="D44" s="7" t="s">
        <v>149</v>
      </c>
      <c r="E44" s="9" t="s">
        <v>153</v>
      </c>
      <c r="F44" s="8">
        <v>42004</v>
      </c>
      <c r="G44" s="12">
        <f t="shared" si="0"/>
        <v>71</v>
      </c>
      <c r="H44" s="12">
        <f t="shared" si="1"/>
        <v>5.916666666666667</v>
      </c>
      <c r="I44" s="12" t="str">
        <f t="shared" si="2"/>
        <v>_60</v>
      </c>
      <c r="J44" s="12" t="str">
        <f t="shared" si="3"/>
        <v>Male_60</v>
      </c>
    </row>
    <row r="45" spans="1:10" x14ac:dyDescent="0.3">
      <c r="A45" s="7" t="s">
        <v>89</v>
      </c>
      <c r="B45" s="7" t="s">
        <v>82</v>
      </c>
      <c r="C45" s="8">
        <v>37408</v>
      </c>
      <c r="D45" s="7" t="s">
        <v>149</v>
      </c>
      <c r="E45" s="9" t="s">
        <v>154</v>
      </c>
      <c r="F45" s="8">
        <v>42004</v>
      </c>
      <c r="G45" s="12">
        <f t="shared" si="0"/>
        <v>150</v>
      </c>
      <c r="H45" s="12">
        <f t="shared" si="1"/>
        <v>12.5</v>
      </c>
      <c r="I45" s="12" t="str">
        <f t="shared" si="2"/>
        <v>_84</v>
      </c>
      <c r="J45" s="12" t="str">
        <f t="shared" si="3"/>
        <v>Female_84</v>
      </c>
    </row>
    <row r="46" spans="1:10" x14ac:dyDescent="0.3">
      <c r="A46" s="7" t="s">
        <v>52</v>
      </c>
      <c r="B46" s="7" t="s">
        <v>83</v>
      </c>
      <c r="C46" s="8">
        <v>38443</v>
      </c>
      <c r="D46" s="7" t="s">
        <v>149</v>
      </c>
      <c r="E46" s="9" t="s">
        <v>154</v>
      </c>
      <c r="F46" s="8">
        <v>42004</v>
      </c>
      <c r="G46" s="12">
        <f t="shared" si="0"/>
        <v>116</v>
      </c>
      <c r="H46" s="12">
        <f t="shared" si="1"/>
        <v>9.6666666666666661</v>
      </c>
      <c r="I46" s="12" t="str">
        <f t="shared" si="2"/>
        <v>_84</v>
      </c>
      <c r="J46" s="12" t="str">
        <f t="shared" si="3"/>
        <v>Female_84</v>
      </c>
    </row>
    <row r="47" spans="1:10" hidden="1" x14ac:dyDescent="0.3">
      <c r="A47" s="7" t="s">
        <v>53</v>
      </c>
      <c r="B47" s="7" t="s">
        <v>83</v>
      </c>
      <c r="C47" s="8">
        <v>41122</v>
      </c>
      <c r="D47" s="7" t="s">
        <v>147</v>
      </c>
      <c r="E47" s="9" t="s">
        <v>154</v>
      </c>
      <c r="F47" s="8">
        <v>42004</v>
      </c>
      <c r="G47" s="12">
        <f t="shared" si="0"/>
        <v>28</v>
      </c>
      <c r="H47" s="12">
        <f t="shared" si="1"/>
        <v>2.3333333333333335</v>
      </c>
      <c r="I47" s="12" t="str">
        <f t="shared" si="2"/>
        <v>_subadult</v>
      </c>
      <c r="J47" s="12" t="str">
        <f t="shared" si="3"/>
        <v>Female_subadult</v>
      </c>
    </row>
    <row r="48" spans="1:10" hidden="1" x14ac:dyDescent="0.3">
      <c r="A48" s="7" t="s">
        <v>54</v>
      </c>
      <c r="B48" s="7" t="s">
        <v>82</v>
      </c>
      <c r="C48" s="8">
        <v>36678</v>
      </c>
      <c r="D48" s="7" t="s">
        <v>149</v>
      </c>
      <c r="E48" s="9" t="s">
        <v>153</v>
      </c>
      <c r="F48" s="8">
        <v>42004</v>
      </c>
      <c r="G48" s="12">
        <f t="shared" si="0"/>
        <v>174</v>
      </c>
      <c r="H48" s="12">
        <f t="shared" si="1"/>
        <v>14.5</v>
      </c>
      <c r="I48" s="12" t="str">
        <f t="shared" si="2"/>
        <v>_84</v>
      </c>
      <c r="J48" s="12" t="str">
        <f t="shared" si="3"/>
        <v>Male_84</v>
      </c>
    </row>
    <row r="49" spans="1:10" hidden="1" x14ac:dyDescent="0.3">
      <c r="A49" s="7" t="s">
        <v>55</v>
      </c>
      <c r="B49" s="7" t="s">
        <v>83</v>
      </c>
      <c r="C49" s="8">
        <v>41153</v>
      </c>
      <c r="D49" s="7" t="s">
        <v>147</v>
      </c>
      <c r="E49" s="9" t="s">
        <v>154</v>
      </c>
      <c r="F49" s="8">
        <v>42004</v>
      </c>
      <c r="G49" s="12">
        <f t="shared" si="0"/>
        <v>27</v>
      </c>
      <c r="H49" s="12">
        <f t="shared" si="1"/>
        <v>2.25</v>
      </c>
      <c r="I49" s="12" t="str">
        <f t="shared" si="2"/>
        <v>_subadult</v>
      </c>
      <c r="J49" s="12" t="str">
        <f t="shared" si="3"/>
        <v>Female_subadult</v>
      </c>
    </row>
    <row r="50" spans="1:10" x14ac:dyDescent="0.3">
      <c r="A50" s="7" t="s">
        <v>56</v>
      </c>
      <c r="B50" s="7" t="s">
        <v>83</v>
      </c>
      <c r="C50" s="8">
        <v>39965</v>
      </c>
      <c r="D50" s="7" t="s">
        <v>149</v>
      </c>
      <c r="E50" s="9" t="s">
        <v>154</v>
      </c>
      <c r="F50" s="8">
        <v>42004</v>
      </c>
      <c r="G50" s="12">
        <f t="shared" si="0"/>
        <v>66</v>
      </c>
      <c r="H50" s="12">
        <f t="shared" si="1"/>
        <v>5.5</v>
      </c>
      <c r="I50" s="12" t="str">
        <f t="shared" si="2"/>
        <v>_60</v>
      </c>
      <c r="J50" s="12" t="str">
        <f t="shared" si="3"/>
        <v>Female_60</v>
      </c>
    </row>
    <row r="51" spans="1:10" hidden="1" x14ac:dyDescent="0.3">
      <c r="A51" s="7" t="s">
        <v>57</v>
      </c>
      <c r="B51" s="7" t="s">
        <v>83</v>
      </c>
      <c r="C51" s="8">
        <v>40179</v>
      </c>
      <c r="D51" s="7" t="s">
        <v>149</v>
      </c>
      <c r="E51" s="9" t="s">
        <v>153</v>
      </c>
      <c r="F51" s="8">
        <v>42004</v>
      </c>
      <c r="G51" s="12">
        <f t="shared" si="0"/>
        <v>59</v>
      </c>
      <c r="H51" s="12">
        <f t="shared" si="1"/>
        <v>4.916666666666667</v>
      </c>
      <c r="I51" s="12" t="str">
        <f t="shared" si="2"/>
        <v>_48</v>
      </c>
      <c r="J51" s="12" t="str">
        <f t="shared" si="3"/>
        <v>Male_48</v>
      </c>
    </row>
    <row r="52" spans="1:10" x14ac:dyDescent="0.3">
      <c r="A52" s="7" t="s">
        <v>58</v>
      </c>
      <c r="B52" s="7" t="s">
        <v>83</v>
      </c>
      <c r="C52" s="8">
        <v>39114</v>
      </c>
      <c r="D52" s="7" t="s">
        <v>149</v>
      </c>
      <c r="E52" s="9" t="s">
        <v>154</v>
      </c>
      <c r="F52" s="8">
        <v>42004</v>
      </c>
      <c r="G52" s="12">
        <f t="shared" si="0"/>
        <v>94</v>
      </c>
      <c r="H52" s="12">
        <f t="shared" si="1"/>
        <v>7.833333333333333</v>
      </c>
      <c r="I52" s="12" t="str">
        <f t="shared" si="2"/>
        <v>_84</v>
      </c>
      <c r="J52" s="12" t="str">
        <f t="shared" si="3"/>
        <v>Female_84</v>
      </c>
    </row>
    <row r="53" spans="1:10" hidden="1" x14ac:dyDescent="0.3">
      <c r="A53" s="7" t="s">
        <v>91</v>
      </c>
      <c r="B53" s="7" t="s">
        <v>82</v>
      </c>
      <c r="C53" s="8">
        <v>40544</v>
      </c>
      <c r="D53" s="7" t="s">
        <v>148</v>
      </c>
      <c r="E53" s="9" t="s">
        <v>153</v>
      </c>
      <c r="F53" s="8">
        <v>42004</v>
      </c>
      <c r="G53" s="12">
        <f t="shared" si="0"/>
        <v>47</v>
      </c>
      <c r="H53" s="12">
        <f t="shared" si="1"/>
        <v>3.9166666666666665</v>
      </c>
      <c r="I53" s="12" t="str">
        <f t="shared" si="2"/>
        <v>_36</v>
      </c>
      <c r="J53" s="12" t="str">
        <f t="shared" si="3"/>
        <v>Male_36</v>
      </c>
    </row>
    <row r="54" spans="1:10" x14ac:dyDescent="0.3">
      <c r="A54" s="7" t="s">
        <v>59</v>
      </c>
      <c r="B54" s="7" t="s">
        <v>83</v>
      </c>
      <c r="C54" s="8">
        <v>39356</v>
      </c>
      <c r="D54" s="7" t="s">
        <v>149</v>
      </c>
      <c r="E54" s="9" t="s">
        <v>154</v>
      </c>
      <c r="F54" s="8">
        <v>42004</v>
      </c>
      <c r="G54" s="12">
        <f t="shared" si="0"/>
        <v>86</v>
      </c>
      <c r="H54" s="12">
        <f t="shared" si="1"/>
        <v>7.166666666666667</v>
      </c>
      <c r="I54" s="12" t="str">
        <f t="shared" si="2"/>
        <v>_84</v>
      </c>
      <c r="J54" s="12" t="str">
        <f t="shared" si="3"/>
        <v>Female_84</v>
      </c>
    </row>
    <row r="55" spans="1:10" x14ac:dyDescent="0.3">
      <c r="A55" s="7" t="s">
        <v>60</v>
      </c>
      <c r="B55" s="7" t="s">
        <v>83</v>
      </c>
      <c r="C55" s="8">
        <v>39234</v>
      </c>
      <c r="D55" s="7" t="s">
        <v>149</v>
      </c>
      <c r="E55" s="9" t="s">
        <v>154</v>
      </c>
      <c r="F55" s="8">
        <v>42004</v>
      </c>
      <c r="G55" s="12">
        <f t="shared" si="0"/>
        <v>90</v>
      </c>
      <c r="H55" s="12">
        <f t="shared" si="1"/>
        <v>7.5</v>
      </c>
      <c r="I55" s="12" t="str">
        <f t="shared" si="2"/>
        <v>_84</v>
      </c>
      <c r="J55" s="12" t="str">
        <f t="shared" si="3"/>
        <v>Female_84</v>
      </c>
    </row>
    <row r="56" spans="1:10" hidden="1" x14ac:dyDescent="0.3">
      <c r="A56" s="7" t="s">
        <v>61</v>
      </c>
      <c r="B56" s="7" t="s">
        <v>83</v>
      </c>
      <c r="C56" s="8">
        <v>40940</v>
      </c>
      <c r="D56" s="7" t="s">
        <v>148</v>
      </c>
      <c r="E56" s="9" t="s">
        <v>154</v>
      </c>
      <c r="F56" s="8">
        <v>42004</v>
      </c>
      <c r="G56" s="12">
        <f t="shared" si="0"/>
        <v>34</v>
      </c>
      <c r="H56" s="12">
        <f t="shared" si="1"/>
        <v>2.8333333333333335</v>
      </c>
      <c r="I56" s="12" t="str">
        <f t="shared" si="2"/>
        <v>_subadult</v>
      </c>
      <c r="J56" s="12" t="str">
        <f t="shared" si="3"/>
        <v>Female_subadult</v>
      </c>
    </row>
    <row r="57" spans="1:10" x14ac:dyDescent="0.3">
      <c r="A57" s="7" t="s">
        <v>63</v>
      </c>
      <c r="B57" s="7" t="s">
        <v>83</v>
      </c>
      <c r="C57" s="8">
        <v>39114</v>
      </c>
      <c r="D57" s="7" t="s">
        <v>149</v>
      </c>
      <c r="E57" s="9" t="s">
        <v>154</v>
      </c>
      <c r="F57" s="8">
        <v>42004</v>
      </c>
      <c r="G57" s="12">
        <f t="shared" si="0"/>
        <v>94</v>
      </c>
      <c r="H57" s="12">
        <f t="shared" si="1"/>
        <v>7.833333333333333</v>
      </c>
      <c r="I57" s="12" t="str">
        <f t="shared" si="2"/>
        <v>_84</v>
      </c>
      <c r="J57" s="12" t="str">
        <f t="shared" si="3"/>
        <v>Female_84</v>
      </c>
    </row>
    <row r="58" spans="1:10" x14ac:dyDescent="0.3">
      <c r="A58" s="7" t="s">
        <v>64</v>
      </c>
      <c r="B58" s="7" t="s">
        <v>83</v>
      </c>
      <c r="C58" s="8">
        <v>39904</v>
      </c>
      <c r="D58" s="7" t="s">
        <v>149</v>
      </c>
      <c r="E58" s="9" t="s">
        <v>154</v>
      </c>
      <c r="F58" s="8">
        <v>42004</v>
      </c>
      <c r="G58" s="12">
        <f t="shared" si="0"/>
        <v>68</v>
      </c>
      <c r="H58" s="12">
        <f t="shared" si="1"/>
        <v>5.666666666666667</v>
      </c>
      <c r="I58" s="12" t="str">
        <f t="shared" si="2"/>
        <v>_60</v>
      </c>
      <c r="J58" s="12" t="str">
        <f t="shared" si="3"/>
        <v>Female_60</v>
      </c>
    </row>
    <row r="59" spans="1:10" hidden="1" x14ac:dyDescent="0.3">
      <c r="A59" s="7" t="s">
        <v>65</v>
      </c>
      <c r="B59" s="7" t="s">
        <v>83</v>
      </c>
      <c r="C59" s="8">
        <v>38869</v>
      </c>
      <c r="D59" s="7" t="s">
        <v>149</v>
      </c>
      <c r="E59" s="9" t="s">
        <v>153</v>
      </c>
      <c r="F59" s="8">
        <v>42004</v>
      </c>
      <c r="G59" s="12">
        <f t="shared" si="0"/>
        <v>102</v>
      </c>
      <c r="H59" s="12">
        <f t="shared" si="1"/>
        <v>8.5</v>
      </c>
      <c r="I59" s="12" t="str">
        <f t="shared" si="2"/>
        <v>_84</v>
      </c>
      <c r="J59" s="12" t="str">
        <f t="shared" si="3"/>
        <v>Male_84</v>
      </c>
    </row>
    <row r="60" spans="1:10" hidden="1" x14ac:dyDescent="0.3">
      <c r="A60" s="7" t="s">
        <v>66</v>
      </c>
      <c r="B60" s="7" t="s">
        <v>83</v>
      </c>
      <c r="C60" s="8">
        <v>40603</v>
      </c>
      <c r="D60" s="7" t="s">
        <v>148</v>
      </c>
      <c r="E60" s="9" t="s">
        <v>153</v>
      </c>
      <c r="F60" s="8">
        <v>42004</v>
      </c>
      <c r="G60" s="12">
        <f t="shared" si="0"/>
        <v>45</v>
      </c>
      <c r="H60" s="12">
        <f t="shared" si="1"/>
        <v>3.75</v>
      </c>
      <c r="I60" s="12" t="str">
        <f t="shared" si="2"/>
        <v>_36</v>
      </c>
      <c r="J60" s="12" t="str">
        <f t="shared" si="3"/>
        <v>Male_36</v>
      </c>
    </row>
    <row r="61" spans="1:10" hidden="1" x14ac:dyDescent="0.3">
      <c r="A61" s="7" t="s">
        <v>67</v>
      </c>
      <c r="B61" s="7" t="s">
        <v>83</v>
      </c>
      <c r="C61" s="8">
        <v>40725</v>
      </c>
      <c r="D61" s="7" t="s">
        <v>148</v>
      </c>
      <c r="E61" s="9" t="s">
        <v>154</v>
      </c>
      <c r="F61" s="8">
        <v>42004</v>
      </c>
      <c r="G61" s="12">
        <f t="shared" si="0"/>
        <v>41</v>
      </c>
      <c r="H61" s="12">
        <f t="shared" si="1"/>
        <v>3.4166666666666665</v>
      </c>
      <c r="I61" s="12" t="str">
        <f t="shared" si="2"/>
        <v>_36</v>
      </c>
      <c r="J61" s="12" t="str">
        <f t="shared" si="3"/>
        <v>Female_36</v>
      </c>
    </row>
    <row r="62" spans="1:10" x14ac:dyDescent="0.3">
      <c r="A62" s="7" t="s">
        <v>69</v>
      </c>
      <c r="B62" s="7" t="s">
        <v>83</v>
      </c>
      <c r="C62" s="8">
        <v>38777</v>
      </c>
      <c r="D62" s="7" t="s">
        <v>149</v>
      </c>
      <c r="E62" s="9" t="s">
        <v>154</v>
      </c>
      <c r="F62" s="8">
        <v>42004</v>
      </c>
      <c r="G62" s="12">
        <f t="shared" si="0"/>
        <v>105</v>
      </c>
      <c r="H62" s="12">
        <f t="shared" si="1"/>
        <v>8.75</v>
      </c>
      <c r="I62" s="12" t="str">
        <f t="shared" si="2"/>
        <v>_84</v>
      </c>
      <c r="J62" s="12" t="str">
        <f t="shared" si="3"/>
        <v>Female_84</v>
      </c>
    </row>
    <row r="63" spans="1:10" hidden="1" x14ac:dyDescent="0.3">
      <c r="A63" s="7" t="s">
        <v>92</v>
      </c>
      <c r="B63" s="7" t="s">
        <v>146</v>
      </c>
      <c r="C63" s="8">
        <v>40695</v>
      </c>
      <c r="D63" s="7" t="s">
        <v>148</v>
      </c>
      <c r="E63" s="9" t="s">
        <v>153</v>
      </c>
      <c r="F63" s="8">
        <v>42004</v>
      </c>
      <c r="G63" s="12">
        <f t="shared" si="0"/>
        <v>42</v>
      </c>
      <c r="H63" s="12">
        <f t="shared" si="1"/>
        <v>3.5</v>
      </c>
      <c r="I63" s="12" t="str">
        <f t="shared" si="2"/>
        <v>_36</v>
      </c>
      <c r="J63" s="12" t="str">
        <f t="shared" si="3"/>
        <v>Male_36</v>
      </c>
    </row>
    <row r="64" spans="1:10" hidden="1" x14ac:dyDescent="0.3">
      <c r="A64" s="7" t="s">
        <v>93</v>
      </c>
      <c r="B64" s="7" t="s">
        <v>146</v>
      </c>
      <c r="C64" s="8">
        <v>41061</v>
      </c>
      <c r="D64" s="7" t="s">
        <v>148</v>
      </c>
      <c r="E64" s="9" t="s">
        <v>153</v>
      </c>
      <c r="F64" s="8">
        <v>42004</v>
      </c>
      <c r="G64" s="12">
        <f t="shared" si="0"/>
        <v>30</v>
      </c>
      <c r="H64" s="12">
        <f t="shared" si="1"/>
        <v>2.5</v>
      </c>
      <c r="I64" s="12" t="str">
        <f t="shared" si="2"/>
        <v>_subadult</v>
      </c>
      <c r="J64" s="12" t="str">
        <f t="shared" si="3"/>
        <v>Male_subadult</v>
      </c>
    </row>
    <row r="65" spans="1:10" hidden="1" x14ac:dyDescent="0.3">
      <c r="A65" s="7" t="s">
        <v>94</v>
      </c>
      <c r="B65" s="7" t="s">
        <v>82</v>
      </c>
      <c r="C65" s="8">
        <v>40513</v>
      </c>
      <c r="D65" s="7" t="s">
        <v>148</v>
      </c>
      <c r="E65" s="9" t="s">
        <v>153</v>
      </c>
      <c r="F65" s="8">
        <v>42004</v>
      </c>
      <c r="G65" s="12">
        <f t="shared" si="0"/>
        <v>48</v>
      </c>
      <c r="H65" s="12">
        <f t="shared" si="1"/>
        <v>4</v>
      </c>
      <c r="I65" s="12" t="str">
        <f t="shared" si="2"/>
        <v>_48</v>
      </c>
      <c r="J65" s="12" t="str">
        <f t="shared" si="3"/>
        <v>Male_48</v>
      </c>
    </row>
    <row r="66" spans="1:10" hidden="1" x14ac:dyDescent="0.3">
      <c r="A66" s="7" t="s">
        <v>71</v>
      </c>
      <c r="B66" s="7" t="s">
        <v>83</v>
      </c>
      <c r="C66" s="8">
        <v>39904</v>
      </c>
      <c r="D66" s="7" t="s">
        <v>149</v>
      </c>
      <c r="E66" s="9" t="s">
        <v>153</v>
      </c>
      <c r="F66" s="8">
        <v>42004</v>
      </c>
      <c r="G66" s="12">
        <f t="shared" si="0"/>
        <v>68</v>
      </c>
      <c r="H66" s="12">
        <f t="shared" si="1"/>
        <v>5.666666666666667</v>
      </c>
      <c r="I66" s="12" t="str">
        <f t="shared" si="2"/>
        <v>_60</v>
      </c>
      <c r="J66" s="12" t="str">
        <f t="shared" si="3"/>
        <v>Male_60</v>
      </c>
    </row>
    <row r="67" spans="1:10" x14ac:dyDescent="0.3">
      <c r="A67" s="7" t="s">
        <v>72</v>
      </c>
      <c r="B67" s="7" t="s">
        <v>83</v>
      </c>
      <c r="C67" s="8">
        <v>38869</v>
      </c>
      <c r="D67" s="7" t="s">
        <v>149</v>
      </c>
      <c r="E67" s="9" t="s">
        <v>154</v>
      </c>
      <c r="F67" s="8">
        <v>42004</v>
      </c>
      <c r="G67" s="12">
        <f t="shared" ref="G67:G73" si="4">(YEAR(F67)-YEAR(C67))*12+MONTH(F67)-MONTH(C67)</f>
        <v>102</v>
      </c>
      <c r="H67" s="12">
        <f t="shared" ref="H67:H73" si="5">G67/12</f>
        <v>8.5</v>
      </c>
      <c r="I67" s="12" t="str">
        <f t="shared" ref="I67:I73" si="6">IF(G67&lt;=12,"_cub", IF(G67&lt;24,"_juvenile", IF(G67&lt;36,"_subadult", IF(G67&lt;48,"_36", IF(G67&lt;60,"_48", IF(G67&lt;72,"_60", IF(G67&lt;84, "_72", IF(G67&gt;=84,"_84", "NA"))))))))</f>
        <v>_84</v>
      </c>
      <c r="J67" s="12" t="str">
        <f t="shared" ref="J67:J73" si="7">E67&amp;I67</f>
        <v>Female_84</v>
      </c>
    </row>
    <row r="68" spans="1:10" x14ac:dyDescent="0.3">
      <c r="A68" s="7" t="s">
        <v>74</v>
      </c>
      <c r="B68" s="7" t="s">
        <v>83</v>
      </c>
      <c r="C68" s="8">
        <v>38596</v>
      </c>
      <c r="D68" s="7" t="s">
        <v>149</v>
      </c>
      <c r="E68" s="9" t="s">
        <v>154</v>
      </c>
      <c r="F68" s="8">
        <v>42004</v>
      </c>
      <c r="G68" s="12">
        <f t="shared" si="4"/>
        <v>111</v>
      </c>
      <c r="H68" s="12">
        <f t="shared" si="5"/>
        <v>9.25</v>
      </c>
      <c r="I68" s="12" t="str">
        <f t="shared" si="6"/>
        <v>_84</v>
      </c>
      <c r="J68" s="12" t="str">
        <f t="shared" si="7"/>
        <v>Female_84</v>
      </c>
    </row>
    <row r="69" spans="1:10" x14ac:dyDescent="0.3">
      <c r="A69" s="7" t="s">
        <v>75</v>
      </c>
      <c r="B69" s="7" t="s">
        <v>83</v>
      </c>
      <c r="C69" s="8">
        <v>36678</v>
      </c>
      <c r="D69" s="7" t="s">
        <v>149</v>
      </c>
      <c r="E69" s="9" t="s">
        <v>154</v>
      </c>
      <c r="F69" s="8">
        <v>42004</v>
      </c>
      <c r="G69" s="12">
        <f t="shared" si="4"/>
        <v>174</v>
      </c>
      <c r="H69" s="12">
        <f t="shared" si="5"/>
        <v>14.5</v>
      </c>
      <c r="I69" s="12" t="str">
        <f t="shared" si="6"/>
        <v>_84</v>
      </c>
      <c r="J69" s="12" t="str">
        <f t="shared" si="7"/>
        <v>Female_84</v>
      </c>
    </row>
    <row r="70" spans="1:10" hidden="1" x14ac:dyDescent="0.3">
      <c r="A70" s="7" t="s">
        <v>95</v>
      </c>
      <c r="B70" s="7" t="s">
        <v>82</v>
      </c>
      <c r="C70" s="8">
        <v>37043</v>
      </c>
      <c r="D70" s="7" t="s">
        <v>149</v>
      </c>
      <c r="E70" s="9" t="s">
        <v>153</v>
      </c>
      <c r="F70" s="8">
        <v>42004</v>
      </c>
      <c r="G70" s="12">
        <f t="shared" si="4"/>
        <v>162</v>
      </c>
      <c r="H70" s="12">
        <f t="shared" si="5"/>
        <v>13.5</v>
      </c>
      <c r="I70" s="12" t="str">
        <f t="shared" si="6"/>
        <v>_84</v>
      </c>
      <c r="J70" s="12" t="str">
        <f t="shared" si="7"/>
        <v>Male_84</v>
      </c>
    </row>
    <row r="71" spans="1:10" hidden="1" x14ac:dyDescent="0.3">
      <c r="A71" s="7" t="s">
        <v>76</v>
      </c>
      <c r="B71" s="7" t="s">
        <v>83</v>
      </c>
      <c r="C71" s="8">
        <v>40452</v>
      </c>
      <c r="D71" s="7" t="s">
        <v>148</v>
      </c>
      <c r="E71" s="9" t="s">
        <v>153</v>
      </c>
      <c r="F71" s="8">
        <v>42004</v>
      </c>
      <c r="G71" s="12">
        <f t="shared" si="4"/>
        <v>50</v>
      </c>
      <c r="H71" s="12">
        <f t="shared" si="5"/>
        <v>4.166666666666667</v>
      </c>
      <c r="I71" s="12" t="str">
        <f t="shared" si="6"/>
        <v>_48</v>
      </c>
      <c r="J71" s="12" t="str">
        <f t="shared" si="7"/>
        <v>Male_48</v>
      </c>
    </row>
    <row r="72" spans="1:10" hidden="1" x14ac:dyDescent="0.3">
      <c r="A72" s="9" t="s">
        <v>77</v>
      </c>
      <c r="B72" s="7" t="s">
        <v>83</v>
      </c>
      <c r="C72" s="8">
        <v>38991</v>
      </c>
      <c r="D72" s="7" t="s">
        <v>149</v>
      </c>
      <c r="E72" s="9" t="s">
        <v>153</v>
      </c>
      <c r="F72" s="8">
        <v>42004</v>
      </c>
      <c r="G72" s="12">
        <f t="shared" si="4"/>
        <v>98</v>
      </c>
      <c r="H72" s="12">
        <f t="shared" si="5"/>
        <v>8.1666666666666661</v>
      </c>
      <c r="I72" s="12" t="str">
        <f t="shared" si="6"/>
        <v>_84</v>
      </c>
      <c r="J72" s="12" t="str">
        <f t="shared" si="7"/>
        <v>Male_84</v>
      </c>
    </row>
    <row r="73" spans="1:10" x14ac:dyDescent="0.3">
      <c r="A73" s="9" t="s">
        <v>78</v>
      </c>
      <c r="B73" s="7" t="s">
        <v>83</v>
      </c>
      <c r="C73" s="8">
        <v>36100</v>
      </c>
      <c r="D73" s="7" t="s">
        <v>149</v>
      </c>
      <c r="E73" s="9" t="s">
        <v>154</v>
      </c>
      <c r="F73" s="8">
        <v>42004</v>
      </c>
      <c r="G73" s="12">
        <f t="shared" si="4"/>
        <v>193</v>
      </c>
      <c r="H73" s="12">
        <f t="shared" si="5"/>
        <v>16.083333333333332</v>
      </c>
      <c r="I73" s="12" t="str">
        <f t="shared" si="6"/>
        <v>_84</v>
      </c>
      <c r="J73" s="12" t="str">
        <f t="shared" si="7"/>
        <v>Female_84</v>
      </c>
    </row>
  </sheetData>
  <autoFilter ref="A1:E73">
    <filterColumn colId="3">
      <filters>
        <filter val="Adult"/>
      </filters>
    </filterColumn>
    <filterColumn colId="4">
      <filters>
        <filter val="Female"/>
      </filters>
    </filterColumn>
    <sortState ref="A2:E73">
      <sortCondition ref="A1:A73"/>
    </sortState>
  </autoFilter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H77"/>
  <sheetViews>
    <sheetView workbookViewId="0">
      <pane ySplit="1" topLeftCell="A2" activePane="bottomLeft" state="frozen"/>
      <selection pane="bottomLeft" activeCell="B1" sqref="B1"/>
    </sheetView>
  </sheetViews>
  <sheetFormatPr defaultColWidth="8.77734375" defaultRowHeight="14.4" x14ac:dyDescent="0.3"/>
  <cols>
    <col min="1" max="1" width="21.44140625" style="9" bestFit="1" customWidth="1"/>
    <col min="2" max="2" width="9.77734375" style="9" bestFit="1" customWidth="1"/>
    <col min="3" max="3" width="10.44140625" style="10" bestFit="1" customWidth="1"/>
    <col min="4" max="4" width="8.77734375" style="9" bestFit="1" customWidth="1"/>
    <col min="5" max="5" width="7.44140625" style="9" bestFit="1" customWidth="1"/>
  </cols>
  <sheetData>
    <row r="1" spans="1:8" x14ac:dyDescent="0.3">
      <c r="A1" s="5" t="s">
        <v>79</v>
      </c>
      <c r="B1" s="5" t="s">
        <v>81</v>
      </c>
      <c r="C1" s="6" t="s">
        <v>151</v>
      </c>
      <c r="D1" s="5" t="s">
        <v>150</v>
      </c>
      <c r="E1" s="5" t="s">
        <v>152</v>
      </c>
      <c r="F1" s="1"/>
      <c r="G1" s="1"/>
      <c r="H1" s="1"/>
    </row>
    <row r="2" spans="1:8" hidden="1" x14ac:dyDescent="0.3">
      <c r="A2" s="7" t="s">
        <v>0</v>
      </c>
      <c r="B2" s="7" t="s">
        <v>83</v>
      </c>
      <c r="C2" s="8">
        <v>38991</v>
      </c>
      <c r="D2" s="7" t="s">
        <v>149</v>
      </c>
      <c r="E2" s="9" t="s">
        <v>153</v>
      </c>
      <c r="G2" s="1" t="s">
        <v>84</v>
      </c>
      <c r="H2" s="1">
        <f>COUNTA(A:A)-1</f>
        <v>76</v>
      </c>
    </row>
    <row r="3" spans="1:8" hidden="1" x14ac:dyDescent="0.3">
      <c r="A3" s="7" t="s">
        <v>1</v>
      </c>
      <c r="B3" s="7" t="s">
        <v>83</v>
      </c>
      <c r="C3" s="8">
        <v>39661</v>
      </c>
      <c r="D3" s="7" t="s">
        <v>149</v>
      </c>
      <c r="E3" s="9" t="s">
        <v>153</v>
      </c>
      <c r="G3" s="5" t="s">
        <v>149</v>
      </c>
      <c r="H3" s="1">
        <v>57</v>
      </c>
    </row>
    <row r="4" spans="1:8" hidden="1" x14ac:dyDescent="0.3">
      <c r="A4" s="7" t="s">
        <v>2</v>
      </c>
      <c r="B4" s="7" t="s">
        <v>146</v>
      </c>
      <c r="C4" s="8">
        <v>41153</v>
      </c>
      <c r="D4" s="7" t="s">
        <v>148</v>
      </c>
      <c r="E4" s="9" t="s">
        <v>153</v>
      </c>
    </row>
    <row r="5" spans="1:8" hidden="1" x14ac:dyDescent="0.3">
      <c r="A5" s="7" t="s">
        <v>3</v>
      </c>
      <c r="B5" s="7" t="s">
        <v>83</v>
      </c>
      <c r="C5" s="8">
        <v>41730</v>
      </c>
      <c r="D5" s="7" t="s">
        <v>147</v>
      </c>
      <c r="E5" s="9" t="s">
        <v>154</v>
      </c>
    </row>
    <row r="6" spans="1:8" hidden="1" x14ac:dyDescent="0.3">
      <c r="A6" s="7" t="s">
        <v>4</v>
      </c>
      <c r="B6" s="7" t="s">
        <v>83</v>
      </c>
      <c r="C6" s="8">
        <v>37288</v>
      </c>
      <c r="D6" s="7" t="s">
        <v>149</v>
      </c>
      <c r="E6" s="9" t="s">
        <v>153</v>
      </c>
    </row>
    <row r="7" spans="1:8" hidden="1" x14ac:dyDescent="0.3">
      <c r="A7" s="7" t="s">
        <v>5</v>
      </c>
      <c r="B7" s="7" t="s">
        <v>83</v>
      </c>
      <c r="C7" s="8">
        <v>41122</v>
      </c>
      <c r="D7" s="7" t="s">
        <v>148</v>
      </c>
      <c r="E7" s="9" t="s">
        <v>154</v>
      </c>
    </row>
    <row r="8" spans="1:8" hidden="1" x14ac:dyDescent="0.3">
      <c r="A8" s="7" t="s">
        <v>6</v>
      </c>
      <c r="B8" s="7" t="s">
        <v>82</v>
      </c>
      <c r="C8" s="8">
        <v>36861</v>
      </c>
      <c r="D8" s="7" t="s">
        <v>149</v>
      </c>
      <c r="E8" s="9" t="s">
        <v>153</v>
      </c>
    </row>
    <row r="9" spans="1:8" x14ac:dyDescent="0.3">
      <c r="A9" s="7" t="s">
        <v>7</v>
      </c>
      <c r="B9" s="7" t="s">
        <v>83</v>
      </c>
      <c r="C9" s="8">
        <v>37408</v>
      </c>
      <c r="D9" s="7" t="s">
        <v>149</v>
      </c>
      <c r="E9" s="9" t="s">
        <v>154</v>
      </c>
    </row>
    <row r="10" spans="1:8" hidden="1" x14ac:dyDescent="0.3">
      <c r="A10" s="7" t="s">
        <v>8</v>
      </c>
      <c r="B10" s="7" t="s">
        <v>83</v>
      </c>
      <c r="C10" s="8">
        <v>39387</v>
      </c>
      <c r="D10" s="7" t="s">
        <v>149</v>
      </c>
      <c r="E10" s="9" t="s">
        <v>153</v>
      </c>
    </row>
    <row r="11" spans="1:8" x14ac:dyDescent="0.3">
      <c r="A11" s="7" t="s">
        <v>9</v>
      </c>
      <c r="B11" s="7" t="s">
        <v>82</v>
      </c>
      <c r="C11" s="8">
        <v>36039</v>
      </c>
      <c r="D11" s="7" t="s">
        <v>149</v>
      </c>
      <c r="E11" s="9" t="s">
        <v>154</v>
      </c>
    </row>
    <row r="12" spans="1:8" hidden="1" x14ac:dyDescent="0.3">
      <c r="A12" s="7" t="s">
        <v>10</v>
      </c>
      <c r="B12" s="7" t="s">
        <v>83</v>
      </c>
      <c r="C12" s="8">
        <v>40969</v>
      </c>
      <c r="D12" s="7" t="s">
        <v>148</v>
      </c>
      <c r="E12" s="9" t="s">
        <v>154</v>
      </c>
    </row>
    <row r="13" spans="1:8" x14ac:dyDescent="0.3">
      <c r="A13" s="7" t="s">
        <v>11</v>
      </c>
      <c r="B13" s="7" t="s">
        <v>83</v>
      </c>
      <c r="C13" s="8">
        <v>40179</v>
      </c>
      <c r="D13" s="7" t="s">
        <v>149</v>
      </c>
      <c r="E13" s="9" t="s">
        <v>154</v>
      </c>
    </row>
    <row r="14" spans="1:8" x14ac:dyDescent="0.3">
      <c r="A14" s="7" t="s">
        <v>12</v>
      </c>
      <c r="B14" s="7" t="s">
        <v>83</v>
      </c>
      <c r="C14" s="8">
        <v>38838</v>
      </c>
      <c r="D14" s="7" t="s">
        <v>149</v>
      </c>
      <c r="E14" s="9" t="s">
        <v>154</v>
      </c>
    </row>
    <row r="15" spans="1:8" hidden="1" x14ac:dyDescent="0.3">
      <c r="A15" s="7" t="s">
        <v>13</v>
      </c>
      <c r="B15" s="7" t="s">
        <v>83</v>
      </c>
      <c r="C15" s="8">
        <v>41244</v>
      </c>
      <c r="D15" s="7" t="s">
        <v>148</v>
      </c>
      <c r="E15" s="9" t="s">
        <v>154</v>
      </c>
    </row>
    <row r="16" spans="1:8" hidden="1" x14ac:dyDescent="0.3">
      <c r="A16" s="7" t="s">
        <v>14</v>
      </c>
      <c r="B16" s="7" t="s">
        <v>83</v>
      </c>
      <c r="C16" s="8">
        <v>39600</v>
      </c>
      <c r="D16" s="7" t="s">
        <v>149</v>
      </c>
      <c r="E16" s="9" t="s">
        <v>153</v>
      </c>
    </row>
    <row r="17" spans="1:5" x14ac:dyDescent="0.3">
      <c r="A17" s="7" t="s">
        <v>15</v>
      </c>
      <c r="B17" s="7" t="s">
        <v>83</v>
      </c>
      <c r="C17" s="8">
        <v>39783</v>
      </c>
      <c r="D17" s="7" t="s">
        <v>149</v>
      </c>
      <c r="E17" s="9" t="s">
        <v>154</v>
      </c>
    </row>
    <row r="18" spans="1:5" x14ac:dyDescent="0.3">
      <c r="A18" s="7" t="s">
        <v>16</v>
      </c>
      <c r="B18" s="7" t="s">
        <v>83</v>
      </c>
      <c r="C18" s="8">
        <v>40330</v>
      </c>
      <c r="D18" s="7" t="s">
        <v>149</v>
      </c>
      <c r="E18" s="9" t="s">
        <v>154</v>
      </c>
    </row>
    <row r="19" spans="1:5" hidden="1" x14ac:dyDescent="0.3">
      <c r="A19" s="7" t="s">
        <v>17</v>
      </c>
      <c r="B19" s="7" t="s">
        <v>83</v>
      </c>
      <c r="C19" s="8">
        <v>40179</v>
      </c>
      <c r="D19" s="7" t="s">
        <v>149</v>
      </c>
      <c r="E19" s="9" t="s">
        <v>153</v>
      </c>
    </row>
    <row r="20" spans="1:5" hidden="1" x14ac:dyDescent="0.3">
      <c r="A20" s="7" t="s">
        <v>18</v>
      </c>
      <c r="B20" s="7" t="s">
        <v>83</v>
      </c>
      <c r="C20" s="8">
        <v>41334</v>
      </c>
      <c r="D20" s="7" t="s">
        <v>148</v>
      </c>
      <c r="E20" s="9" t="s">
        <v>154</v>
      </c>
    </row>
    <row r="21" spans="1:5" x14ac:dyDescent="0.3">
      <c r="A21" s="7" t="s">
        <v>19</v>
      </c>
      <c r="B21" s="7" t="s">
        <v>83</v>
      </c>
      <c r="C21" s="8">
        <v>38047</v>
      </c>
      <c r="D21" s="7" t="s">
        <v>149</v>
      </c>
      <c r="E21" s="9" t="s">
        <v>154</v>
      </c>
    </row>
    <row r="22" spans="1:5" hidden="1" x14ac:dyDescent="0.3">
      <c r="A22" s="7" t="s">
        <v>20</v>
      </c>
      <c r="B22" s="7" t="s">
        <v>83</v>
      </c>
      <c r="C22" s="8">
        <v>38504</v>
      </c>
      <c r="D22" s="7" t="s">
        <v>149</v>
      </c>
      <c r="E22" s="9" t="s">
        <v>153</v>
      </c>
    </row>
    <row r="23" spans="1:5" hidden="1" x14ac:dyDescent="0.3">
      <c r="A23" s="7" t="s">
        <v>21</v>
      </c>
      <c r="B23" s="7" t="s">
        <v>83</v>
      </c>
      <c r="C23" s="8">
        <v>41730</v>
      </c>
      <c r="D23" s="7" t="s">
        <v>147</v>
      </c>
      <c r="E23" s="9" t="s">
        <v>154</v>
      </c>
    </row>
    <row r="24" spans="1:5" x14ac:dyDescent="0.3">
      <c r="A24" s="7" t="s">
        <v>22</v>
      </c>
      <c r="B24" s="7" t="s">
        <v>83</v>
      </c>
      <c r="C24" s="8">
        <v>37196</v>
      </c>
      <c r="D24" s="7" t="s">
        <v>149</v>
      </c>
      <c r="E24" s="9" t="s">
        <v>154</v>
      </c>
    </row>
    <row r="25" spans="1:5" hidden="1" x14ac:dyDescent="0.3">
      <c r="A25" s="7" t="s">
        <v>23</v>
      </c>
      <c r="B25" s="7" t="s">
        <v>83</v>
      </c>
      <c r="C25" s="8">
        <v>41609</v>
      </c>
      <c r="D25" s="7" t="s">
        <v>147</v>
      </c>
      <c r="E25" s="9" t="s">
        <v>154</v>
      </c>
    </row>
    <row r="26" spans="1:5" hidden="1" x14ac:dyDescent="0.3">
      <c r="A26" s="7" t="s">
        <v>24</v>
      </c>
      <c r="B26" s="7" t="s">
        <v>83</v>
      </c>
      <c r="C26" s="8">
        <v>41609</v>
      </c>
      <c r="D26" s="7" t="s">
        <v>147</v>
      </c>
      <c r="E26" s="9" t="s">
        <v>154</v>
      </c>
    </row>
    <row r="27" spans="1:5" x14ac:dyDescent="0.3">
      <c r="A27" s="7" t="s">
        <v>25</v>
      </c>
      <c r="B27" s="7" t="s">
        <v>83</v>
      </c>
      <c r="C27" s="8">
        <v>39264</v>
      </c>
      <c r="D27" s="7" t="s">
        <v>149</v>
      </c>
      <c r="E27" s="9" t="s">
        <v>154</v>
      </c>
    </row>
    <row r="28" spans="1:5" hidden="1" x14ac:dyDescent="0.3">
      <c r="A28" s="7" t="s">
        <v>26</v>
      </c>
      <c r="B28" s="7" t="s">
        <v>82</v>
      </c>
      <c r="C28" s="8">
        <v>39234</v>
      </c>
      <c r="D28" s="7" t="s">
        <v>149</v>
      </c>
      <c r="E28" s="9" t="s">
        <v>153</v>
      </c>
    </row>
    <row r="29" spans="1:5" x14ac:dyDescent="0.3">
      <c r="A29" s="7" t="s">
        <v>27</v>
      </c>
      <c r="B29" s="7" t="s">
        <v>83</v>
      </c>
      <c r="C29" s="8">
        <v>38504</v>
      </c>
      <c r="D29" s="7" t="s">
        <v>149</v>
      </c>
      <c r="E29" s="9" t="s">
        <v>154</v>
      </c>
    </row>
    <row r="30" spans="1:5" hidden="1" x14ac:dyDescent="0.3">
      <c r="A30" s="7" t="s">
        <v>28</v>
      </c>
      <c r="B30" s="7" t="s">
        <v>83</v>
      </c>
      <c r="C30" s="8">
        <v>38749</v>
      </c>
      <c r="D30" s="7" t="s">
        <v>149</v>
      </c>
      <c r="E30" s="9" t="s">
        <v>153</v>
      </c>
    </row>
    <row r="31" spans="1:5" hidden="1" x14ac:dyDescent="0.3">
      <c r="A31" s="7" t="s">
        <v>29</v>
      </c>
      <c r="B31" s="7" t="s">
        <v>83</v>
      </c>
      <c r="C31" s="8">
        <v>39965</v>
      </c>
      <c r="D31" s="7" t="s">
        <v>149</v>
      </c>
      <c r="E31" s="9" t="s">
        <v>153</v>
      </c>
    </row>
    <row r="32" spans="1:5" hidden="1" x14ac:dyDescent="0.3">
      <c r="A32" s="7" t="s">
        <v>31</v>
      </c>
      <c r="B32" s="7" t="s">
        <v>82</v>
      </c>
      <c r="C32" s="8">
        <v>37043</v>
      </c>
      <c r="D32" s="7" t="s">
        <v>149</v>
      </c>
      <c r="E32" s="9" t="s">
        <v>153</v>
      </c>
    </row>
    <row r="33" spans="1:5" x14ac:dyDescent="0.3">
      <c r="A33" s="7" t="s">
        <v>32</v>
      </c>
      <c r="B33" s="7" t="s">
        <v>83</v>
      </c>
      <c r="C33" s="8">
        <v>39692</v>
      </c>
      <c r="D33" s="7" t="s">
        <v>149</v>
      </c>
      <c r="E33" s="9" t="s">
        <v>154</v>
      </c>
    </row>
    <row r="34" spans="1:5" x14ac:dyDescent="0.3">
      <c r="A34" s="7" t="s">
        <v>33</v>
      </c>
      <c r="B34" s="7" t="s">
        <v>83</v>
      </c>
      <c r="C34" s="8">
        <v>36800</v>
      </c>
      <c r="D34" s="7" t="s">
        <v>149</v>
      </c>
      <c r="E34" s="9" t="s">
        <v>154</v>
      </c>
    </row>
    <row r="35" spans="1:5" hidden="1" x14ac:dyDescent="0.3">
      <c r="A35" s="7" t="s">
        <v>34</v>
      </c>
      <c r="B35" s="7" t="s">
        <v>83</v>
      </c>
      <c r="C35" s="8">
        <v>41640</v>
      </c>
      <c r="D35" s="7" t="s">
        <v>147</v>
      </c>
      <c r="E35" s="9" t="s">
        <v>153</v>
      </c>
    </row>
    <row r="36" spans="1:5" x14ac:dyDescent="0.3">
      <c r="A36" s="7" t="s">
        <v>35</v>
      </c>
      <c r="B36" s="7" t="s">
        <v>83</v>
      </c>
      <c r="C36" s="8">
        <v>38930</v>
      </c>
      <c r="D36" s="7" t="s">
        <v>149</v>
      </c>
      <c r="E36" s="9" t="s">
        <v>154</v>
      </c>
    </row>
    <row r="37" spans="1:5" hidden="1" x14ac:dyDescent="0.3">
      <c r="A37" s="7" t="s">
        <v>36</v>
      </c>
      <c r="B37" s="7" t="s">
        <v>146</v>
      </c>
      <c r="C37" s="8">
        <v>40664</v>
      </c>
      <c r="D37" s="7" t="s">
        <v>149</v>
      </c>
      <c r="E37" s="9" t="s">
        <v>153</v>
      </c>
    </row>
    <row r="38" spans="1:5" hidden="1" x14ac:dyDescent="0.3">
      <c r="A38" s="7" t="s">
        <v>37</v>
      </c>
      <c r="B38" s="7" t="s">
        <v>83</v>
      </c>
      <c r="C38" s="8">
        <v>41852</v>
      </c>
      <c r="D38" s="7" t="s">
        <v>147</v>
      </c>
      <c r="E38" s="9" t="s">
        <v>154</v>
      </c>
    </row>
    <row r="39" spans="1:5" hidden="1" x14ac:dyDescent="0.3">
      <c r="A39" s="7" t="s">
        <v>38</v>
      </c>
      <c r="B39" s="7" t="s">
        <v>83</v>
      </c>
      <c r="C39" s="8">
        <v>38504</v>
      </c>
      <c r="D39" s="7" t="s">
        <v>149</v>
      </c>
      <c r="E39" s="9" t="s">
        <v>153</v>
      </c>
    </row>
    <row r="40" spans="1:5" hidden="1" x14ac:dyDescent="0.3">
      <c r="A40" s="7" t="s">
        <v>39</v>
      </c>
      <c r="B40" s="7" t="s">
        <v>83</v>
      </c>
      <c r="C40" s="8">
        <v>39692</v>
      </c>
      <c r="D40" s="7" t="s">
        <v>149</v>
      </c>
      <c r="E40" s="9" t="s">
        <v>153</v>
      </c>
    </row>
    <row r="41" spans="1:5" x14ac:dyDescent="0.3">
      <c r="A41" s="7" t="s">
        <v>40</v>
      </c>
      <c r="B41" s="7" t="s">
        <v>83</v>
      </c>
      <c r="C41" s="8">
        <v>39995</v>
      </c>
      <c r="D41" s="7" t="s">
        <v>149</v>
      </c>
      <c r="E41" s="9" t="s">
        <v>154</v>
      </c>
    </row>
    <row r="42" spans="1:5" hidden="1" x14ac:dyDescent="0.3">
      <c r="A42" s="7" t="s">
        <v>41</v>
      </c>
      <c r="B42" s="7" t="s">
        <v>83</v>
      </c>
      <c r="C42" s="8">
        <v>41244</v>
      </c>
      <c r="D42" s="7" t="s">
        <v>148</v>
      </c>
      <c r="E42" s="9" t="s">
        <v>154</v>
      </c>
    </row>
    <row r="43" spans="1:5" hidden="1" x14ac:dyDescent="0.3">
      <c r="A43" s="7" t="s">
        <v>42</v>
      </c>
      <c r="B43" s="7" t="s">
        <v>82</v>
      </c>
      <c r="C43" s="8">
        <v>39692</v>
      </c>
      <c r="D43" s="7" t="s">
        <v>149</v>
      </c>
      <c r="E43" s="9" t="s">
        <v>153</v>
      </c>
    </row>
    <row r="44" spans="1:5" x14ac:dyDescent="0.3">
      <c r="A44" s="7" t="s">
        <v>43</v>
      </c>
      <c r="B44" s="7" t="s">
        <v>83</v>
      </c>
      <c r="C44" s="8">
        <v>40695</v>
      </c>
      <c r="D44" s="7" t="s">
        <v>149</v>
      </c>
      <c r="E44" s="9" t="s">
        <v>154</v>
      </c>
    </row>
    <row r="45" spans="1:5" x14ac:dyDescent="0.3">
      <c r="A45" s="7" t="s">
        <v>44</v>
      </c>
      <c r="B45" s="7" t="s">
        <v>83</v>
      </c>
      <c r="C45" s="8">
        <v>39904</v>
      </c>
      <c r="D45" s="7" t="s">
        <v>149</v>
      </c>
      <c r="E45" s="9" t="s">
        <v>154</v>
      </c>
    </row>
    <row r="46" spans="1:5" hidden="1" x14ac:dyDescent="0.3">
      <c r="A46" s="7" t="s">
        <v>45</v>
      </c>
      <c r="B46" s="7" t="s">
        <v>83</v>
      </c>
      <c r="C46" s="8">
        <v>41640</v>
      </c>
      <c r="D46" s="7" t="s">
        <v>147</v>
      </c>
      <c r="E46" s="9" t="s">
        <v>154</v>
      </c>
    </row>
    <row r="47" spans="1:5" hidden="1" x14ac:dyDescent="0.3">
      <c r="A47" s="7" t="s">
        <v>46</v>
      </c>
      <c r="B47" s="7" t="s">
        <v>83</v>
      </c>
      <c r="C47" s="8">
        <v>39995</v>
      </c>
      <c r="D47" s="7" t="s">
        <v>149</v>
      </c>
      <c r="E47" s="9" t="s">
        <v>153</v>
      </c>
    </row>
    <row r="48" spans="1:5" x14ac:dyDescent="0.3">
      <c r="A48" s="7" t="s">
        <v>47</v>
      </c>
      <c r="B48" s="7" t="s">
        <v>83</v>
      </c>
      <c r="C48" s="8">
        <v>38261</v>
      </c>
      <c r="D48" s="7" t="s">
        <v>149</v>
      </c>
      <c r="E48" s="9" t="s">
        <v>154</v>
      </c>
    </row>
    <row r="49" spans="1:5" hidden="1" x14ac:dyDescent="0.3">
      <c r="A49" s="7" t="s">
        <v>48</v>
      </c>
      <c r="B49" s="7" t="s">
        <v>83</v>
      </c>
      <c r="C49" s="8">
        <v>41244</v>
      </c>
      <c r="D49" s="7" t="s">
        <v>148</v>
      </c>
      <c r="E49" s="9" t="s">
        <v>153</v>
      </c>
    </row>
    <row r="50" spans="1:5" hidden="1" x14ac:dyDescent="0.3">
      <c r="A50" s="7" t="s">
        <v>49</v>
      </c>
      <c r="B50" s="7" t="s">
        <v>83</v>
      </c>
      <c r="C50" s="8">
        <v>40940</v>
      </c>
      <c r="D50" s="7" t="s">
        <v>148</v>
      </c>
      <c r="E50" s="9" t="s">
        <v>153</v>
      </c>
    </row>
    <row r="51" spans="1:5" hidden="1" x14ac:dyDescent="0.3">
      <c r="A51" s="7" t="s">
        <v>50</v>
      </c>
      <c r="B51" s="7" t="s">
        <v>146</v>
      </c>
      <c r="C51" s="8">
        <v>39995</v>
      </c>
      <c r="D51" s="7" t="s">
        <v>149</v>
      </c>
      <c r="E51" s="9" t="s">
        <v>153</v>
      </c>
    </row>
    <row r="52" spans="1:5" hidden="1" x14ac:dyDescent="0.3">
      <c r="A52" s="7" t="s">
        <v>51</v>
      </c>
      <c r="B52" s="7" t="s">
        <v>83</v>
      </c>
      <c r="C52" s="8">
        <v>39814</v>
      </c>
      <c r="D52" s="7" t="s">
        <v>149</v>
      </c>
      <c r="E52" s="9" t="s">
        <v>153</v>
      </c>
    </row>
    <row r="53" spans="1:5" x14ac:dyDescent="0.3">
      <c r="A53" s="7" t="s">
        <v>52</v>
      </c>
      <c r="B53" s="7" t="s">
        <v>83</v>
      </c>
      <c r="C53" s="8">
        <v>38443</v>
      </c>
      <c r="D53" s="7" t="s">
        <v>149</v>
      </c>
      <c r="E53" s="9" t="s">
        <v>154</v>
      </c>
    </row>
    <row r="54" spans="1:5" hidden="1" x14ac:dyDescent="0.3">
      <c r="A54" s="7" t="s">
        <v>53</v>
      </c>
      <c r="B54" s="7" t="s">
        <v>83</v>
      </c>
      <c r="C54" s="8">
        <v>41122</v>
      </c>
      <c r="D54" s="7" t="s">
        <v>148</v>
      </c>
      <c r="E54" s="9" t="s">
        <v>154</v>
      </c>
    </row>
    <row r="55" spans="1:5" hidden="1" x14ac:dyDescent="0.3">
      <c r="A55" s="7" t="s">
        <v>55</v>
      </c>
      <c r="B55" s="7" t="s">
        <v>83</v>
      </c>
      <c r="C55" s="8">
        <v>41153</v>
      </c>
      <c r="D55" s="7" t="s">
        <v>148</v>
      </c>
      <c r="E55" s="9" t="s">
        <v>154</v>
      </c>
    </row>
    <row r="56" spans="1:5" x14ac:dyDescent="0.3">
      <c r="A56" s="7" t="s">
        <v>56</v>
      </c>
      <c r="B56" s="7" t="s">
        <v>83</v>
      </c>
      <c r="C56" s="8">
        <v>39965</v>
      </c>
      <c r="D56" s="7" t="s">
        <v>149</v>
      </c>
      <c r="E56" s="9" t="s">
        <v>154</v>
      </c>
    </row>
    <row r="57" spans="1:5" hidden="1" x14ac:dyDescent="0.3">
      <c r="A57" s="7" t="s">
        <v>57</v>
      </c>
      <c r="B57" s="7" t="s">
        <v>83</v>
      </c>
      <c r="C57" s="8">
        <v>40179</v>
      </c>
      <c r="D57" s="7" t="s">
        <v>149</v>
      </c>
      <c r="E57" s="9" t="s">
        <v>153</v>
      </c>
    </row>
    <row r="58" spans="1:5" x14ac:dyDescent="0.3">
      <c r="A58" s="7" t="s">
        <v>58</v>
      </c>
      <c r="B58" s="7" t="s">
        <v>83</v>
      </c>
      <c r="C58" s="8">
        <v>39114</v>
      </c>
      <c r="D58" s="7" t="s">
        <v>149</v>
      </c>
      <c r="E58" s="9" t="s">
        <v>154</v>
      </c>
    </row>
    <row r="59" spans="1:5" x14ac:dyDescent="0.3">
      <c r="A59" s="7" t="s">
        <v>59</v>
      </c>
      <c r="B59" s="7" t="s">
        <v>83</v>
      </c>
      <c r="C59" s="8">
        <v>39356</v>
      </c>
      <c r="D59" s="7" t="s">
        <v>149</v>
      </c>
      <c r="E59" s="9" t="s">
        <v>154</v>
      </c>
    </row>
    <row r="60" spans="1:5" x14ac:dyDescent="0.3">
      <c r="A60" s="7" t="s">
        <v>60</v>
      </c>
      <c r="B60" s="7" t="s">
        <v>83</v>
      </c>
      <c r="C60" s="8">
        <v>39234</v>
      </c>
      <c r="D60" s="7" t="s">
        <v>149</v>
      </c>
      <c r="E60" s="9" t="s">
        <v>154</v>
      </c>
    </row>
    <row r="61" spans="1:5" hidden="1" x14ac:dyDescent="0.3">
      <c r="A61" s="7" t="s">
        <v>61</v>
      </c>
      <c r="B61" s="7" t="s">
        <v>83</v>
      </c>
      <c r="C61" s="8">
        <v>40940</v>
      </c>
      <c r="D61" s="7" t="s">
        <v>148</v>
      </c>
      <c r="E61" s="9" t="s">
        <v>154</v>
      </c>
    </row>
    <row r="62" spans="1:5" x14ac:dyDescent="0.3">
      <c r="A62" s="7" t="s">
        <v>62</v>
      </c>
      <c r="B62" s="7" t="s">
        <v>83</v>
      </c>
      <c r="C62" s="8">
        <v>40695</v>
      </c>
      <c r="D62" s="7" t="s">
        <v>149</v>
      </c>
      <c r="E62" s="9" t="s">
        <v>154</v>
      </c>
    </row>
    <row r="63" spans="1:5" x14ac:dyDescent="0.3">
      <c r="A63" s="7" t="s">
        <v>63</v>
      </c>
      <c r="B63" s="7" t="s">
        <v>83</v>
      </c>
      <c r="C63" s="8">
        <v>39114</v>
      </c>
      <c r="D63" s="7" t="s">
        <v>149</v>
      </c>
      <c r="E63" s="9" t="s">
        <v>154</v>
      </c>
    </row>
    <row r="64" spans="1:5" x14ac:dyDescent="0.3">
      <c r="A64" s="7" t="s">
        <v>64</v>
      </c>
      <c r="B64" s="7" t="s">
        <v>83</v>
      </c>
      <c r="C64" s="8">
        <v>39904</v>
      </c>
      <c r="D64" s="7" t="s">
        <v>149</v>
      </c>
      <c r="E64" s="9" t="s">
        <v>154</v>
      </c>
    </row>
    <row r="65" spans="1:5" hidden="1" x14ac:dyDescent="0.3">
      <c r="A65" s="7" t="s">
        <v>65</v>
      </c>
      <c r="B65" s="7" t="s">
        <v>83</v>
      </c>
      <c r="C65" s="8">
        <v>38869</v>
      </c>
      <c r="D65" s="7" t="s">
        <v>149</v>
      </c>
      <c r="E65" s="9" t="s">
        <v>153</v>
      </c>
    </row>
    <row r="66" spans="1:5" hidden="1" x14ac:dyDescent="0.3">
      <c r="A66" s="7" t="s">
        <v>66</v>
      </c>
      <c r="B66" s="7" t="s">
        <v>83</v>
      </c>
      <c r="C66" s="8">
        <v>40603</v>
      </c>
      <c r="D66" s="7" t="s">
        <v>149</v>
      </c>
      <c r="E66" s="9" t="s">
        <v>153</v>
      </c>
    </row>
    <row r="67" spans="1:5" x14ac:dyDescent="0.3">
      <c r="A67" s="7" t="s">
        <v>67</v>
      </c>
      <c r="B67" s="7" t="s">
        <v>83</v>
      </c>
      <c r="C67" s="8">
        <v>40725</v>
      </c>
      <c r="D67" s="7" t="s">
        <v>149</v>
      </c>
      <c r="E67" s="9" t="s">
        <v>154</v>
      </c>
    </row>
    <row r="68" spans="1:5" hidden="1" x14ac:dyDescent="0.3">
      <c r="A68" s="7" t="s">
        <v>68</v>
      </c>
      <c r="B68" s="7" t="s">
        <v>83</v>
      </c>
      <c r="C68" s="8">
        <v>41671</v>
      </c>
      <c r="D68" s="7" t="s">
        <v>147</v>
      </c>
      <c r="E68" s="9" t="s">
        <v>154</v>
      </c>
    </row>
    <row r="69" spans="1:5" x14ac:dyDescent="0.3">
      <c r="A69" s="7" t="s">
        <v>69</v>
      </c>
      <c r="B69" s="7" t="s">
        <v>83</v>
      </c>
      <c r="C69" s="8">
        <v>38777</v>
      </c>
      <c r="D69" s="7" t="s">
        <v>149</v>
      </c>
      <c r="E69" s="9" t="s">
        <v>154</v>
      </c>
    </row>
    <row r="70" spans="1:5" x14ac:dyDescent="0.3">
      <c r="A70" s="7" t="s">
        <v>70</v>
      </c>
      <c r="B70" s="7" t="s">
        <v>83</v>
      </c>
      <c r="C70" s="8">
        <v>37043</v>
      </c>
      <c r="D70" s="7" t="s">
        <v>149</v>
      </c>
      <c r="E70" s="9" t="s">
        <v>154</v>
      </c>
    </row>
    <row r="71" spans="1:5" hidden="1" x14ac:dyDescent="0.3">
      <c r="A71" s="9" t="s">
        <v>71</v>
      </c>
      <c r="B71" s="7" t="s">
        <v>83</v>
      </c>
      <c r="C71" s="8">
        <v>39904</v>
      </c>
      <c r="D71" s="7" t="s">
        <v>149</v>
      </c>
      <c r="E71" s="9" t="s">
        <v>153</v>
      </c>
    </row>
    <row r="72" spans="1:5" x14ac:dyDescent="0.3">
      <c r="A72" s="9" t="s">
        <v>72</v>
      </c>
      <c r="B72" s="7" t="s">
        <v>83</v>
      </c>
      <c r="C72" s="8">
        <v>38869</v>
      </c>
      <c r="D72" s="7" t="s">
        <v>149</v>
      </c>
      <c r="E72" s="9" t="s">
        <v>154</v>
      </c>
    </row>
    <row r="73" spans="1:5" x14ac:dyDescent="0.3">
      <c r="A73" s="9" t="s">
        <v>73</v>
      </c>
      <c r="B73" s="7" t="s">
        <v>83</v>
      </c>
      <c r="C73" s="8">
        <v>37408</v>
      </c>
      <c r="D73" s="7" t="s">
        <v>149</v>
      </c>
      <c r="E73" s="9" t="s">
        <v>154</v>
      </c>
    </row>
    <row r="74" spans="1:5" x14ac:dyDescent="0.3">
      <c r="A74" s="9" t="s">
        <v>74</v>
      </c>
      <c r="B74" s="7" t="s">
        <v>83</v>
      </c>
      <c r="C74" s="8">
        <v>38596</v>
      </c>
      <c r="D74" s="7" t="s">
        <v>149</v>
      </c>
      <c r="E74" s="9" t="s">
        <v>154</v>
      </c>
    </row>
    <row r="75" spans="1:5" x14ac:dyDescent="0.3">
      <c r="A75" s="9" t="s">
        <v>75</v>
      </c>
      <c r="B75" s="7" t="s">
        <v>83</v>
      </c>
      <c r="C75" s="8">
        <v>36678</v>
      </c>
      <c r="D75" s="7" t="s">
        <v>149</v>
      </c>
      <c r="E75" s="9" t="s">
        <v>154</v>
      </c>
    </row>
    <row r="76" spans="1:5" hidden="1" x14ac:dyDescent="0.3">
      <c r="A76" s="9" t="s">
        <v>77</v>
      </c>
      <c r="B76" s="7" t="s">
        <v>83</v>
      </c>
      <c r="C76" s="8">
        <v>38991</v>
      </c>
      <c r="D76" s="7" t="s">
        <v>149</v>
      </c>
      <c r="E76" s="9" t="s">
        <v>153</v>
      </c>
    </row>
    <row r="77" spans="1:5" x14ac:dyDescent="0.3">
      <c r="A77" s="9" t="s">
        <v>78</v>
      </c>
      <c r="B77" s="7" t="s">
        <v>83</v>
      </c>
      <c r="C77" s="8">
        <v>36100</v>
      </c>
      <c r="D77" s="7" t="s">
        <v>149</v>
      </c>
      <c r="E77" s="9" t="s">
        <v>154</v>
      </c>
    </row>
  </sheetData>
  <autoFilter ref="A1:E77">
    <filterColumn colId="3">
      <filters>
        <filter val="Adult"/>
      </filters>
    </filterColumn>
    <filterColumn colId="4">
      <filters>
        <filter val="Female"/>
      </filters>
    </filterColumn>
    <sortState ref="A2:E77">
      <sortCondition ref="A1:A77"/>
    </sortState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2009</vt:lpstr>
      <vt:lpstr>2010</vt:lpstr>
      <vt:lpstr>2011</vt:lpstr>
      <vt:lpstr>2012a</vt:lpstr>
      <vt:lpstr>2013a</vt:lpstr>
      <vt:lpstr>2014a</vt:lpstr>
      <vt:lpstr>2015a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gbalme@panthera.org</dc:creator>
  <cp:lastModifiedBy>Charles Edwards</cp:lastModifiedBy>
  <dcterms:created xsi:type="dcterms:W3CDTF">2016-01-13T13:12:31Z</dcterms:created>
  <dcterms:modified xsi:type="dcterms:W3CDTF">2017-06-16T06:45:19Z</dcterms:modified>
</cp:coreProperties>
</file>