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autoCompressPictures="0"/>
  <bookViews>
    <workbookView xWindow="1680" yWindow="1680" windowWidth="23925" windowHeight="12405" tabRatio="538" firstSheet="2" activeTab="2"/>
  </bookViews>
  <sheets>
    <sheet name="Site Key" sheetId="9" r:id="rId1"/>
    <sheet name="Reservoir Info" sheetId="7" r:id="rId2"/>
    <sheet name="Combined Info" sheetId="10" r:id="rId3"/>
    <sheet name="Handheld Sensors" sheetId="1" r:id="rId4"/>
    <sheet name="TSS" sheetId="3" r:id="rId5"/>
    <sheet name="Chlorophyll Filtering" sheetId="5" r:id="rId6"/>
    <sheet name="Discharge" sheetId="2" r:id="rId7"/>
    <sheet name="Field Checklist" sheetId="4"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U173" i="10" l="1"/>
  <c r="U174" i="10"/>
  <c r="U175" i="10"/>
  <c r="I267" i="3"/>
  <c r="J267" i="3"/>
  <c r="K267" i="3"/>
  <c r="L267" i="3"/>
  <c r="I268" i="3"/>
  <c r="J268" i="3"/>
  <c r="K268" i="3"/>
  <c r="L268" i="3"/>
  <c r="I269" i="3"/>
  <c r="J269" i="3"/>
  <c r="K269" i="3"/>
  <c r="L269" i="3"/>
  <c r="I270" i="3"/>
  <c r="J270" i="3"/>
  <c r="K270" i="3"/>
  <c r="L270" i="3"/>
  <c r="I271" i="3"/>
  <c r="J271" i="3"/>
  <c r="K271" i="3"/>
  <c r="L271" i="3"/>
  <c r="I272" i="3"/>
  <c r="J272" i="3"/>
  <c r="K272" i="3"/>
  <c r="L272" i="3"/>
  <c r="I273" i="3"/>
  <c r="J273" i="3"/>
  <c r="K273" i="3"/>
  <c r="L273" i="3"/>
  <c r="I274" i="3"/>
  <c r="J274" i="3"/>
  <c r="K274" i="3"/>
  <c r="L274" i="3"/>
  <c r="I275" i="3"/>
  <c r="J275" i="3"/>
  <c r="K275" i="3"/>
  <c r="L275" i="3"/>
  <c r="I276" i="3"/>
  <c r="J276" i="3"/>
  <c r="K276" i="3"/>
  <c r="L276" i="3"/>
  <c r="I277" i="3"/>
  <c r="J277" i="3"/>
  <c r="K277" i="3"/>
  <c r="L277" i="3"/>
  <c r="I278" i="3"/>
  <c r="J278" i="3"/>
  <c r="K278" i="3"/>
  <c r="L278" i="3"/>
  <c r="I279" i="3"/>
  <c r="J279" i="3"/>
  <c r="K279" i="3"/>
  <c r="L279" i="3"/>
  <c r="I280" i="3"/>
  <c r="J280" i="3"/>
  <c r="K280" i="3"/>
  <c r="L280" i="3"/>
  <c r="I281" i="3"/>
  <c r="J281" i="3"/>
  <c r="K281" i="3"/>
  <c r="L281" i="3"/>
  <c r="I282" i="3"/>
  <c r="J282" i="3"/>
  <c r="K282" i="3"/>
  <c r="L282" i="3"/>
  <c r="I284" i="3"/>
  <c r="J284" i="3"/>
  <c r="K284" i="3"/>
  <c r="L284" i="3"/>
  <c r="I285" i="3"/>
  <c r="J285" i="3"/>
  <c r="K285" i="3"/>
  <c r="L285" i="3"/>
  <c r="I286" i="3"/>
  <c r="J286" i="3"/>
  <c r="K286" i="3"/>
  <c r="L286" i="3"/>
  <c r="I287" i="3"/>
  <c r="J287" i="3"/>
  <c r="K287" i="3"/>
  <c r="L287" i="3"/>
  <c r="I288" i="3"/>
  <c r="J288" i="3"/>
  <c r="K288" i="3"/>
  <c r="L288" i="3"/>
  <c r="B268" i="3"/>
  <c r="B269" i="3"/>
  <c r="B270" i="3"/>
  <c r="B271" i="3"/>
  <c r="B272" i="3"/>
  <c r="B273" i="3"/>
  <c r="B274" i="3"/>
  <c r="B275" i="3"/>
  <c r="B276" i="3"/>
  <c r="B277" i="3"/>
  <c r="B278" i="3"/>
  <c r="B279" i="3"/>
  <c r="B280" i="3"/>
  <c r="B281" i="3"/>
  <c r="B282" i="3"/>
  <c r="B267" i="3"/>
  <c r="B249" i="3"/>
  <c r="B250" i="3"/>
  <c r="B251" i="3"/>
  <c r="B252" i="3"/>
  <c r="B253" i="3"/>
  <c r="B254" i="3"/>
  <c r="B255" i="3"/>
  <c r="B256" i="3"/>
  <c r="B257" i="3"/>
  <c r="B258" i="3"/>
  <c r="B259" i="3"/>
  <c r="B260" i="3"/>
  <c r="B261" i="3"/>
  <c r="B262" i="3"/>
  <c r="B263" i="3"/>
  <c r="B264" i="3"/>
  <c r="B265" i="3"/>
  <c r="B248" i="3"/>
  <c r="G249" i="3"/>
  <c r="G250" i="3"/>
  <c r="G251" i="3"/>
  <c r="G252" i="3"/>
  <c r="G253" i="3"/>
  <c r="G254" i="3"/>
  <c r="G255" i="3"/>
  <c r="G256" i="3"/>
  <c r="G257" i="3"/>
  <c r="G258" i="3"/>
  <c r="G259" i="3"/>
  <c r="G260" i="3"/>
  <c r="G261" i="3"/>
  <c r="G262" i="3"/>
  <c r="G263" i="3"/>
  <c r="G264" i="3"/>
  <c r="G265" i="3"/>
  <c r="G248" i="3"/>
  <c r="I248" i="3"/>
  <c r="J248" i="3"/>
  <c r="K248" i="3"/>
  <c r="L248" i="3"/>
  <c r="I249" i="3"/>
  <c r="J249" i="3"/>
  <c r="K249" i="3"/>
  <c r="L249" i="3"/>
  <c r="I250" i="3"/>
  <c r="J250" i="3"/>
  <c r="K250" i="3"/>
  <c r="L250" i="3"/>
  <c r="I251" i="3"/>
  <c r="J251" i="3"/>
  <c r="K251" i="3"/>
  <c r="L251" i="3"/>
  <c r="I252" i="3"/>
  <c r="J252" i="3"/>
  <c r="K252" i="3"/>
  <c r="L252" i="3"/>
  <c r="I253" i="3"/>
  <c r="J253" i="3"/>
  <c r="K253" i="3"/>
  <c r="L253" i="3"/>
  <c r="I254" i="3"/>
  <c r="J254" i="3"/>
  <c r="K254" i="3"/>
  <c r="L254" i="3"/>
  <c r="I255" i="3"/>
  <c r="J255" i="3"/>
  <c r="K255" i="3"/>
  <c r="L255" i="3"/>
  <c r="I256" i="3"/>
  <c r="J256" i="3"/>
  <c r="K256" i="3"/>
  <c r="L256" i="3"/>
  <c r="I257" i="3"/>
  <c r="J257" i="3"/>
  <c r="K257" i="3"/>
  <c r="L257" i="3"/>
  <c r="I258" i="3"/>
  <c r="J258" i="3"/>
  <c r="K258" i="3"/>
  <c r="L258" i="3"/>
  <c r="I259" i="3"/>
  <c r="J259" i="3"/>
  <c r="K259" i="3"/>
  <c r="L259" i="3"/>
  <c r="I260" i="3"/>
  <c r="J260" i="3"/>
  <c r="K260" i="3"/>
  <c r="L260" i="3"/>
  <c r="I261" i="3"/>
  <c r="J261" i="3"/>
  <c r="K261" i="3"/>
  <c r="L261" i="3"/>
  <c r="I262" i="3"/>
  <c r="J262" i="3"/>
  <c r="K262" i="3"/>
  <c r="L262" i="3"/>
  <c r="I263" i="3"/>
  <c r="J263" i="3"/>
  <c r="K263" i="3"/>
  <c r="L263" i="3"/>
  <c r="I264" i="3"/>
  <c r="J264" i="3"/>
  <c r="K264" i="3"/>
  <c r="L264" i="3"/>
  <c r="I265" i="3"/>
  <c r="J265" i="3"/>
  <c r="K265" i="3"/>
  <c r="L265" i="3"/>
  <c r="L97" i="1"/>
  <c r="M193" i="1"/>
  <c r="M194" i="1"/>
  <c r="M195" i="1"/>
  <c r="L210" i="1"/>
  <c r="L209" i="1"/>
  <c r="L208" i="1"/>
  <c r="L207" i="1"/>
  <c r="L212" i="1"/>
  <c r="L211" i="1"/>
  <c r="L147" i="1"/>
  <c r="L146" i="1"/>
  <c r="L98" i="1"/>
  <c r="L71" i="1"/>
  <c r="L70" i="1"/>
  <c r="L44" i="1"/>
  <c r="L43" i="1"/>
  <c r="L23" i="1"/>
  <c r="L22" i="1"/>
  <c r="M232" i="1"/>
  <c r="M233" i="1"/>
  <c r="M214" i="1"/>
  <c r="M215" i="1"/>
  <c r="M216" i="1"/>
  <c r="M217" i="1"/>
  <c r="M218" i="1"/>
  <c r="M219" i="1"/>
  <c r="M221" i="1"/>
  <c r="M222" i="1"/>
  <c r="M223" i="1"/>
  <c r="M224" i="1"/>
  <c r="M225" i="1"/>
  <c r="M226" i="1"/>
  <c r="M227" i="1"/>
  <c r="M228" i="1"/>
  <c r="M229" i="1"/>
  <c r="M230" i="1"/>
  <c r="M231" i="1"/>
  <c r="M186" i="1"/>
  <c r="M187" i="1"/>
  <c r="M188" i="1"/>
  <c r="M149" i="1"/>
  <c r="M150" i="1"/>
  <c r="M151" i="1"/>
  <c r="M155" i="1"/>
  <c r="M156" i="1"/>
  <c r="M157" i="1"/>
  <c r="M162" i="1"/>
  <c r="M163" i="1"/>
  <c r="M164" i="1"/>
  <c r="M121" i="1"/>
  <c r="M122" i="1"/>
  <c r="M123" i="1"/>
  <c r="M124" i="1"/>
  <c r="M125" i="1"/>
  <c r="M126" i="1"/>
  <c r="M127" i="1"/>
  <c r="M128" i="1"/>
  <c r="M129" i="1"/>
  <c r="M130" i="1"/>
  <c r="M110" i="1"/>
  <c r="M111" i="1"/>
  <c r="M112" i="1"/>
  <c r="M113" i="1"/>
  <c r="M114" i="1"/>
  <c r="M115" i="1"/>
  <c r="M116" i="1"/>
  <c r="M117" i="1"/>
  <c r="M118" i="1"/>
  <c r="M119" i="1"/>
  <c r="L3" i="1"/>
  <c r="L2" i="1"/>
  <c r="B227" i="3"/>
  <c r="I231" i="3"/>
  <c r="J231" i="3"/>
  <c r="G231" i="3"/>
  <c r="K231" i="3"/>
  <c r="L231" i="3"/>
  <c r="I241" i="3"/>
  <c r="J241" i="3"/>
  <c r="G241" i="3"/>
  <c r="K241" i="3"/>
  <c r="L241" i="3"/>
  <c r="I232" i="3"/>
  <c r="J232" i="3"/>
  <c r="G232" i="3"/>
  <c r="K232" i="3"/>
  <c r="L232" i="3"/>
  <c r="I243" i="3"/>
  <c r="J243" i="3"/>
  <c r="G243" i="3"/>
  <c r="K243" i="3"/>
  <c r="L243" i="3"/>
  <c r="I237" i="3"/>
  <c r="J237" i="3"/>
  <c r="G237" i="3"/>
  <c r="K237" i="3"/>
  <c r="L237" i="3"/>
  <c r="I238" i="3"/>
  <c r="J238" i="3"/>
  <c r="G238" i="3"/>
  <c r="K238" i="3"/>
  <c r="L238" i="3"/>
  <c r="I240" i="3"/>
  <c r="J240" i="3"/>
  <c r="G240" i="3"/>
  <c r="K240" i="3"/>
  <c r="L240" i="3"/>
  <c r="I242" i="3"/>
  <c r="J242" i="3"/>
  <c r="G242" i="3"/>
  <c r="K242" i="3"/>
  <c r="L242" i="3"/>
  <c r="I236" i="3"/>
  <c r="J236" i="3"/>
  <c r="G236" i="3"/>
  <c r="K236" i="3"/>
  <c r="L236" i="3"/>
  <c r="I239" i="3"/>
  <c r="J239" i="3"/>
  <c r="G239" i="3"/>
  <c r="K239" i="3"/>
  <c r="L239" i="3"/>
  <c r="I233" i="3"/>
  <c r="J233" i="3"/>
  <c r="G233" i="3"/>
  <c r="K233" i="3"/>
  <c r="L233" i="3"/>
  <c r="I234" i="3"/>
  <c r="J234" i="3"/>
  <c r="G234" i="3"/>
  <c r="K234" i="3"/>
  <c r="L234" i="3"/>
  <c r="I235" i="3"/>
  <c r="J235" i="3"/>
  <c r="G235" i="3"/>
  <c r="K235" i="3"/>
  <c r="L235" i="3"/>
  <c r="I190" i="3"/>
  <c r="J190" i="3"/>
  <c r="G190" i="3"/>
  <c r="K190" i="3"/>
  <c r="L190" i="3"/>
  <c r="I193" i="3"/>
  <c r="J193" i="3"/>
  <c r="G193" i="3"/>
  <c r="K193" i="3"/>
  <c r="L193" i="3"/>
  <c r="I188" i="3"/>
  <c r="J188" i="3"/>
  <c r="G188" i="3"/>
  <c r="K188" i="3"/>
  <c r="L188" i="3"/>
  <c r="I189" i="3"/>
  <c r="J189" i="3"/>
  <c r="G189" i="3"/>
  <c r="K189" i="3"/>
  <c r="L189" i="3"/>
  <c r="I191" i="3"/>
  <c r="J191" i="3"/>
  <c r="G191" i="3"/>
  <c r="K191" i="3"/>
  <c r="L191" i="3"/>
  <c r="I217" i="3"/>
  <c r="J217" i="3"/>
  <c r="G217" i="3"/>
  <c r="K217" i="3"/>
  <c r="L217" i="3"/>
  <c r="I192" i="3"/>
  <c r="J192" i="3"/>
  <c r="G192" i="3"/>
  <c r="K192" i="3"/>
  <c r="L192" i="3"/>
  <c r="I219" i="3"/>
  <c r="J219" i="3"/>
  <c r="G219" i="3"/>
  <c r="K219" i="3"/>
  <c r="L219" i="3"/>
  <c r="I222" i="3"/>
  <c r="J222" i="3"/>
  <c r="G222" i="3"/>
  <c r="K222" i="3"/>
  <c r="L222" i="3"/>
  <c r="I220" i="3"/>
  <c r="J220" i="3"/>
  <c r="G220" i="3"/>
  <c r="K220" i="3"/>
  <c r="L220" i="3"/>
  <c r="I221" i="3"/>
  <c r="J221" i="3"/>
  <c r="G221" i="3"/>
  <c r="K221" i="3"/>
  <c r="L221" i="3"/>
  <c r="I218" i="3"/>
  <c r="J218" i="3"/>
  <c r="G218" i="3"/>
  <c r="K218" i="3"/>
  <c r="L218" i="3"/>
  <c r="I177" i="3"/>
  <c r="J177" i="3"/>
  <c r="G177" i="3"/>
  <c r="K177" i="3"/>
  <c r="L177" i="3"/>
  <c r="I178" i="3"/>
  <c r="J178" i="3"/>
  <c r="G178" i="3"/>
  <c r="K178" i="3"/>
  <c r="L178" i="3"/>
  <c r="I174" i="3"/>
  <c r="J174" i="3"/>
  <c r="G174" i="3"/>
  <c r="K174" i="3"/>
  <c r="L174" i="3"/>
  <c r="I176" i="3"/>
  <c r="J176" i="3"/>
  <c r="G176" i="3"/>
  <c r="K176" i="3"/>
  <c r="L176" i="3"/>
  <c r="I180" i="3"/>
  <c r="J180" i="3"/>
  <c r="G180" i="3"/>
  <c r="K180" i="3"/>
  <c r="L180" i="3"/>
  <c r="I179" i="3"/>
  <c r="J179" i="3"/>
  <c r="G179" i="3"/>
  <c r="K179" i="3"/>
  <c r="L179" i="3"/>
  <c r="I226" i="3"/>
  <c r="J226" i="3"/>
  <c r="G226" i="3"/>
  <c r="K226" i="3"/>
  <c r="L226" i="3"/>
  <c r="I225" i="3"/>
  <c r="J225" i="3"/>
  <c r="G225" i="3"/>
  <c r="K225" i="3"/>
  <c r="L225" i="3"/>
  <c r="I224" i="3"/>
  <c r="J224" i="3"/>
  <c r="G224" i="3"/>
  <c r="K224" i="3"/>
  <c r="L224" i="3"/>
  <c r="I181" i="3"/>
  <c r="J181" i="3"/>
  <c r="G181" i="3"/>
  <c r="K181" i="3"/>
  <c r="L181" i="3"/>
  <c r="I229" i="3"/>
  <c r="J229" i="3"/>
  <c r="G229" i="3"/>
  <c r="K229" i="3"/>
  <c r="L229" i="3"/>
  <c r="I228" i="3"/>
  <c r="J228" i="3"/>
  <c r="G228" i="3"/>
  <c r="K228" i="3"/>
  <c r="L228" i="3"/>
  <c r="I213" i="3"/>
  <c r="J213" i="3"/>
  <c r="G213" i="3"/>
  <c r="K213" i="3"/>
  <c r="L213" i="3"/>
  <c r="I215" i="3"/>
  <c r="J215" i="3"/>
  <c r="G215" i="3"/>
  <c r="K215" i="3"/>
  <c r="L215" i="3"/>
  <c r="I214" i="3"/>
  <c r="J214" i="3"/>
  <c r="G214" i="3"/>
  <c r="K214" i="3"/>
  <c r="L214" i="3"/>
  <c r="I212" i="3"/>
  <c r="J212" i="3"/>
  <c r="G212" i="3"/>
  <c r="K212" i="3"/>
  <c r="L212" i="3"/>
  <c r="I216" i="3"/>
  <c r="J216" i="3"/>
  <c r="G216" i="3"/>
  <c r="K216" i="3"/>
  <c r="L216" i="3"/>
  <c r="I227" i="3"/>
  <c r="J227" i="3"/>
  <c r="G227" i="3"/>
  <c r="K227" i="3"/>
  <c r="L227" i="3"/>
  <c r="I185" i="3"/>
  <c r="J185" i="3"/>
  <c r="G185" i="3"/>
  <c r="K185" i="3"/>
  <c r="L185" i="3"/>
  <c r="I184" i="3"/>
  <c r="J184" i="3"/>
  <c r="G184" i="3"/>
  <c r="K184" i="3"/>
  <c r="L184" i="3"/>
  <c r="I183" i="3"/>
  <c r="J183" i="3"/>
  <c r="G183" i="3"/>
  <c r="K183" i="3"/>
  <c r="L183" i="3"/>
  <c r="I186" i="3"/>
  <c r="J186" i="3"/>
  <c r="G186" i="3"/>
  <c r="K186" i="3"/>
  <c r="L186" i="3"/>
  <c r="I187" i="3"/>
  <c r="J187" i="3"/>
  <c r="G187" i="3"/>
  <c r="K187" i="3"/>
  <c r="L187" i="3"/>
  <c r="I173" i="3"/>
  <c r="J173" i="3"/>
  <c r="G173" i="3"/>
  <c r="K173" i="3"/>
  <c r="L173" i="3"/>
  <c r="I171" i="3"/>
  <c r="J171" i="3"/>
  <c r="G171" i="3"/>
  <c r="K171" i="3"/>
  <c r="L171" i="3"/>
  <c r="I175" i="3"/>
  <c r="J175" i="3"/>
  <c r="G175" i="3"/>
  <c r="K175" i="3"/>
  <c r="L175" i="3"/>
  <c r="I172" i="3"/>
  <c r="J172" i="3"/>
  <c r="G172" i="3"/>
  <c r="K172" i="3"/>
  <c r="L172" i="3"/>
  <c r="I149" i="3"/>
  <c r="J149" i="3"/>
  <c r="G149" i="3"/>
  <c r="K149" i="3"/>
  <c r="L149" i="3"/>
  <c r="I150" i="3"/>
  <c r="J150" i="3"/>
  <c r="G150" i="3"/>
  <c r="K150" i="3"/>
  <c r="L150" i="3"/>
  <c r="I152" i="3"/>
  <c r="J152" i="3"/>
  <c r="G152" i="3"/>
  <c r="K152" i="3"/>
  <c r="L152" i="3"/>
  <c r="I151" i="3"/>
  <c r="J151" i="3"/>
  <c r="G151" i="3"/>
  <c r="K151" i="3"/>
  <c r="L151" i="3"/>
  <c r="B151" i="3"/>
  <c r="B152" i="3"/>
  <c r="B150" i="3"/>
  <c r="B149" i="3"/>
  <c r="B172" i="3"/>
  <c r="B175" i="3"/>
  <c r="B171" i="3"/>
  <c r="B173" i="3"/>
  <c r="B187" i="3"/>
  <c r="B186" i="3"/>
  <c r="B183" i="3"/>
  <c r="B184" i="3"/>
  <c r="B185" i="3"/>
  <c r="B216" i="3"/>
  <c r="B212" i="3"/>
  <c r="B214" i="3"/>
  <c r="B215" i="3"/>
  <c r="B213" i="3"/>
  <c r="B228" i="3"/>
  <c r="B229" i="3"/>
  <c r="B181" i="3"/>
  <c r="B224" i="3"/>
  <c r="B225" i="3"/>
  <c r="B226" i="3"/>
  <c r="B179" i="3"/>
  <c r="B180" i="3"/>
  <c r="B176" i="3"/>
  <c r="B174" i="3"/>
  <c r="B193" i="3"/>
  <c r="B188" i="3"/>
  <c r="B189" i="3"/>
  <c r="B191" i="3"/>
  <c r="B217" i="3"/>
  <c r="B192" i="3"/>
  <c r="B219" i="3"/>
  <c r="B222" i="3"/>
  <c r="B220" i="3"/>
  <c r="B221" i="3"/>
  <c r="B218" i="3"/>
  <c r="B177" i="3"/>
  <c r="B178" i="3"/>
  <c r="B190" i="3"/>
  <c r="B113" i="3"/>
  <c r="B112" i="3"/>
  <c r="B111" i="3"/>
  <c r="B116" i="3"/>
  <c r="B115" i="3"/>
  <c r="B120" i="3"/>
  <c r="B125" i="3"/>
  <c r="B119" i="3"/>
  <c r="B114" i="3"/>
  <c r="B124" i="3"/>
  <c r="B123" i="3"/>
  <c r="B118" i="3"/>
  <c r="B117" i="3"/>
  <c r="B122" i="3"/>
  <c r="B121" i="3"/>
  <c r="B134" i="3"/>
  <c r="B136" i="3"/>
  <c r="B138" i="3"/>
  <c r="B139" i="3"/>
  <c r="B140" i="3"/>
  <c r="B141" i="3"/>
  <c r="B137" i="3"/>
  <c r="B135" i="3"/>
  <c r="B102" i="3"/>
  <c r="B100" i="3"/>
  <c r="B101" i="3"/>
  <c r="B105" i="3"/>
  <c r="B107" i="3"/>
  <c r="B108" i="3"/>
  <c r="B104" i="3"/>
  <c r="B103" i="3"/>
  <c r="B106" i="3"/>
  <c r="B84" i="3"/>
  <c r="B88" i="3"/>
  <c r="B83" i="3"/>
  <c r="B85" i="3"/>
  <c r="B89" i="3"/>
  <c r="B86" i="3"/>
  <c r="B90" i="3"/>
  <c r="B91" i="3"/>
  <c r="B87" i="3"/>
  <c r="B129" i="3"/>
  <c r="B127" i="3"/>
  <c r="B132" i="3"/>
  <c r="B130" i="3"/>
  <c r="B128" i="3"/>
  <c r="B131" i="3"/>
  <c r="B95" i="3"/>
  <c r="B97" i="3"/>
  <c r="B94" i="3"/>
  <c r="B96" i="3"/>
  <c r="B98" i="3"/>
  <c r="B93" i="3"/>
  <c r="B157" i="3"/>
  <c r="B156" i="3"/>
  <c r="B164" i="3"/>
  <c r="B158" i="3"/>
  <c r="B154" i="3"/>
  <c r="B155" i="3"/>
  <c r="B160" i="3"/>
  <c r="B165" i="3"/>
  <c r="B161" i="3"/>
  <c r="B166" i="3"/>
  <c r="B169" i="3"/>
  <c r="B168" i="3"/>
  <c r="B159" i="3"/>
  <c r="B167" i="3"/>
  <c r="B163" i="3"/>
  <c r="B162" i="3"/>
  <c r="B145" i="3"/>
  <c r="B147" i="3"/>
  <c r="B148" i="3"/>
  <c r="B144" i="3"/>
  <c r="B143" i="3"/>
  <c r="B146" i="3"/>
  <c r="B200" i="3"/>
  <c r="B201" i="3"/>
  <c r="B203" i="3"/>
  <c r="B204" i="3"/>
  <c r="B197" i="3"/>
  <c r="B199" i="3"/>
  <c r="B205" i="3"/>
  <c r="B207" i="3"/>
  <c r="B195" i="3"/>
  <c r="B196" i="3"/>
  <c r="B208" i="3"/>
  <c r="B202" i="3"/>
  <c r="B210" i="3"/>
  <c r="B209" i="3"/>
  <c r="B198" i="3"/>
  <c r="B206" i="3"/>
  <c r="B231" i="3"/>
  <c r="B241" i="3"/>
  <c r="B232" i="3"/>
  <c r="B243" i="3"/>
  <c r="B237" i="3"/>
  <c r="B238" i="3"/>
  <c r="B240" i="3"/>
  <c r="B242" i="3"/>
  <c r="B236" i="3"/>
  <c r="B239" i="3"/>
  <c r="B233" i="3"/>
  <c r="B234" i="3"/>
  <c r="B235" i="3"/>
  <c r="B110" i="3"/>
  <c r="L12" i="1"/>
  <c r="M12" i="1"/>
  <c r="L13" i="1"/>
  <c r="M13" i="1"/>
  <c r="L14" i="1"/>
  <c r="M14" i="1"/>
  <c r="L15" i="1"/>
  <c r="M15" i="1"/>
  <c r="L16" i="1"/>
  <c r="M16" i="1"/>
  <c r="L17" i="1"/>
  <c r="M17" i="1"/>
  <c r="L18" i="1"/>
  <c r="M18" i="1"/>
  <c r="L19" i="1"/>
  <c r="M19" i="1"/>
  <c r="L20" i="1"/>
  <c r="M20" i="1"/>
  <c r="L21" i="1"/>
  <c r="M21" i="1"/>
  <c r="M22" i="1"/>
  <c r="M23" i="1"/>
  <c r="L24" i="1"/>
  <c r="M24" i="1"/>
  <c r="L25" i="1"/>
  <c r="M25" i="1"/>
  <c r="L26" i="1"/>
  <c r="M26" i="1"/>
  <c r="L27" i="1"/>
  <c r="M27"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M43" i="1"/>
  <c r="M44" i="1"/>
  <c r="L46" i="1"/>
  <c r="M46" i="1"/>
  <c r="L47" i="1"/>
  <c r="M47" i="1"/>
  <c r="L48" i="1"/>
  <c r="M48" i="1"/>
  <c r="L49" i="1"/>
  <c r="M49" i="1"/>
  <c r="L50" i="1"/>
  <c r="M50" i="1"/>
  <c r="L51" i="1"/>
  <c r="M51" i="1"/>
  <c r="L52" i="1"/>
  <c r="M52" i="1"/>
  <c r="L53" i="1"/>
  <c r="M53" i="1"/>
  <c r="L54" i="1"/>
  <c r="M54"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M70" i="1"/>
  <c r="M71" i="1"/>
  <c r="L73" i="1"/>
  <c r="M73" i="1"/>
  <c r="L74" i="1"/>
  <c r="M74" i="1"/>
  <c r="L75" i="1"/>
  <c r="M75" i="1"/>
  <c r="L76" i="1"/>
  <c r="M76" i="1"/>
  <c r="L77" i="1"/>
  <c r="M77" i="1"/>
  <c r="L78" i="1"/>
  <c r="M78" i="1"/>
  <c r="L79" i="1"/>
  <c r="M79" i="1"/>
  <c r="L80" i="1"/>
  <c r="M80" i="1"/>
  <c r="L81" i="1"/>
  <c r="M81"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M97" i="1"/>
  <c r="M98" i="1"/>
  <c r="L100" i="1"/>
  <c r="M100" i="1"/>
  <c r="L101" i="1"/>
  <c r="M101" i="1"/>
  <c r="L102" i="1"/>
  <c r="M102" i="1"/>
  <c r="L103" i="1"/>
  <c r="M103" i="1"/>
  <c r="L104" i="1"/>
  <c r="M104" i="1"/>
  <c r="L105" i="1"/>
  <c r="M105" i="1"/>
  <c r="L106" i="1"/>
  <c r="M106" i="1"/>
  <c r="L107" i="1"/>
  <c r="M107" i="1"/>
  <c r="L108" i="1"/>
  <c r="M108"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M146" i="1"/>
  <c r="M147"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97" i="1"/>
  <c r="M197" i="1"/>
  <c r="L198" i="1"/>
  <c r="M198" i="1"/>
  <c r="L199" i="1"/>
  <c r="M199" i="1"/>
  <c r="L200" i="1"/>
  <c r="M200" i="1"/>
  <c r="L201" i="1"/>
  <c r="M201" i="1"/>
  <c r="L202" i="1"/>
  <c r="M202" i="1"/>
  <c r="L203" i="1"/>
  <c r="M203" i="1"/>
  <c r="L204" i="1"/>
  <c r="M204" i="1"/>
  <c r="L205" i="1"/>
  <c r="M205" i="1"/>
  <c r="L206" i="1"/>
  <c r="M206" i="1"/>
  <c r="M207" i="1"/>
  <c r="M208" i="1"/>
  <c r="M209" i="1"/>
  <c r="M210" i="1"/>
  <c r="M211" i="1"/>
  <c r="M212" i="1"/>
  <c r="M3" i="1"/>
  <c r="L4" i="1"/>
  <c r="M4" i="1"/>
  <c r="L5" i="1"/>
  <c r="M5" i="1"/>
  <c r="L6" i="1"/>
  <c r="M6" i="1"/>
  <c r="L7" i="1"/>
  <c r="M7" i="1"/>
  <c r="L8" i="1"/>
  <c r="M8" i="1"/>
  <c r="L9" i="1"/>
  <c r="M9" i="1"/>
  <c r="L10" i="1"/>
  <c r="M10" i="1"/>
  <c r="M2" i="1"/>
  <c r="I200" i="3"/>
  <c r="J200" i="3"/>
  <c r="G200" i="3"/>
  <c r="K200" i="3"/>
  <c r="L200" i="3"/>
  <c r="I201" i="3"/>
  <c r="J201" i="3"/>
  <c r="G201" i="3"/>
  <c r="L201" i="3"/>
  <c r="K201" i="3"/>
  <c r="I203" i="3"/>
  <c r="J203" i="3"/>
  <c r="G203" i="3"/>
  <c r="K203" i="3"/>
  <c r="L203" i="3"/>
  <c r="I204" i="3"/>
  <c r="J204" i="3"/>
  <c r="G204" i="3"/>
  <c r="L204" i="3"/>
  <c r="K204" i="3"/>
  <c r="I197" i="3"/>
  <c r="J197" i="3"/>
  <c r="G197" i="3"/>
  <c r="K197" i="3"/>
  <c r="L197" i="3"/>
  <c r="I199" i="3"/>
  <c r="J199" i="3"/>
  <c r="G199" i="3"/>
  <c r="L199" i="3"/>
  <c r="K199" i="3"/>
  <c r="I205" i="3"/>
  <c r="J205" i="3"/>
  <c r="G205" i="3"/>
  <c r="K205" i="3"/>
  <c r="L205" i="3"/>
  <c r="I207" i="3"/>
  <c r="J207" i="3"/>
  <c r="G207" i="3"/>
  <c r="L207" i="3"/>
  <c r="K207" i="3"/>
  <c r="I195" i="3"/>
  <c r="J195" i="3"/>
  <c r="G195" i="3"/>
  <c r="K195" i="3"/>
  <c r="L195" i="3"/>
  <c r="I196" i="3"/>
  <c r="J196" i="3"/>
  <c r="G196" i="3"/>
  <c r="L196" i="3"/>
  <c r="K196" i="3"/>
  <c r="I208" i="3"/>
  <c r="J208" i="3"/>
  <c r="G208" i="3"/>
  <c r="K208" i="3"/>
  <c r="L208" i="3"/>
  <c r="I202" i="3"/>
  <c r="J202" i="3"/>
  <c r="G202" i="3"/>
  <c r="L202" i="3"/>
  <c r="K202" i="3"/>
  <c r="I210" i="3"/>
  <c r="J210" i="3"/>
  <c r="G210" i="3"/>
  <c r="K210" i="3"/>
  <c r="L210" i="3"/>
  <c r="I209" i="3"/>
  <c r="J209" i="3"/>
  <c r="G209" i="3"/>
  <c r="L209" i="3"/>
  <c r="K209" i="3"/>
  <c r="I198" i="3"/>
  <c r="J198" i="3"/>
  <c r="G198" i="3"/>
  <c r="K198" i="3"/>
  <c r="L198" i="3"/>
  <c r="I206" i="3"/>
  <c r="J206" i="3"/>
  <c r="G206" i="3"/>
  <c r="L206" i="3"/>
  <c r="K206" i="3"/>
  <c r="I145" i="3"/>
  <c r="G145" i="3"/>
  <c r="K145" i="3"/>
  <c r="J145" i="3"/>
  <c r="L145" i="3"/>
  <c r="I147" i="3"/>
  <c r="J147" i="3"/>
  <c r="G147" i="3"/>
  <c r="L147" i="3"/>
  <c r="I148" i="3"/>
  <c r="G148" i="3"/>
  <c r="K148" i="3"/>
  <c r="J148" i="3"/>
  <c r="L148" i="3"/>
  <c r="I144" i="3"/>
  <c r="J144" i="3"/>
  <c r="G144" i="3"/>
  <c r="L144" i="3"/>
  <c r="I143" i="3"/>
  <c r="J143" i="3"/>
  <c r="G143" i="3"/>
  <c r="K143" i="3"/>
  <c r="L143" i="3"/>
  <c r="I146" i="3"/>
  <c r="J146" i="3"/>
  <c r="G146" i="3"/>
  <c r="L146" i="3"/>
  <c r="K146" i="3"/>
  <c r="K144" i="3"/>
  <c r="K147" i="3"/>
  <c r="G157" i="3"/>
  <c r="G156" i="3"/>
  <c r="G164" i="3"/>
  <c r="G158" i="3"/>
  <c r="I158" i="3"/>
  <c r="K158" i="3"/>
  <c r="G154" i="3"/>
  <c r="I154" i="3"/>
  <c r="K154" i="3"/>
  <c r="G155" i="3"/>
  <c r="G160" i="3"/>
  <c r="I160" i="3"/>
  <c r="K160" i="3"/>
  <c r="G165" i="3"/>
  <c r="G161" i="3"/>
  <c r="G166" i="3"/>
  <c r="I166" i="3"/>
  <c r="K166" i="3"/>
  <c r="G169" i="3"/>
  <c r="G168" i="3"/>
  <c r="I168" i="3"/>
  <c r="J168" i="3"/>
  <c r="L168" i="3"/>
  <c r="G159" i="3"/>
  <c r="I159" i="3"/>
  <c r="K159" i="3"/>
  <c r="G167" i="3"/>
  <c r="I167" i="3"/>
  <c r="K167" i="3"/>
  <c r="G163" i="3"/>
  <c r="I163" i="3"/>
  <c r="J163" i="3"/>
  <c r="L163" i="3"/>
  <c r="G162" i="3"/>
  <c r="I122" i="3"/>
  <c r="J122" i="3"/>
  <c r="G122" i="3"/>
  <c r="L122" i="3"/>
  <c r="K122" i="3"/>
  <c r="I121" i="3"/>
  <c r="J121" i="3"/>
  <c r="G121" i="3"/>
  <c r="L121" i="3"/>
  <c r="K121" i="3"/>
  <c r="I134" i="3"/>
  <c r="J134" i="3"/>
  <c r="G134" i="3"/>
  <c r="L134" i="3"/>
  <c r="K134" i="3"/>
  <c r="I136" i="3"/>
  <c r="J136" i="3"/>
  <c r="G136" i="3"/>
  <c r="K136" i="3"/>
  <c r="L136" i="3"/>
  <c r="I138" i="3"/>
  <c r="J138" i="3"/>
  <c r="G138" i="3"/>
  <c r="K138" i="3"/>
  <c r="L138" i="3"/>
  <c r="I139" i="3"/>
  <c r="J139" i="3"/>
  <c r="G139" i="3"/>
  <c r="L139" i="3"/>
  <c r="K139" i="3"/>
  <c r="I140" i="3"/>
  <c r="J140" i="3"/>
  <c r="G140" i="3"/>
  <c r="K140" i="3"/>
  <c r="L140" i="3"/>
  <c r="I141" i="3"/>
  <c r="J141" i="3"/>
  <c r="G141" i="3"/>
  <c r="K141" i="3"/>
  <c r="L141" i="3"/>
  <c r="I137" i="3"/>
  <c r="J137" i="3"/>
  <c r="G137" i="3"/>
  <c r="L137" i="3"/>
  <c r="K137" i="3"/>
  <c r="I135" i="3"/>
  <c r="J135" i="3"/>
  <c r="G135" i="3"/>
  <c r="L135" i="3"/>
  <c r="K135" i="3"/>
  <c r="I102" i="3"/>
  <c r="J102" i="3"/>
  <c r="G102" i="3"/>
  <c r="L102" i="3"/>
  <c r="K102" i="3"/>
  <c r="I100" i="3"/>
  <c r="J100" i="3"/>
  <c r="G100" i="3"/>
  <c r="K100" i="3"/>
  <c r="L100" i="3"/>
  <c r="I101" i="3"/>
  <c r="J101" i="3"/>
  <c r="G101" i="3"/>
  <c r="K101" i="3"/>
  <c r="L101" i="3"/>
  <c r="I105" i="3"/>
  <c r="J105" i="3"/>
  <c r="G105" i="3"/>
  <c r="L105" i="3"/>
  <c r="K105" i="3"/>
  <c r="I107" i="3"/>
  <c r="J107" i="3"/>
  <c r="G107" i="3"/>
  <c r="K107" i="3"/>
  <c r="L107" i="3"/>
  <c r="I108" i="3"/>
  <c r="J108" i="3"/>
  <c r="G108" i="3"/>
  <c r="K108" i="3"/>
  <c r="L108" i="3"/>
  <c r="I104" i="3"/>
  <c r="J104" i="3"/>
  <c r="G104" i="3"/>
  <c r="L104" i="3"/>
  <c r="K104" i="3"/>
  <c r="I103" i="3"/>
  <c r="J103" i="3"/>
  <c r="G103" i="3"/>
  <c r="L103" i="3"/>
  <c r="K103" i="3"/>
  <c r="I106" i="3"/>
  <c r="J106" i="3"/>
  <c r="G106" i="3"/>
  <c r="L106" i="3"/>
  <c r="K106" i="3"/>
  <c r="I84" i="3"/>
  <c r="J84" i="3"/>
  <c r="G84" i="3"/>
  <c r="K84" i="3"/>
  <c r="L84" i="3"/>
  <c r="I88" i="3"/>
  <c r="J88" i="3"/>
  <c r="G88" i="3"/>
  <c r="K88" i="3"/>
  <c r="L88" i="3"/>
  <c r="I83" i="3"/>
  <c r="J83" i="3"/>
  <c r="G83" i="3"/>
  <c r="L83" i="3"/>
  <c r="K83" i="3"/>
  <c r="I85" i="3"/>
  <c r="J85" i="3"/>
  <c r="G85" i="3"/>
  <c r="K85" i="3"/>
  <c r="L85" i="3"/>
  <c r="I89" i="3"/>
  <c r="J89" i="3"/>
  <c r="G89" i="3"/>
  <c r="K89" i="3"/>
  <c r="L89" i="3"/>
  <c r="I86" i="3"/>
  <c r="J86" i="3"/>
  <c r="G86" i="3"/>
  <c r="L86" i="3"/>
  <c r="K86" i="3"/>
  <c r="I90" i="3"/>
  <c r="J90" i="3"/>
  <c r="G90" i="3"/>
  <c r="L90" i="3"/>
  <c r="K90" i="3"/>
  <c r="I91" i="3"/>
  <c r="J91" i="3"/>
  <c r="G91" i="3"/>
  <c r="L91" i="3"/>
  <c r="K91" i="3"/>
  <c r="I87" i="3"/>
  <c r="J87" i="3"/>
  <c r="G87" i="3"/>
  <c r="K87" i="3"/>
  <c r="L87" i="3"/>
  <c r="I129" i="3"/>
  <c r="J129" i="3"/>
  <c r="G129" i="3"/>
  <c r="K129" i="3"/>
  <c r="L129" i="3"/>
  <c r="I127" i="3"/>
  <c r="J127" i="3"/>
  <c r="G127" i="3"/>
  <c r="L127" i="3"/>
  <c r="K127" i="3"/>
  <c r="I132" i="3"/>
  <c r="J132" i="3"/>
  <c r="G132" i="3"/>
  <c r="K132" i="3"/>
  <c r="L132" i="3"/>
  <c r="I130" i="3"/>
  <c r="J130" i="3"/>
  <c r="G130" i="3"/>
  <c r="K130" i="3"/>
  <c r="L130" i="3"/>
  <c r="I128" i="3"/>
  <c r="J128" i="3"/>
  <c r="G128" i="3"/>
  <c r="L128" i="3"/>
  <c r="K128" i="3"/>
  <c r="I131" i="3"/>
  <c r="J131" i="3"/>
  <c r="G131" i="3"/>
  <c r="L131" i="3"/>
  <c r="K131" i="3"/>
  <c r="I95" i="3"/>
  <c r="J95" i="3"/>
  <c r="G95" i="3"/>
  <c r="L95" i="3"/>
  <c r="K95" i="3"/>
  <c r="I97" i="3"/>
  <c r="J97" i="3"/>
  <c r="G97" i="3"/>
  <c r="K97" i="3"/>
  <c r="L97" i="3"/>
  <c r="I94" i="3"/>
  <c r="J94" i="3"/>
  <c r="G94" i="3"/>
  <c r="K94" i="3"/>
  <c r="L94" i="3"/>
  <c r="I96" i="3"/>
  <c r="J96" i="3"/>
  <c r="G96" i="3"/>
  <c r="L96" i="3"/>
  <c r="K96" i="3"/>
  <c r="I98" i="3"/>
  <c r="J98" i="3"/>
  <c r="G98" i="3"/>
  <c r="K98" i="3"/>
  <c r="L98" i="3"/>
  <c r="I93" i="3"/>
  <c r="J93" i="3"/>
  <c r="G93" i="3"/>
  <c r="K93" i="3"/>
  <c r="L93" i="3"/>
  <c r="I157" i="3"/>
  <c r="J157" i="3"/>
  <c r="L157" i="3"/>
  <c r="K157" i="3"/>
  <c r="I156" i="3"/>
  <c r="J156" i="3"/>
  <c r="L156" i="3"/>
  <c r="K156" i="3"/>
  <c r="I164" i="3"/>
  <c r="J164" i="3"/>
  <c r="L164" i="3"/>
  <c r="K164" i="3"/>
  <c r="J158" i="3"/>
  <c r="J154" i="3"/>
  <c r="I155" i="3"/>
  <c r="J155" i="3"/>
  <c r="K155" i="3"/>
  <c r="L155" i="3"/>
  <c r="J160" i="3"/>
  <c r="I165" i="3"/>
  <c r="J165" i="3"/>
  <c r="L165" i="3"/>
  <c r="K165" i="3"/>
  <c r="I161" i="3"/>
  <c r="J161" i="3"/>
  <c r="K161" i="3"/>
  <c r="L161" i="3"/>
  <c r="J166" i="3"/>
  <c r="L166" i="3"/>
  <c r="I169" i="3"/>
  <c r="J169" i="3"/>
  <c r="K169" i="3"/>
  <c r="L169" i="3"/>
  <c r="K168" i="3"/>
  <c r="J159" i="3"/>
  <c r="J167" i="3"/>
  <c r="K163" i="3"/>
  <c r="I162" i="3"/>
  <c r="J162" i="3"/>
  <c r="L162" i="3"/>
  <c r="K162" i="3"/>
  <c r="L167" i="3"/>
  <c r="L154" i="3"/>
  <c r="L160" i="3"/>
  <c r="L158" i="3"/>
  <c r="L159" i="3"/>
  <c r="I120" i="3"/>
  <c r="J120" i="3"/>
  <c r="I245" i="3"/>
  <c r="J245" i="3"/>
  <c r="I246" i="3"/>
  <c r="J246" i="3"/>
  <c r="G246" i="3"/>
  <c r="L246" i="3"/>
  <c r="I110" i="3"/>
  <c r="J110" i="3"/>
  <c r="G110" i="3"/>
  <c r="L110" i="3"/>
  <c r="I113" i="3"/>
  <c r="J113" i="3"/>
  <c r="G113" i="3"/>
  <c r="L113" i="3"/>
  <c r="I112" i="3"/>
  <c r="J112" i="3"/>
  <c r="I111" i="3"/>
  <c r="J111" i="3"/>
  <c r="I116" i="3"/>
  <c r="J116" i="3"/>
  <c r="G116" i="3"/>
  <c r="L116" i="3"/>
  <c r="I115" i="3"/>
  <c r="J115" i="3"/>
  <c r="I125" i="3"/>
  <c r="J125" i="3"/>
  <c r="G125" i="3"/>
  <c r="L125" i="3"/>
  <c r="I119" i="3"/>
  <c r="J119" i="3"/>
  <c r="G119" i="3"/>
  <c r="L119" i="3"/>
  <c r="I114" i="3"/>
  <c r="J114" i="3"/>
  <c r="G114" i="3"/>
  <c r="L114" i="3"/>
  <c r="I124" i="3"/>
  <c r="J124" i="3"/>
  <c r="I123" i="3"/>
  <c r="J123" i="3"/>
  <c r="I118" i="3"/>
  <c r="G118" i="3"/>
  <c r="K118" i="3"/>
  <c r="I117" i="3"/>
  <c r="J117" i="3"/>
  <c r="G112" i="3"/>
  <c r="G111" i="3"/>
  <c r="G115" i="3"/>
  <c r="K115" i="3"/>
  <c r="G120" i="3"/>
  <c r="K120" i="3"/>
  <c r="G124" i="3"/>
  <c r="G123" i="3"/>
  <c r="G117" i="3"/>
  <c r="G245" i="3"/>
  <c r="J118" i="3"/>
  <c r="L118" i="3"/>
  <c r="K123" i="3"/>
  <c r="K111" i="3"/>
  <c r="K124" i="3"/>
  <c r="K112" i="3"/>
  <c r="L120" i="3"/>
  <c r="L245" i="3"/>
  <c r="L117" i="3"/>
  <c r="L115" i="3"/>
  <c r="K114" i="3"/>
  <c r="L111" i="3"/>
  <c r="K110" i="3"/>
  <c r="L123" i="3"/>
  <c r="K119" i="3"/>
  <c r="K246" i="3"/>
  <c r="L112" i="3"/>
  <c r="K117" i="3"/>
  <c r="K125" i="3"/>
  <c r="L124" i="3"/>
  <c r="K116" i="3"/>
  <c r="K113" i="3"/>
  <c r="K245" i="3"/>
  <c r="I79" i="3"/>
  <c r="I78" i="3"/>
  <c r="I81" i="3"/>
  <c r="J81" i="3"/>
  <c r="I58" i="3"/>
  <c r="J58" i="3"/>
  <c r="I80" i="3"/>
  <c r="J80" i="3"/>
  <c r="I57" i="3"/>
  <c r="J57" i="3"/>
  <c r="I63" i="3"/>
  <c r="J63" i="3"/>
  <c r="I56" i="3"/>
  <c r="J56" i="3"/>
  <c r="I61" i="3"/>
  <c r="I62" i="3"/>
  <c r="I75" i="3"/>
  <c r="J75" i="3"/>
  <c r="I76" i="3"/>
  <c r="J76" i="3"/>
  <c r="I74" i="3"/>
  <c r="J74" i="3"/>
  <c r="I73" i="3"/>
  <c r="J73" i="3"/>
  <c r="I70" i="3"/>
  <c r="J70" i="3"/>
  <c r="I67" i="3"/>
  <c r="J67" i="3"/>
  <c r="I64" i="3"/>
  <c r="I66" i="3"/>
  <c r="J66" i="3"/>
  <c r="I65" i="3"/>
  <c r="I69" i="3"/>
  <c r="J69" i="3"/>
  <c r="I68" i="3"/>
  <c r="J68" i="3"/>
  <c r="I60" i="3"/>
  <c r="J60" i="3"/>
  <c r="I59" i="3"/>
  <c r="J59" i="3"/>
  <c r="I71" i="3"/>
  <c r="J71" i="3"/>
  <c r="I77" i="3"/>
  <c r="B78" i="3"/>
  <c r="B81" i="3"/>
  <c r="B58" i="3"/>
  <c r="B80" i="3"/>
  <c r="B57" i="3"/>
  <c r="B63" i="3"/>
  <c r="B56" i="3"/>
  <c r="B61" i="3"/>
  <c r="B62" i="3"/>
  <c r="B75" i="3"/>
  <c r="B76" i="3"/>
  <c r="B74" i="3"/>
  <c r="B73" i="3"/>
  <c r="B70" i="3"/>
  <c r="B67" i="3"/>
  <c r="B64" i="3"/>
  <c r="B66" i="3"/>
  <c r="B65" i="3"/>
  <c r="B69" i="3"/>
  <c r="B68" i="3"/>
  <c r="B60" i="3"/>
  <c r="B59" i="3"/>
  <c r="B71" i="3"/>
  <c r="B77" i="3"/>
  <c r="B79" i="3"/>
  <c r="J65" i="3"/>
  <c r="J78" i="3"/>
  <c r="J64" i="3"/>
  <c r="J79" i="3"/>
  <c r="G69" i="3"/>
  <c r="K69" i="3"/>
  <c r="J62" i="3"/>
  <c r="J77" i="3"/>
  <c r="J61" i="3"/>
  <c r="G79" i="3"/>
  <c r="K79" i="3"/>
  <c r="G78" i="3"/>
  <c r="K78" i="3"/>
  <c r="G81" i="3"/>
  <c r="L81" i="3"/>
  <c r="G58" i="3"/>
  <c r="K58" i="3"/>
  <c r="G80" i="3"/>
  <c r="K80" i="3"/>
  <c r="G57" i="3"/>
  <c r="K57" i="3"/>
  <c r="G63" i="3"/>
  <c r="K63" i="3"/>
  <c r="G56" i="3"/>
  <c r="K56" i="3"/>
  <c r="G61" i="3"/>
  <c r="K61" i="3"/>
  <c r="G62" i="3"/>
  <c r="K62" i="3"/>
  <c r="G75" i="3"/>
  <c r="L75" i="3"/>
  <c r="G76" i="3"/>
  <c r="L76" i="3"/>
  <c r="G74" i="3"/>
  <c r="K74" i="3"/>
  <c r="G73" i="3"/>
  <c r="K73" i="3"/>
  <c r="G70" i="3"/>
  <c r="K70" i="3"/>
  <c r="G67" i="3"/>
  <c r="K67" i="3"/>
  <c r="G64" i="3"/>
  <c r="K64" i="3"/>
  <c r="G66" i="3"/>
  <c r="K66" i="3"/>
  <c r="G65" i="3"/>
  <c r="K65" i="3"/>
  <c r="L69" i="3"/>
  <c r="G68" i="3"/>
  <c r="K68" i="3"/>
  <c r="G60" i="3"/>
  <c r="K60" i="3"/>
  <c r="G59" i="3"/>
  <c r="K59" i="3"/>
  <c r="G71" i="3"/>
  <c r="K71" i="3"/>
  <c r="G77" i="3"/>
  <c r="K77" i="3"/>
  <c r="K76" i="3"/>
  <c r="L57" i="3"/>
  <c r="L58" i="3"/>
  <c r="L78" i="3"/>
  <c r="L61" i="3"/>
  <c r="L62" i="3"/>
  <c r="L68" i="3"/>
  <c r="L79" i="3"/>
  <c r="L56" i="3"/>
  <c r="L64" i="3"/>
  <c r="L77" i="3"/>
  <c r="K81" i="3"/>
  <c r="L74" i="3"/>
  <c r="L67" i="3"/>
  <c r="L66" i="3"/>
  <c r="L60" i="3"/>
  <c r="K75" i="3"/>
  <c r="L63" i="3"/>
  <c r="L71" i="3"/>
  <c r="L65" i="3"/>
  <c r="L70" i="3"/>
  <c r="L73" i="3"/>
  <c r="L59" i="3"/>
  <c r="L80" i="3"/>
  <c r="I46" i="3"/>
  <c r="J46" i="3"/>
  <c r="I51" i="3"/>
  <c r="J51" i="3"/>
  <c r="I49" i="3"/>
  <c r="J49" i="3"/>
  <c r="I52" i="3"/>
  <c r="J52" i="3"/>
  <c r="I47" i="3"/>
  <c r="J47" i="3"/>
  <c r="I50" i="3"/>
  <c r="J50" i="3"/>
  <c r="I48" i="3"/>
  <c r="J48" i="3"/>
  <c r="I53" i="3"/>
  <c r="J53" i="3"/>
  <c r="I54" i="3"/>
  <c r="J54" i="3"/>
  <c r="G50" i="3"/>
  <c r="K50" i="3"/>
  <c r="G47" i="3"/>
  <c r="L47" i="3"/>
  <c r="G52" i="3"/>
  <c r="K52" i="3"/>
  <c r="G49" i="3"/>
  <c r="L49" i="3"/>
  <c r="G51" i="3"/>
  <c r="L51" i="3"/>
  <c r="G46" i="3"/>
  <c r="L46" i="3"/>
  <c r="G48" i="3"/>
  <c r="G53" i="3"/>
  <c r="G54" i="3"/>
  <c r="I44" i="3"/>
  <c r="J44" i="3"/>
  <c r="I43" i="3"/>
  <c r="J43" i="3"/>
  <c r="I37" i="3"/>
  <c r="J37" i="3"/>
  <c r="I30" i="3"/>
  <c r="J30" i="3"/>
  <c r="I42" i="3"/>
  <c r="J42" i="3"/>
  <c r="I41" i="3"/>
  <c r="J41" i="3"/>
  <c r="I32" i="3"/>
  <c r="J32" i="3"/>
  <c r="I39" i="3"/>
  <c r="J39" i="3"/>
  <c r="I34" i="3"/>
  <c r="J34" i="3"/>
  <c r="I36" i="3"/>
  <c r="J36" i="3"/>
  <c r="I33" i="3"/>
  <c r="J33" i="3"/>
  <c r="I29" i="3"/>
  <c r="J29" i="3"/>
  <c r="G29" i="3"/>
  <c r="K29" i="3"/>
  <c r="I31" i="3"/>
  <c r="J31" i="3"/>
  <c r="I35" i="3"/>
  <c r="J35" i="3"/>
  <c r="I38" i="3"/>
  <c r="J38" i="3"/>
  <c r="I40" i="3"/>
  <c r="J40" i="3"/>
  <c r="I23" i="3"/>
  <c r="I24" i="3"/>
  <c r="I27" i="3"/>
  <c r="I2" i="3"/>
  <c r="I16" i="3"/>
  <c r="I25" i="3"/>
  <c r="I12" i="3"/>
  <c r="I15" i="3"/>
  <c r="I22" i="3"/>
  <c r="I20" i="3"/>
  <c r="I21" i="3"/>
  <c r="I7" i="3"/>
  <c r="I6" i="3"/>
  <c r="I3" i="3"/>
  <c r="I5" i="3"/>
  <c r="I11" i="3"/>
  <c r="I13" i="3"/>
  <c r="I17" i="3"/>
  <c r="I26" i="3"/>
  <c r="I10" i="3"/>
  <c r="I14" i="3"/>
  <c r="I8" i="3"/>
  <c r="I9" i="3"/>
  <c r="I4" i="3"/>
  <c r="I19" i="3"/>
  <c r="G43" i="3"/>
  <c r="G37" i="3"/>
  <c r="G30" i="3"/>
  <c r="G42" i="3"/>
  <c r="G41" i="3"/>
  <c r="G32" i="3"/>
  <c r="K32" i="3"/>
  <c r="G39" i="3"/>
  <c r="G34" i="3"/>
  <c r="G36" i="3"/>
  <c r="G33" i="3"/>
  <c r="G31" i="3"/>
  <c r="G35" i="3"/>
  <c r="K35" i="3"/>
  <c r="G38" i="3"/>
  <c r="K38" i="3"/>
  <c r="G40" i="3"/>
  <c r="G44" i="3"/>
  <c r="K42" i="3"/>
  <c r="L41" i="3"/>
  <c r="K41" i="3"/>
  <c r="L44" i="3"/>
  <c r="K33" i="3"/>
  <c r="L31" i="3"/>
  <c r="L34" i="3"/>
  <c r="K31" i="3"/>
  <c r="K34" i="3"/>
  <c r="K46" i="3"/>
  <c r="L35" i="3"/>
  <c r="L29" i="3"/>
  <c r="L42" i="3"/>
  <c r="K37" i="3"/>
  <c r="K36" i="3"/>
  <c r="K43" i="3"/>
  <c r="L30" i="3"/>
  <c r="K30" i="3"/>
  <c r="K51" i="3"/>
  <c r="L40" i="3"/>
  <c r="K39" i="3"/>
  <c r="L52" i="3"/>
  <c r="L37" i="3"/>
  <c r="L33" i="3"/>
  <c r="L32" i="3"/>
  <c r="K47" i="3"/>
  <c r="L38" i="3"/>
  <c r="K44" i="3"/>
  <c r="L43" i="3"/>
  <c r="K40" i="3"/>
  <c r="L36" i="3"/>
  <c r="L39" i="3"/>
  <c r="L54" i="3"/>
  <c r="K54" i="3"/>
  <c r="L50" i="3"/>
  <c r="L53" i="3"/>
  <c r="K53" i="3"/>
  <c r="L48" i="3"/>
  <c r="K48" i="3"/>
  <c r="K49" i="3"/>
  <c r="J23" i="3"/>
  <c r="J24" i="3"/>
  <c r="J27" i="3"/>
  <c r="J2" i="3"/>
  <c r="J16" i="3"/>
  <c r="J25" i="3"/>
  <c r="J12" i="3"/>
  <c r="J15" i="3"/>
  <c r="J22" i="3"/>
  <c r="J20" i="3"/>
  <c r="J21" i="3"/>
  <c r="J7" i="3"/>
  <c r="J6" i="3"/>
  <c r="J3" i="3"/>
  <c r="J5" i="3"/>
  <c r="J11" i="3"/>
  <c r="J13" i="3"/>
  <c r="J17" i="3"/>
  <c r="J26" i="3"/>
  <c r="J10" i="3"/>
  <c r="J14" i="3"/>
  <c r="J8" i="3"/>
  <c r="J9" i="3"/>
  <c r="J4" i="3"/>
  <c r="J19" i="3"/>
  <c r="G23" i="3"/>
  <c r="K23" i="3"/>
  <c r="G24" i="3"/>
  <c r="K24" i="3"/>
  <c r="G27" i="3"/>
  <c r="K27" i="3"/>
  <c r="G2" i="3"/>
  <c r="K2" i="3"/>
  <c r="G16" i="3"/>
  <c r="K16" i="3"/>
  <c r="G25" i="3"/>
  <c r="K25" i="3"/>
  <c r="G12" i="3"/>
  <c r="K12" i="3"/>
  <c r="G15" i="3"/>
  <c r="K15" i="3"/>
  <c r="G22" i="3"/>
  <c r="K22" i="3"/>
  <c r="G20" i="3"/>
  <c r="K20" i="3"/>
  <c r="G21" i="3"/>
  <c r="K21" i="3"/>
  <c r="G7" i="3"/>
  <c r="K7" i="3"/>
  <c r="G6" i="3"/>
  <c r="K6" i="3"/>
  <c r="G3" i="3"/>
  <c r="K3" i="3"/>
  <c r="G5" i="3"/>
  <c r="K5" i="3"/>
  <c r="G11" i="3"/>
  <c r="K11" i="3"/>
  <c r="G13" i="3"/>
  <c r="K13" i="3"/>
  <c r="G17" i="3"/>
  <c r="K17" i="3"/>
  <c r="G26" i="3"/>
  <c r="K26" i="3"/>
  <c r="G10" i="3"/>
  <c r="K10" i="3"/>
  <c r="G14" i="3"/>
  <c r="K14" i="3"/>
  <c r="G8" i="3"/>
  <c r="K8" i="3"/>
  <c r="G9" i="3"/>
  <c r="K9" i="3"/>
  <c r="G4" i="3"/>
  <c r="K4" i="3"/>
  <c r="G19" i="3"/>
  <c r="K19" i="3"/>
  <c r="L10" i="3"/>
  <c r="L7" i="3"/>
  <c r="L2" i="3"/>
  <c r="L26" i="3"/>
  <c r="L21" i="3"/>
  <c r="L27" i="3"/>
  <c r="L17" i="3"/>
  <c r="L20" i="3"/>
  <c r="L24" i="3"/>
  <c r="L19" i="3"/>
  <c r="L13" i="3"/>
  <c r="L22" i="3"/>
  <c r="L23" i="3"/>
  <c r="L4" i="3"/>
  <c r="L11" i="3"/>
  <c r="L15" i="3"/>
  <c r="L9" i="3"/>
  <c r="L5" i="3"/>
  <c r="L12" i="3"/>
  <c r="L8" i="3"/>
  <c r="L3" i="3"/>
  <c r="L25" i="3"/>
  <c r="L14" i="3"/>
  <c r="L6" i="3"/>
  <c r="L16" i="3"/>
</calcChain>
</file>

<file path=xl/sharedStrings.xml><?xml version="1.0" encoding="utf-8"?>
<sst xmlns="http://schemas.openxmlformats.org/spreadsheetml/2006/main" count="1819" uniqueCount="210">
  <si>
    <t>Date</t>
  </si>
  <si>
    <t>Time</t>
  </si>
  <si>
    <t>Site</t>
  </si>
  <si>
    <t>D.O. (mg/L)</t>
  </si>
  <si>
    <t>D.O. (%)</t>
  </si>
  <si>
    <t>MR</t>
  </si>
  <si>
    <t>ID</t>
  </si>
  <si>
    <t>Miles River</t>
  </si>
  <si>
    <t>ID_UP</t>
  </si>
  <si>
    <t>Ipswich Dam</t>
  </si>
  <si>
    <t>SMD_UP</t>
  </si>
  <si>
    <t>Ipswich Upstream @Train Bridge</t>
  </si>
  <si>
    <t>SMD</t>
  </si>
  <si>
    <t>South Middleton Dam Upstream (Lynn water intake)</t>
  </si>
  <si>
    <t>PD</t>
  </si>
  <si>
    <t>South Middleton Dam</t>
  </si>
  <si>
    <t>WB</t>
  </si>
  <si>
    <t>Parker Dam</t>
  </si>
  <si>
    <t>Wheeler Brook (Larkin Street)</t>
  </si>
  <si>
    <t>PD_UP</t>
  </si>
  <si>
    <t>Parker River (Larkin Street)</t>
  </si>
  <si>
    <t>Parker Dam Upstream</t>
  </si>
  <si>
    <t>LH_OUT</t>
  </si>
  <si>
    <t>Little Hale Pond Outflow</t>
  </si>
  <si>
    <t>LH_IN</t>
  </si>
  <si>
    <t xml:space="preserve">Little Hale Pond Inflow </t>
  </si>
  <si>
    <t xml:space="preserve">Littlehale Stream @ Edgewood Rd. </t>
  </si>
  <si>
    <t>PTEB</t>
  </si>
  <si>
    <t>Pettee Brook</t>
  </si>
  <si>
    <t>BRDS</t>
  </si>
  <si>
    <t>Beards Creek</t>
  </si>
  <si>
    <t>BRDS_OUT</t>
  </si>
  <si>
    <t>Beards Pond Outlfow</t>
  </si>
  <si>
    <t>OMPD</t>
  </si>
  <si>
    <t>Mill Pond Dam</t>
  </si>
  <si>
    <t>HAM</t>
  </si>
  <si>
    <t>Hamel Brook</t>
  </si>
  <si>
    <t>OMPD_IN</t>
  </si>
  <si>
    <t>Oyster River upstream of Mill Pond</t>
  </si>
  <si>
    <t>CLGB</t>
  </si>
  <si>
    <t>College Brook</t>
  </si>
  <si>
    <t>LMPD</t>
  </si>
  <si>
    <t>Wiswall Dam</t>
  </si>
  <si>
    <t>LMPD_IN</t>
  </si>
  <si>
    <t>Lamprey River upstream of Wiswall Dam</t>
  </si>
  <si>
    <t xml:space="preserve">Lamprey River near Packer's Falls </t>
  </si>
  <si>
    <t>SideTrib_IN</t>
  </si>
  <si>
    <t>Tributary to Lamprey near Packer's Falls</t>
  </si>
  <si>
    <t>Piscassic</t>
  </si>
  <si>
    <t>Piscassic River at Packer's Falls Road</t>
  </si>
  <si>
    <t xml:space="preserve">MacCallen Dam in Newmarket </t>
  </si>
  <si>
    <t>MCLN_OUT</t>
  </si>
  <si>
    <t>Location</t>
  </si>
  <si>
    <t>Discharge (m3/s)</t>
  </si>
  <si>
    <t>Uncertainty (%)</t>
  </si>
  <si>
    <t>Veloc. Unc.(%)</t>
  </si>
  <si>
    <t>Top of Casing (cm)</t>
  </si>
  <si>
    <t>11:00 - 11:52</t>
  </si>
  <si>
    <t>14:30 - 15:00</t>
  </si>
  <si>
    <t>New Hampshire Sites</t>
  </si>
  <si>
    <t>Before Going in the Field</t>
  </si>
  <si>
    <t>TSS Bottles</t>
  </si>
  <si>
    <t>Ashed Filters</t>
  </si>
  <si>
    <t>Chlorophyll Bottles</t>
  </si>
  <si>
    <t>Clean Bottles</t>
  </si>
  <si>
    <t>String Bucket</t>
  </si>
  <si>
    <t>Check with Others' Schedules</t>
  </si>
  <si>
    <t>Tub Bucket and Graduated Cylinder</t>
  </si>
  <si>
    <t>60 mL Nutrient Bottles</t>
  </si>
  <si>
    <t>Syringe and Little Filters</t>
  </si>
  <si>
    <t>Big Cooler and Ice Packs</t>
  </si>
  <si>
    <t>YSI Meters</t>
  </si>
  <si>
    <t>Tape</t>
  </si>
  <si>
    <t>Marker</t>
  </si>
  <si>
    <t>Massachusetts Sites:</t>
  </si>
  <si>
    <t xml:space="preserve">TSS Bottles </t>
  </si>
  <si>
    <t xml:space="preserve">60 mL Nutrient Bottles </t>
  </si>
  <si>
    <t xml:space="preserve">Syringe and Little Filters </t>
  </si>
  <si>
    <t>Cooler and Ice Packs</t>
  </si>
  <si>
    <t>Site Name</t>
  </si>
  <si>
    <t>Date Retrieved</t>
  </si>
  <si>
    <t>Filter Wt (g)</t>
  </si>
  <si>
    <t>Filter Volume (mL)</t>
  </si>
  <si>
    <t>Post Wt. (g)</t>
  </si>
  <si>
    <t>TSS (g)</t>
  </si>
  <si>
    <t>TSS (g/L)</t>
  </si>
  <si>
    <t>TSS (mg/L)</t>
  </si>
  <si>
    <t>Notes</t>
  </si>
  <si>
    <t>MCLN</t>
  </si>
  <si>
    <t>MCLN_IN</t>
  </si>
  <si>
    <t>Sidetrib_IN</t>
  </si>
  <si>
    <t>LH_edge</t>
  </si>
  <si>
    <t>Filter Volume (L)</t>
  </si>
  <si>
    <t>TSS (mg)</t>
  </si>
  <si>
    <t>LMPD_UP</t>
  </si>
  <si>
    <t>MCLN_UP</t>
  </si>
  <si>
    <t>Sidetrib</t>
  </si>
  <si>
    <t>OMPD_UP</t>
  </si>
  <si>
    <t>Pisscassic</t>
  </si>
  <si>
    <t>Mill Pond</t>
  </si>
  <si>
    <t>Little Hale Pond</t>
  </si>
  <si>
    <t>Beards Pond</t>
  </si>
  <si>
    <t xml:space="preserve">MacCallen </t>
  </si>
  <si>
    <t>PISCASSIC</t>
  </si>
  <si>
    <t>SIDETRIB</t>
  </si>
  <si>
    <t>Watershed Area (km2)</t>
  </si>
  <si>
    <t>PD_Larkin</t>
  </si>
  <si>
    <t>LH_Edge</t>
  </si>
  <si>
    <t>SideTrib</t>
  </si>
  <si>
    <t>Reservoir</t>
  </si>
  <si>
    <t>LH</t>
  </si>
  <si>
    <t>Sp. Cond. (µS/cm)</t>
  </si>
  <si>
    <t>Temp (Celcius)</t>
  </si>
  <si>
    <t>Cond. (µS/cm)</t>
  </si>
  <si>
    <t>Latitude</t>
  </si>
  <si>
    <t>Longitude</t>
  </si>
  <si>
    <t>Erroneous Filter Pre-Weight</t>
  </si>
  <si>
    <t>With Acid</t>
  </si>
  <si>
    <t>DO (mg/L)</t>
  </si>
  <si>
    <t>DO (%)</t>
  </si>
  <si>
    <t>-</t>
  </si>
  <si>
    <t>Chl (mg/L)</t>
  </si>
  <si>
    <t>About</t>
  </si>
  <si>
    <t xml:space="preserve">Tributary to Ipswich River, empties into Ipswich Mills Dam reservoir 75 meters downstream of the upstream train bridge. </t>
  </si>
  <si>
    <t>Ipswich Mills Dam in downtown Ipswich MA. Samples taken right at the spillway on the side of the dam with the fish ladder.</t>
  </si>
  <si>
    <t xml:space="preserve">Samples taken under the train bridge. Train tracks accessed from Colonial Drive in Ipswich, MA. </t>
  </si>
  <si>
    <t>Sample taken under the bridge leading to the Town of Lynn water intake. Access to bridge is on an unnamed dirt road 85 meters past Macintyre Drive while traveling west on Elm street in North Reading MA.</t>
  </si>
  <si>
    <t xml:space="preserve">Samples taken on the north side of the dam. Access to the dam is with permission of Bostik Inc. </t>
  </si>
  <si>
    <t xml:space="preserve">Samples taken right at the spillway where the Parker River goes under Central Street in Byfield, MA. </t>
  </si>
  <si>
    <t>Tributary to Parker River, empties in the Parker dam reservoir 450 meters downstream of where Larkin Road crosses the Parker River. Samples taken right under the bridge on Larkin Street.</t>
  </si>
  <si>
    <t xml:space="preserve">Samples taken under the bridge where Larkin Road crosses the Parker River. Site can be flowing or impounded depending upon conditions. </t>
  </si>
  <si>
    <t xml:space="preserve">Samples taken at USGS gage 01101000. Access gage from the far end of the parking lot on Kent Way in Byfield, MA. </t>
  </si>
  <si>
    <t>Samples taken right at the spillway on Bagdad Road in Durham, NH.</t>
  </si>
  <si>
    <t>Samples taken in the flowing Little Hale Creek upstream of Little Hale Pond. Access to the creek with permission of landowner at the third house on the left on Marden Way in Durham, NH.</t>
  </si>
  <si>
    <t>Sample taken in the Little Hale Creek right upstream of the where it crosses under Edgewood Road in Durham, NH.</t>
  </si>
  <si>
    <t>Tributary to Beards Pond. Sample taken at the usual WSAG sample spot.</t>
  </si>
  <si>
    <t>Sample taken at the spillway. Spillway is located on NH 108 (Dover Road) in Durham, NH.</t>
  </si>
  <si>
    <t xml:space="preserve">Sample taken under the bridge on NH 108 (Newmarket Road). Tributary to the Mill Pond reservoir. </t>
  </si>
  <si>
    <t xml:space="preserve">Sample taken in the middle of the channel. Access is down a steep crumbly driveway to a town owned brick building across at the intersection of Thompson Lane and Oyster River Road. </t>
  </si>
  <si>
    <t xml:space="preserve">Tributary to Mill Pond. Sample taken at the usual WSAG sample spot. Access and parking at Mill Plaza. </t>
  </si>
  <si>
    <t>Samples taken on the east side of the spillway. Access via Wiswall Road in Durham, NH.</t>
  </si>
  <si>
    <t>Samples taken in the Lamprey River. Access to river with permission of John Dawson, 19 Osprey Lane, Lee, NH.</t>
  </si>
  <si>
    <t xml:space="preserve">Samples taken in the Lamprey River. Access to river with permission of Dick Lord, Bennett Road (across from Thompson Farm). </t>
  </si>
  <si>
    <t xml:space="preserve">Samples taken at the spillway for the tributary that crosses under Bennett Road. </t>
  </si>
  <si>
    <t xml:space="preserve">Samples taken at the old Dam on Packers Falls Road in Newmarket, NH. </t>
  </si>
  <si>
    <t xml:space="preserve">Samples taken at the spillway for the dam. A bucket is needed to reach down to the water. Access via bay road at the Mills Apartments. </t>
  </si>
  <si>
    <t xml:space="preserve">Sample taken on the northern end of the spillway, at the top of the fish ladder. A bucket is needed to reach down to the water. </t>
  </si>
  <si>
    <t>Shallow water, might not be accurate</t>
  </si>
  <si>
    <t>LH_EDGE</t>
  </si>
  <si>
    <t>Initial</t>
  </si>
  <si>
    <t>Initial sub</t>
  </si>
  <si>
    <t>final sub</t>
  </si>
  <si>
    <t>Chl a</t>
  </si>
  <si>
    <t>mL filtered</t>
  </si>
  <si>
    <t>Oyster Grab*</t>
  </si>
  <si>
    <t>Oyster Sampler*</t>
  </si>
  <si>
    <t>SMD_DOWN</t>
  </si>
  <si>
    <t>CS</t>
  </si>
  <si>
    <t>SB</t>
  </si>
  <si>
    <t>CH_DN</t>
  </si>
  <si>
    <t>CC</t>
  </si>
  <si>
    <t xml:space="preserve">Pisscasic </t>
  </si>
  <si>
    <t>Sidetrb</t>
  </si>
  <si>
    <t>SMD_OUT</t>
  </si>
  <si>
    <t>PO4 (ug P/L)</t>
  </si>
  <si>
    <t>NH4 (ug N/L)</t>
  </si>
  <si>
    <t>Cl (mg Cl/L)</t>
  </si>
  <si>
    <t>NO3 (mg N/L)</t>
  </si>
  <si>
    <t>SO4 (mg S/L)</t>
  </si>
  <si>
    <t>Br (mg Br/L)</t>
  </si>
  <si>
    <t>NPOC (mg C/L)</t>
  </si>
  <si>
    <t>TDN (mg N/L)</t>
  </si>
  <si>
    <t>DON</t>
  </si>
  <si>
    <t>Residence Time (hours)</t>
  </si>
  <si>
    <t>Surface Area (km2)</t>
  </si>
  <si>
    <t>Volume (m3)</t>
  </si>
  <si>
    <t>USGS Gage Drainage Areas</t>
  </si>
  <si>
    <t>Drainage Areas</t>
  </si>
  <si>
    <t>Reservoir System</t>
  </si>
  <si>
    <t>Abreviation</t>
  </si>
  <si>
    <t>Nearest USGS Gage</t>
  </si>
  <si>
    <t>Gage Q (cfs)</t>
  </si>
  <si>
    <t>Estimated Site Q (cfs)</t>
  </si>
  <si>
    <t>01102000</t>
  </si>
  <si>
    <t>01101500</t>
  </si>
  <si>
    <t>01101000</t>
  </si>
  <si>
    <t>01073000</t>
  </si>
  <si>
    <t>01073500</t>
  </si>
  <si>
    <t>Oyster 01073000</t>
  </si>
  <si>
    <t>Lamprey 01073500</t>
  </si>
  <si>
    <t>ID 01102000</t>
  </si>
  <si>
    <t>SMD 01101500</t>
  </si>
  <si>
    <t>PD 01101000</t>
  </si>
  <si>
    <t xml:space="preserve"> Site Q (m3/s)</t>
  </si>
  <si>
    <t>g/L</t>
  </si>
  <si>
    <t>Estimated Discharge (m3/s)</t>
  </si>
  <si>
    <t>Ipswich Mills Dam</t>
  </si>
  <si>
    <t>Watershed</t>
  </si>
  <si>
    <t>Oyster River</t>
  </si>
  <si>
    <t>Lamprey River</t>
  </si>
  <si>
    <t>Ipswich River</t>
  </si>
  <si>
    <t>Parker River</t>
  </si>
  <si>
    <t>CCBP_UP_1</t>
  </si>
  <si>
    <t>CCBP_UP_3</t>
  </si>
  <si>
    <t>CCBP_UP_2</t>
  </si>
  <si>
    <t>CCBP_OUT</t>
  </si>
  <si>
    <t>Chris Whitney's Data</t>
  </si>
  <si>
    <t>SMD (or SMD_OUT)</t>
  </si>
  <si>
    <t>Notes:</t>
  </si>
  <si>
    <t>YSI sensor unable to read sp. conductivity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</si>
</sst>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h:mm;@"/>
    <numFmt numFmtId="165" formatCode="h:mm;@"/>
    <numFmt numFmtId="166" formatCode="0.000"/>
    <numFmt numFmtId="167" formatCode="0.0"/>
  </numFmts>
  <fonts count="39">
    <font>
      <sz val="12"/>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2"/>
      <name val="Calibri"/>
      <family val="2"/>
      <scheme val="minor"/>
    </font>
    <font>
      <sz val="14"/>
      <color rgb="FF006100"/>
      <name val="Calibri"/>
      <family val="2"/>
      <scheme val="minor"/>
    </font>
    <font>
      <sz val="14"/>
      <color rgb="FF9C0006"/>
      <name val="Calibri"/>
      <family val="2"/>
      <scheme val="minor"/>
    </font>
    <font>
      <sz val="14"/>
      <color rgb="FF9C65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17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8" applyNumberFormat="0" applyFill="0" applyAlignment="0" applyProtection="0"/>
    <xf numFmtId="0" fontId="10" fillId="0" borderId="9" applyNumberFormat="0" applyFill="0" applyAlignment="0" applyProtection="0"/>
    <xf numFmtId="0" fontId="11" fillId="0" borderId="10"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1" applyNumberFormat="0" applyAlignment="0" applyProtection="0"/>
    <xf numFmtId="0" fontId="16" fillId="6" borderId="12" applyNumberFormat="0" applyAlignment="0" applyProtection="0"/>
    <xf numFmtId="0" fontId="17" fillId="6" borderId="11" applyNumberFormat="0" applyAlignment="0" applyProtection="0"/>
    <xf numFmtId="0" fontId="18" fillId="0" borderId="13" applyNumberFormat="0" applyFill="0" applyAlignment="0" applyProtection="0"/>
    <xf numFmtId="0" fontId="19" fillId="7" borderId="14"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6" applyNumberFormat="0" applyFill="0" applyAlignment="0" applyProtection="0"/>
    <xf numFmtId="0" fontId="23"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3" fillId="32" borderId="0" applyNumberFormat="0" applyBorder="0" applyAlignment="0" applyProtection="0"/>
    <xf numFmtId="0" fontId="4" fillId="0" borderId="0"/>
    <xf numFmtId="0" fontId="4" fillId="8" borderId="15" applyNumberFormat="0" applyFont="0" applyAlignment="0" applyProtection="0"/>
    <xf numFmtId="0" fontId="24" fillId="0" borderId="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11" applyNumberFormat="0" applyAlignment="0" applyProtection="0"/>
    <xf numFmtId="0" fontId="30" fillId="6" borderId="12" applyNumberFormat="0" applyAlignment="0" applyProtection="0"/>
    <xf numFmtId="0" fontId="31" fillId="6" borderId="11" applyNumberFormat="0" applyAlignment="0" applyProtection="0"/>
    <xf numFmtId="0" fontId="32" fillId="0" borderId="13" applyNumberFormat="0" applyFill="0" applyAlignment="0" applyProtection="0"/>
    <xf numFmtId="0" fontId="33" fillId="7" borderId="14" applyNumberFormat="0" applyAlignment="0" applyProtection="0"/>
    <xf numFmtId="0" fontId="34" fillId="0" borderId="0" applyNumberFormat="0" applyFill="0" applyBorder="0" applyAlignment="0" applyProtection="0"/>
    <xf numFmtId="0" fontId="24" fillId="8" borderId="15" applyNumberFormat="0" applyFont="0" applyAlignment="0" applyProtection="0"/>
    <xf numFmtId="0" fontId="35" fillId="0" borderId="0" applyNumberFormat="0" applyFill="0" applyBorder="0" applyAlignment="0" applyProtection="0"/>
    <xf numFmtId="0" fontId="36" fillId="0" borderId="16" applyNumberFormat="0" applyFill="0" applyAlignment="0" applyProtection="0"/>
    <xf numFmtId="0" fontId="37"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37" fillId="32" borderId="0" applyNumberFormat="0" applyBorder="0" applyAlignment="0" applyProtection="0"/>
    <xf numFmtId="0" fontId="3" fillId="0" borderId="0"/>
    <xf numFmtId="0" fontId="3" fillId="8" borderId="15"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cellStyleXfs>
  <cellXfs count="45">
    <xf numFmtId="0" fontId="0" fillId="0" borderId="0" xfId="0"/>
    <xf numFmtId="0" fontId="5" fillId="0" borderId="0" xfId="0" applyFont="1"/>
    <xf numFmtId="0" fontId="0" fillId="0" borderId="2" xfId="0" applyBorder="1"/>
    <xf numFmtId="0" fontId="0" fillId="0" borderId="3" xfId="0" applyBorder="1"/>
    <xf numFmtId="0" fontId="0" fillId="0" borderId="4" xfId="0" applyBorder="1"/>
    <xf numFmtId="14" fontId="0" fillId="0" borderId="0" xfId="0" applyNumberFormat="1"/>
    <xf numFmtId="20" fontId="0" fillId="0" borderId="0" xfId="0" applyNumberFormat="1"/>
    <xf numFmtId="0" fontId="0" fillId="0" borderId="5" xfId="0" applyBorder="1"/>
    <xf numFmtId="0" fontId="0" fillId="0" borderId="6" xfId="0" applyBorder="1"/>
    <xf numFmtId="0" fontId="0" fillId="0" borderId="5" xfId="0" applyFill="1" applyBorder="1"/>
    <xf numFmtId="0" fontId="0" fillId="0" borderId="6" xfId="0" applyFill="1" applyBorder="1"/>
    <xf numFmtId="0" fontId="5" fillId="0" borderId="1" xfId="0" applyFont="1" applyBorder="1"/>
    <xf numFmtId="22" fontId="0" fillId="0" borderId="0" xfId="0" applyNumberFormat="1"/>
    <xf numFmtId="164" fontId="0" fillId="0" borderId="0" xfId="0" applyNumberFormat="1"/>
    <xf numFmtId="0" fontId="5" fillId="0" borderId="1" xfId="0" applyFont="1" applyFill="1" applyBorder="1"/>
    <xf numFmtId="0" fontId="5" fillId="0" borderId="7" xfId="0" applyFont="1" applyFill="1" applyBorder="1"/>
    <xf numFmtId="0" fontId="0" fillId="0" borderId="0" xfId="0" applyNumberFormat="1"/>
    <xf numFmtId="165" fontId="0" fillId="0" borderId="0" xfId="0" applyNumberFormat="1"/>
    <xf numFmtId="0" fontId="0" fillId="0" borderId="0" xfId="0" applyAlignment="1">
      <alignment horizontal="center"/>
    </xf>
    <xf numFmtId="14" fontId="5" fillId="0" borderId="0" xfId="0" applyNumberFormat="1" applyFont="1"/>
    <xf numFmtId="165" fontId="5" fillId="0" borderId="0" xfId="0" applyNumberFormat="1" applyFont="1"/>
    <xf numFmtId="14" fontId="0" fillId="0" borderId="0" xfId="0" applyNumberFormat="1" applyAlignment="1">
      <alignment horizontal="center"/>
    </xf>
    <xf numFmtId="0" fontId="0" fillId="0" borderId="17" xfId="0" applyBorder="1"/>
    <xf numFmtId="0" fontId="5" fillId="0" borderId="6" xfId="0" applyFont="1" applyFill="1" applyBorder="1"/>
    <xf numFmtId="0" fontId="5" fillId="0" borderId="4" xfId="0" applyFont="1" applyFill="1" applyBorder="1"/>
    <xf numFmtId="0" fontId="0" fillId="0" borderId="18" xfId="0" applyBorder="1"/>
    <xf numFmtId="0" fontId="5" fillId="0" borderId="19" xfId="0" applyFont="1" applyBorder="1"/>
    <xf numFmtId="0" fontId="0" fillId="0" borderId="1" xfId="0" applyBorder="1"/>
    <xf numFmtId="49" fontId="0" fillId="0" borderId="2" xfId="0" applyNumberFormat="1" applyBorder="1" applyAlignment="1">
      <alignment horizontal="right"/>
    </xf>
    <xf numFmtId="49" fontId="0" fillId="0" borderId="2" xfId="0" applyNumberFormat="1" applyFill="1" applyBorder="1" applyAlignment="1">
      <alignment horizontal="right"/>
    </xf>
    <xf numFmtId="49" fontId="0" fillId="0" borderId="6" xfId="0" applyNumberFormat="1" applyFill="1" applyBorder="1" applyAlignment="1">
      <alignment horizontal="right"/>
    </xf>
    <xf numFmtId="166" fontId="0" fillId="0" borderId="1" xfId="0" applyNumberFormat="1" applyBorder="1"/>
    <xf numFmtId="167" fontId="0" fillId="0" borderId="1" xfId="0" applyNumberFormat="1" applyBorder="1"/>
    <xf numFmtId="0" fontId="0" fillId="0" borderId="0" xfId="0" applyAlignment="1">
      <alignment horizontal="center"/>
    </xf>
    <xf numFmtId="0" fontId="0" fillId="0" borderId="0" xfId="0" applyBorder="1"/>
    <xf numFmtId="22" fontId="0" fillId="0" borderId="0" xfId="0" applyNumberFormat="1" applyBorder="1"/>
    <xf numFmtId="14" fontId="0" fillId="0" borderId="0" xfId="0" applyNumberFormat="1" applyBorder="1"/>
    <xf numFmtId="165" fontId="0" fillId="0" borderId="0" xfId="0" applyNumberFormat="1" applyBorder="1"/>
    <xf numFmtId="0" fontId="25" fillId="0" borderId="1" xfId="54" applyFont="1" applyBorder="1"/>
    <xf numFmtId="0" fontId="1" fillId="0" borderId="0" xfId="178"/>
    <xf numFmtId="0" fontId="38" fillId="0" borderId="20" xfId="178" applyFont="1" applyFill="1" applyBorder="1" applyAlignment="1" applyProtection="1">
      <alignment horizontal="right" vertical="center" wrapText="1"/>
    </xf>
    <xf numFmtId="166" fontId="38" fillId="0" borderId="20" xfId="178" applyNumberFormat="1" applyFont="1" applyFill="1" applyBorder="1" applyAlignment="1" applyProtection="1">
      <alignment horizontal="right" vertical="center" wrapText="1"/>
    </xf>
    <xf numFmtId="1" fontId="38" fillId="0" borderId="20" xfId="178" applyNumberFormat="1" applyFont="1" applyFill="1" applyBorder="1" applyAlignment="1" applyProtection="1">
      <alignment horizontal="right" vertical="center" wrapText="1"/>
    </xf>
    <xf numFmtId="0" fontId="4" fillId="0" borderId="0" xfId="43"/>
    <xf numFmtId="0" fontId="0" fillId="0" borderId="0" xfId="0" applyAlignment="1">
      <alignment horizontal="center"/>
    </xf>
  </cellXfs>
  <cellStyles count="179">
    <cellStyle name="20% - Accent1" xfId="20" builtinId="30" customBuiltin="1"/>
    <cellStyle name="20% - Accent1 2" xfId="59"/>
    <cellStyle name="20% - Accent1 3" xfId="84"/>
    <cellStyle name="20% - Accent2" xfId="24" builtinId="34" customBuiltin="1"/>
    <cellStyle name="20% - Accent2 2" xfId="63"/>
    <cellStyle name="20% - Accent2 3" xfId="86"/>
    <cellStyle name="20% - Accent3" xfId="28" builtinId="38" customBuiltin="1"/>
    <cellStyle name="20% - Accent3 2" xfId="67"/>
    <cellStyle name="20% - Accent3 3" xfId="88"/>
    <cellStyle name="20% - Accent4" xfId="32" builtinId="42" customBuiltin="1"/>
    <cellStyle name="20% - Accent4 2" xfId="71"/>
    <cellStyle name="20% - Accent4 3" xfId="90"/>
    <cellStyle name="20% - Accent5" xfId="36" builtinId="46" customBuiltin="1"/>
    <cellStyle name="20% - Accent5 2" xfId="75"/>
    <cellStyle name="20% - Accent5 3" xfId="92"/>
    <cellStyle name="20% - Accent6" xfId="40" builtinId="50" customBuiltin="1"/>
    <cellStyle name="20% - Accent6 2" xfId="79"/>
    <cellStyle name="20% - Accent6 3" xfId="94"/>
    <cellStyle name="40% - Accent1" xfId="21" builtinId="31" customBuiltin="1"/>
    <cellStyle name="40% - Accent1 2" xfId="60"/>
    <cellStyle name="40% - Accent1 3" xfId="85"/>
    <cellStyle name="40% - Accent2" xfId="25" builtinId="35" customBuiltin="1"/>
    <cellStyle name="40% - Accent2 2" xfId="64"/>
    <cellStyle name="40% - Accent2 3" xfId="87"/>
    <cellStyle name="40% - Accent3" xfId="29" builtinId="39" customBuiltin="1"/>
    <cellStyle name="40% - Accent3 2" xfId="68"/>
    <cellStyle name="40% - Accent3 3" xfId="89"/>
    <cellStyle name="40% - Accent4" xfId="33" builtinId="43" customBuiltin="1"/>
    <cellStyle name="40% - Accent4 2" xfId="72"/>
    <cellStyle name="40% - Accent4 3" xfId="91"/>
    <cellStyle name="40% - Accent5" xfId="37" builtinId="47" customBuiltin="1"/>
    <cellStyle name="40% - Accent5 2" xfId="76"/>
    <cellStyle name="40% - Accent5 3" xfId="93"/>
    <cellStyle name="40% - Accent6" xfId="41" builtinId="51" customBuiltin="1"/>
    <cellStyle name="40% - Accent6 2" xfId="80"/>
    <cellStyle name="40% - Accent6 3" xfId="95"/>
    <cellStyle name="60% - Accent1" xfId="22" builtinId="32" customBuiltin="1"/>
    <cellStyle name="60% - Accent1 2" xfId="61"/>
    <cellStyle name="60% - Accent2" xfId="26" builtinId="36" customBuiltin="1"/>
    <cellStyle name="60% - Accent2 2" xfId="65"/>
    <cellStyle name="60% - Accent3" xfId="30" builtinId="40" customBuiltin="1"/>
    <cellStyle name="60% - Accent3 2" xfId="69"/>
    <cellStyle name="60% - Accent4" xfId="34" builtinId="44" customBuiltin="1"/>
    <cellStyle name="60% - Accent4 2" xfId="73"/>
    <cellStyle name="60% - Accent5" xfId="38" builtinId="48" customBuiltin="1"/>
    <cellStyle name="60% - Accent5 2" xfId="77"/>
    <cellStyle name="60% - Accent6" xfId="42" builtinId="52" customBuiltin="1"/>
    <cellStyle name="60% - Accent6 2" xfId="81"/>
    <cellStyle name="Accent1" xfId="19" builtinId="29" customBuiltin="1"/>
    <cellStyle name="Accent1 2" xfId="58"/>
    <cellStyle name="Accent2" xfId="23" builtinId="33" customBuiltin="1"/>
    <cellStyle name="Accent2 2" xfId="62"/>
    <cellStyle name="Accent3" xfId="27" builtinId="37" customBuiltin="1"/>
    <cellStyle name="Accent3 2" xfId="66"/>
    <cellStyle name="Accent4" xfId="31" builtinId="41" customBuiltin="1"/>
    <cellStyle name="Accent4 2" xfId="70"/>
    <cellStyle name="Accent5" xfId="35" builtinId="45" customBuiltin="1"/>
    <cellStyle name="Accent5 2" xfId="74"/>
    <cellStyle name="Accent6" xfId="39" builtinId="49" customBuiltin="1"/>
    <cellStyle name="Accent6 2" xfId="78"/>
    <cellStyle name="Bad" xfId="9" builtinId="27" customBuiltin="1"/>
    <cellStyle name="Bad 2" xfId="47"/>
    <cellStyle name="Calculation" xfId="13" builtinId="22" customBuiltin="1"/>
    <cellStyle name="Calculation 2" xfId="51"/>
    <cellStyle name="Check Cell" xfId="15" builtinId="23" customBuiltin="1"/>
    <cellStyle name="Check Cell 2" xfId="53"/>
    <cellStyle name="Explanatory Text" xfId="17" builtinId="53" customBuiltin="1"/>
    <cellStyle name="Explanatory Text 2" xfId="56"/>
    <cellStyle name="Followed Hyperlink" xfId="2"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Good" xfId="8" builtinId="26" customBuiltin="1"/>
    <cellStyle name="Good 2" xfId="46"/>
    <cellStyle name="Heading 1" xfId="4" builtinId="16" customBuiltin="1"/>
    <cellStyle name="Heading 2" xfId="5" builtinId="17" customBuiltin="1"/>
    <cellStyle name="Heading 3" xfId="6" builtinId="18" customBuiltin="1"/>
    <cellStyle name="Heading 4" xfId="7" builtinId="19" customBuiltin="1"/>
    <cellStyle name="Hyperlink" xfId="1" builtinId="8" hidden="1"/>
    <cellStyle name="Input" xfId="11" builtinId="20" customBuiltin="1"/>
    <cellStyle name="Input 2" xfId="49"/>
    <cellStyle name="Linked Cell" xfId="14" builtinId="24" customBuiltin="1"/>
    <cellStyle name="Linked Cell 2" xfId="52"/>
    <cellStyle name="Neutral" xfId="10" builtinId="28" customBuiltin="1"/>
    <cellStyle name="Neutral 2" xfId="48"/>
    <cellStyle name="Normal" xfId="0" builtinId="0"/>
    <cellStyle name="Normal 2" xfId="45"/>
    <cellStyle name="Normal 3" xfId="43"/>
    <cellStyle name="Normal 4" xfId="82"/>
    <cellStyle name="Normal 5" xfId="96"/>
    <cellStyle name="Normal 6" xfId="178"/>
    <cellStyle name="Note 2" xfId="55"/>
    <cellStyle name="Note 3" xfId="44"/>
    <cellStyle name="Note 4" xfId="83"/>
    <cellStyle name="Output" xfId="12" builtinId="21" customBuiltin="1"/>
    <cellStyle name="Output 2" xfId="50"/>
    <cellStyle name="Title" xfId="3" builtinId="15" customBuiltin="1"/>
    <cellStyle name="Total" xfId="18" builtinId="25" customBuiltin="1"/>
    <cellStyle name="Total 2" xfId="57"/>
    <cellStyle name="Warning Text" xfId="16" builtinId="11" customBuiltin="1"/>
    <cellStyle name="Warning Text 2" xfId="5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E21" sqref="E21:E22"/>
    </sheetView>
  </sheetViews>
  <sheetFormatPr defaultColWidth="8.875" defaultRowHeight="15.75"/>
  <cols>
    <col min="1" max="1" width="43.875" bestFit="1" customWidth="1"/>
    <col min="2" max="2" width="17.125" bestFit="1" customWidth="1"/>
    <col min="4" max="4" width="9.5" bestFit="1" customWidth="1"/>
    <col min="5" max="5" width="20.375" bestFit="1" customWidth="1"/>
    <col min="6" max="6" width="20.375" customWidth="1"/>
    <col min="7" max="7" width="18" customWidth="1"/>
    <col min="8" max="8" width="168.125" customWidth="1"/>
  </cols>
  <sheetData>
    <row r="1" spans="1:8">
      <c r="A1" s="11" t="s">
        <v>79</v>
      </c>
      <c r="B1" s="11" t="s">
        <v>179</v>
      </c>
      <c r="C1" s="11" t="s">
        <v>114</v>
      </c>
      <c r="D1" s="14" t="s">
        <v>115</v>
      </c>
      <c r="E1" s="15" t="s">
        <v>105</v>
      </c>
      <c r="F1" s="23" t="s">
        <v>178</v>
      </c>
      <c r="G1" s="24" t="s">
        <v>180</v>
      </c>
      <c r="H1" s="24" t="s">
        <v>122</v>
      </c>
    </row>
    <row r="2" spans="1:8">
      <c r="A2" s="7" t="s">
        <v>7</v>
      </c>
      <c r="B2" s="7" t="s">
        <v>5</v>
      </c>
      <c r="C2" s="7">
        <v>42.658369784000001</v>
      </c>
      <c r="D2" s="7">
        <v>-70.843310460999902</v>
      </c>
      <c r="E2" s="2">
        <v>43.3</v>
      </c>
      <c r="F2" s="7" t="s">
        <v>6</v>
      </c>
      <c r="G2" s="28" t="s">
        <v>183</v>
      </c>
      <c r="H2" s="2" t="s">
        <v>123</v>
      </c>
    </row>
    <row r="3" spans="1:8">
      <c r="A3" s="7" t="s">
        <v>9</v>
      </c>
      <c r="B3" s="7" t="s">
        <v>6</v>
      </c>
      <c r="C3" s="7">
        <v>42.677655956000002</v>
      </c>
      <c r="D3" s="7">
        <v>-70.837874537999895</v>
      </c>
      <c r="E3" s="2">
        <v>387.5</v>
      </c>
      <c r="F3" s="7" t="s">
        <v>6</v>
      </c>
      <c r="G3" s="28" t="s">
        <v>183</v>
      </c>
      <c r="H3" s="2" t="s">
        <v>124</v>
      </c>
    </row>
    <row r="4" spans="1:8">
      <c r="A4" s="7" t="s">
        <v>11</v>
      </c>
      <c r="B4" s="7" t="s">
        <v>8</v>
      </c>
      <c r="C4" s="7">
        <v>42.664083132000002</v>
      </c>
      <c r="D4" s="7">
        <v>-70.847090611999903</v>
      </c>
      <c r="E4" s="2">
        <v>337.8</v>
      </c>
      <c r="F4" s="7" t="s">
        <v>6</v>
      </c>
      <c r="G4" s="28" t="s">
        <v>183</v>
      </c>
      <c r="H4" s="2" t="s">
        <v>125</v>
      </c>
    </row>
    <row r="5" spans="1:8">
      <c r="A5" s="7" t="s">
        <v>13</v>
      </c>
      <c r="B5" s="7" t="s">
        <v>207</v>
      </c>
      <c r="C5" s="7">
        <v>42.571975756999997</v>
      </c>
      <c r="D5" s="7">
        <v>-71.047636688999901</v>
      </c>
      <c r="E5" s="2">
        <v>111.9</v>
      </c>
      <c r="F5" s="9" t="s">
        <v>12</v>
      </c>
      <c r="G5" s="29" t="s">
        <v>184</v>
      </c>
      <c r="H5" s="2" t="s">
        <v>126</v>
      </c>
    </row>
    <row r="6" spans="1:8">
      <c r="A6" s="7" t="s">
        <v>15</v>
      </c>
      <c r="B6" s="7" t="s">
        <v>10</v>
      </c>
      <c r="C6" s="7">
        <v>42.569988549000001</v>
      </c>
      <c r="D6" s="7">
        <v>-71.030958915999904</v>
      </c>
      <c r="E6" s="2">
        <v>113.8</v>
      </c>
      <c r="F6" s="9" t="s">
        <v>12</v>
      </c>
      <c r="G6" s="29" t="s">
        <v>184</v>
      </c>
      <c r="H6" s="2" t="s">
        <v>127</v>
      </c>
    </row>
    <row r="7" spans="1:8">
      <c r="A7" s="7" t="s">
        <v>17</v>
      </c>
      <c r="B7" s="7" t="s">
        <v>14</v>
      </c>
      <c r="C7" s="7">
        <v>42.750001232999999</v>
      </c>
      <c r="D7" s="7">
        <v>-70.929129706999902</v>
      </c>
      <c r="E7" s="2">
        <v>63.9</v>
      </c>
      <c r="F7" s="9" t="s">
        <v>14</v>
      </c>
      <c r="G7" s="29" t="s">
        <v>185</v>
      </c>
      <c r="H7" s="2" t="s">
        <v>128</v>
      </c>
    </row>
    <row r="8" spans="1:8">
      <c r="A8" s="7" t="s">
        <v>18</v>
      </c>
      <c r="B8" s="7" t="s">
        <v>16</v>
      </c>
      <c r="C8" s="7">
        <v>42.744480203999998</v>
      </c>
      <c r="D8" s="7">
        <v>-70.942299707999894</v>
      </c>
      <c r="E8" s="2">
        <v>6</v>
      </c>
      <c r="F8" s="9" t="s">
        <v>14</v>
      </c>
      <c r="G8" s="29" t="s">
        <v>185</v>
      </c>
      <c r="H8" s="2" t="s">
        <v>129</v>
      </c>
    </row>
    <row r="9" spans="1:8">
      <c r="A9" s="7" t="s">
        <v>20</v>
      </c>
      <c r="B9" s="7" t="s">
        <v>106</v>
      </c>
      <c r="C9" s="7">
        <v>42.748971883000003</v>
      </c>
      <c r="D9" s="7">
        <v>-70.939918394999907</v>
      </c>
      <c r="E9" s="2">
        <v>56.4</v>
      </c>
      <c r="F9" s="9" t="s">
        <v>14</v>
      </c>
      <c r="G9" s="29" t="s">
        <v>185</v>
      </c>
      <c r="H9" s="2" t="s">
        <v>130</v>
      </c>
    </row>
    <row r="10" spans="1:8">
      <c r="A10" s="7" t="s">
        <v>21</v>
      </c>
      <c r="B10" s="7" t="s">
        <v>19</v>
      </c>
      <c r="C10" s="7">
        <v>42.752747499000002</v>
      </c>
      <c r="D10" s="7">
        <v>-70.945589638999905</v>
      </c>
      <c r="E10" s="2">
        <v>55.7</v>
      </c>
      <c r="F10" s="9" t="s">
        <v>14</v>
      </c>
      <c r="G10" s="29" t="s">
        <v>185</v>
      </c>
      <c r="H10" s="2" t="s">
        <v>131</v>
      </c>
    </row>
    <row r="11" spans="1:8">
      <c r="A11" s="9" t="s">
        <v>23</v>
      </c>
      <c r="B11" s="9" t="s">
        <v>22</v>
      </c>
      <c r="C11" s="7">
        <v>43.143010525000001</v>
      </c>
      <c r="D11" s="7">
        <v>-70.921240972999897</v>
      </c>
      <c r="E11" s="2">
        <v>1.1136570000000001</v>
      </c>
      <c r="F11" s="9" t="s">
        <v>110</v>
      </c>
      <c r="G11" s="29" t="s">
        <v>186</v>
      </c>
      <c r="H11" s="2" t="s">
        <v>132</v>
      </c>
    </row>
    <row r="12" spans="1:8">
      <c r="A12" s="9" t="s">
        <v>25</v>
      </c>
      <c r="B12" s="9" t="s">
        <v>24</v>
      </c>
      <c r="C12" s="7">
        <v>43.143389687999999</v>
      </c>
      <c r="D12" s="7">
        <v>-70.922494854999897</v>
      </c>
      <c r="E12" s="2">
        <v>1.0618589999999999</v>
      </c>
      <c r="F12" s="9" t="s">
        <v>110</v>
      </c>
      <c r="G12" s="29" t="s">
        <v>186</v>
      </c>
      <c r="H12" s="2" t="s">
        <v>133</v>
      </c>
    </row>
    <row r="13" spans="1:8">
      <c r="A13" s="9" t="s">
        <v>26</v>
      </c>
      <c r="B13" s="9" t="s">
        <v>148</v>
      </c>
      <c r="C13" s="7">
        <v>43.145297567999997</v>
      </c>
      <c r="D13" s="7">
        <v>-70.927558767999898</v>
      </c>
      <c r="E13" s="2">
        <v>0.64747500000000002</v>
      </c>
      <c r="F13" s="9" t="s">
        <v>110</v>
      </c>
      <c r="G13" s="29" t="s">
        <v>186</v>
      </c>
      <c r="H13" s="2" t="s">
        <v>134</v>
      </c>
    </row>
    <row r="14" spans="1:8">
      <c r="A14" s="9" t="s">
        <v>28</v>
      </c>
      <c r="B14" s="9" t="s">
        <v>27</v>
      </c>
      <c r="C14" s="7">
        <v>43.135407000000001</v>
      </c>
      <c r="D14" s="7">
        <v>-70.923100000000005</v>
      </c>
      <c r="E14" s="2">
        <v>2.5099999999999998</v>
      </c>
      <c r="F14" s="9" t="s">
        <v>29</v>
      </c>
      <c r="G14" s="29" t="s">
        <v>186</v>
      </c>
      <c r="H14" s="2" t="s">
        <v>135</v>
      </c>
    </row>
    <row r="15" spans="1:8">
      <c r="A15" s="9" t="s">
        <v>30</v>
      </c>
      <c r="B15" s="9" t="s">
        <v>29</v>
      </c>
      <c r="C15" s="7">
        <v>43.139667000000003</v>
      </c>
      <c r="D15" s="7">
        <v>-70.920699999999997</v>
      </c>
      <c r="E15" s="2">
        <v>4.9013999999999998</v>
      </c>
      <c r="F15" s="9" t="s">
        <v>29</v>
      </c>
      <c r="G15" s="29" t="s">
        <v>186</v>
      </c>
      <c r="H15" s="2" t="s">
        <v>135</v>
      </c>
    </row>
    <row r="16" spans="1:8">
      <c r="A16" s="9" t="s">
        <v>32</v>
      </c>
      <c r="B16" s="9" t="s">
        <v>31</v>
      </c>
      <c r="C16" s="7">
        <v>43.135430370000002</v>
      </c>
      <c r="D16" s="7">
        <v>-70.914109118999903</v>
      </c>
      <c r="E16" s="2">
        <v>8.32</v>
      </c>
      <c r="F16" s="9" t="s">
        <v>29</v>
      </c>
      <c r="G16" s="29" t="s">
        <v>186</v>
      </c>
      <c r="H16" s="2" t="s">
        <v>136</v>
      </c>
    </row>
    <row r="17" spans="1:8">
      <c r="A17" s="9" t="s">
        <v>34</v>
      </c>
      <c r="B17" s="9" t="s">
        <v>33</v>
      </c>
      <c r="C17" s="7">
        <v>43.130876348999998</v>
      </c>
      <c r="D17" s="7">
        <v>-70.918869061999899</v>
      </c>
      <c r="E17" s="2">
        <v>50.59</v>
      </c>
      <c r="F17" s="9" t="s">
        <v>33</v>
      </c>
      <c r="G17" s="29" t="s">
        <v>186</v>
      </c>
      <c r="H17" s="2" t="s">
        <v>146</v>
      </c>
    </row>
    <row r="18" spans="1:8">
      <c r="A18" s="9" t="s">
        <v>36</v>
      </c>
      <c r="B18" s="9" t="s">
        <v>35</v>
      </c>
      <c r="C18" s="7">
        <v>43.118507999999999</v>
      </c>
      <c r="D18" s="7">
        <v>-70.921899999999994</v>
      </c>
      <c r="E18" s="2">
        <v>1.7363999999999999</v>
      </c>
      <c r="F18" s="9" t="s">
        <v>33</v>
      </c>
      <c r="G18" s="29" t="s">
        <v>186</v>
      </c>
      <c r="H18" s="2" t="s">
        <v>137</v>
      </c>
    </row>
    <row r="19" spans="1:8">
      <c r="A19" s="9" t="s">
        <v>38</v>
      </c>
      <c r="B19" s="9" t="s">
        <v>37</v>
      </c>
      <c r="C19" s="7">
        <v>43.126815940999997</v>
      </c>
      <c r="D19" s="7">
        <v>-70.927375297999902</v>
      </c>
      <c r="E19" s="2">
        <v>43.173633000000009</v>
      </c>
      <c r="F19" s="9" t="s">
        <v>33</v>
      </c>
      <c r="G19" s="29" t="s">
        <v>186</v>
      </c>
      <c r="H19" s="2" t="s">
        <v>138</v>
      </c>
    </row>
    <row r="20" spans="1:8">
      <c r="A20" s="9" t="s">
        <v>40</v>
      </c>
      <c r="B20" s="9" t="s">
        <v>39</v>
      </c>
      <c r="C20" s="7">
        <v>43.131306000000002</v>
      </c>
      <c r="D20" s="7">
        <v>-70.924599999999998</v>
      </c>
      <c r="E20" s="2">
        <v>2.0059999999999998</v>
      </c>
      <c r="F20" s="9" t="s">
        <v>33</v>
      </c>
      <c r="G20" s="29" t="s">
        <v>186</v>
      </c>
      <c r="H20" s="2" t="s">
        <v>139</v>
      </c>
    </row>
    <row r="21" spans="1:8">
      <c r="A21" s="9" t="s">
        <v>42</v>
      </c>
      <c r="B21" s="9" t="s">
        <v>41</v>
      </c>
      <c r="C21" s="7">
        <v>43.104019000000001</v>
      </c>
      <c r="D21" s="7">
        <v>-70.962638999999996</v>
      </c>
      <c r="E21" s="2">
        <v>475.3</v>
      </c>
      <c r="F21" s="9" t="s">
        <v>41</v>
      </c>
      <c r="G21" s="29" t="s">
        <v>187</v>
      </c>
      <c r="H21" s="2" t="s">
        <v>140</v>
      </c>
    </row>
    <row r="22" spans="1:8">
      <c r="A22" s="9" t="s">
        <v>44</v>
      </c>
      <c r="B22" s="9" t="s">
        <v>43</v>
      </c>
      <c r="C22" s="7">
        <v>43.114816748000003</v>
      </c>
      <c r="D22" s="7">
        <v>-70.983607274999898</v>
      </c>
      <c r="E22" s="2">
        <v>471.2</v>
      </c>
      <c r="F22" s="9" t="s">
        <v>41</v>
      </c>
      <c r="G22" s="29" t="s">
        <v>187</v>
      </c>
      <c r="H22" s="2" t="s">
        <v>141</v>
      </c>
    </row>
    <row r="23" spans="1:8">
      <c r="A23" s="9" t="s">
        <v>45</v>
      </c>
      <c r="B23" s="9" t="s">
        <v>89</v>
      </c>
      <c r="C23" s="7">
        <v>43.105825895999999</v>
      </c>
      <c r="D23" s="7">
        <v>-70.946916165999895</v>
      </c>
      <c r="E23" s="2">
        <v>480.03796499999999</v>
      </c>
      <c r="F23" s="9" t="s">
        <v>88</v>
      </c>
      <c r="G23" s="29" t="s">
        <v>187</v>
      </c>
      <c r="H23" s="2" t="s">
        <v>142</v>
      </c>
    </row>
    <row r="24" spans="1:8">
      <c r="A24" s="9" t="s">
        <v>47</v>
      </c>
      <c r="B24" s="9" t="s">
        <v>90</v>
      </c>
      <c r="C24" s="7">
        <v>43.107047473000002</v>
      </c>
      <c r="D24" s="7">
        <v>-70.945630458999901</v>
      </c>
      <c r="E24" s="2">
        <v>1.7352330000000002</v>
      </c>
      <c r="F24" s="9" t="s">
        <v>88</v>
      </c>
      <c r="G24" s="29" t="s">
        <v>187</v>
      </c>
      <c r="H24" s="2" t="s">
        <v>143</v>
      </c>
    </row>
    <row r="25" spans="1:8">
      <c r="A25" s="9" t="s">
        <v>49</v>
      </c>
      <c r="B25" s="9" t="s">
        <v>48</v>
      </c>
      <c r="C25" s="7">
        <v>43.082588889999997</v>
      </c>
      <c r="D25" s="7">
        <v>-70.947936753999898</v>
      </c>
      <c r="E25" s="2">
        <v>56.977800000000002</v>
      </c>
      <c r="F25" s="9" t="s">
        <v>88</v>
      </c>
      <c r="G25" s="29" t="s">
        <v>187</v>
      </c>
      <c r="H25" s="2" t="s">
        <v>144</v>
      </c>
    </row>
    <row r="26" spans="1:8">
      <c r="A26" s="10" t="s">
        <v>50</v>
      </c>
      <c r="B26" s="10" t="s">
        <v>51</v>
      </c>
      <c r="C26" s="8">
        <v>43.081413611000002</v>
      </c>
      <c r="D26" s="8">
        <v>-70.934534444999898</v>
      </c>
      <c r="E26" s="4">
        <v>549.05880000000002</v>
      </c>
      <c r="F26" s="10" t="s">
        <v>88</v>
      </c>
      <c r="G26" s="30" t="s">
        <v>187</v>
      </c>
      <c r="H26" s="4" t="s">
        <v>145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14" sqref="E14"/>
    </sheetView>
  </sheetViews>
  <sheetFormatPr defaultColWidth="8.875" defaultRowHeight="15.75"/>
  <cols>
    <col min="1" max="1" width="14.125" bestFit="1" customWidth="1"/>
    <col min="2" max="2" width="39.5" bestFit="1" customWidth="1"/>
    <col min="3" max="3" width="26.875" bestFit="1" customWidth="1"/>
    <col min="4" max="4" width="20.875" bestFit="1" customWidth="1"/>
    <col min="5" max="5" width="17.375" bestFit="1" customWidth="1"/>
    <col min="6" max="6" width="17.125" bestFit="1" customWidth="1"/>
    <col min="7" max="7" width="20.375" bestFit="1" customWidth="1"/>
    <col min="9" max="9" width="18.625" bestFit="1" customWidth="1"/>
    <col min="10" max="10" width="12.375" bestFit="1" customWidth="1"/>
    <col min="11" max="11" width="17.375" bestFit="1" customWidth="1"/>
    <col min="12" max="12" width="20.375" bestFit="1" customWidth="1"/>
  </cols>
  <sheetData>
    <row r="1" spans="1:7">
      <c r="A1" s="11" t="s">
        <v>109</v>
      </c>
      <c r="B1" s="11" t="s">
        <v>197</v>
      </c>
      <c r="C1" s="11" t="s">
        <v>174</v>
      </c>
      <c r="D1" s="11" t="s">
        <v>105</v>
      </c>
      <c r="E1" s="11" t="s">
        <v>175</v>
      </c>
      <c r="F1" s="11" t="s">
        <v>174</v>
      </c>
      <c r="G1" s="11" t="s">
        <v>173</v>
      </c>
    </row>
    <row r="2" spans="1:7">
      <c r="A2" s="27" t="s">
        <v>100</v>
      </c>
      <c r="B2" s="27" t="s">
        <v>198</v>
      </c>
      <c r="C2" s="31">
        <v>3.5829999999999998E-3</v>
      </c>
      <c r="D2" s="32">
        <v>1.1136570000000001</v>
      </c>
      <c r="E2" s="27"/>
      <c r="F2" s="27">
        <v>3.5829999999999998E-3</v>
      </c>
      <c r="G2" s="27">
        <v>40.4</v>
      </c>
    </row>
    <row r="3" spans="1:7">
      <c r="A3" s="27" t="s">
        <v>101</v>
      </c>
      <c r="B3" s="27" t="s">
        <v>198</v>
      </c>
      <c r="C3" s="31">
        <v>4.3362999999999999E-2</v>
      </c>
      <c r="D3" s="32">
        <v>8.32</v>
      </c>
      <c r="E3" s="27"/>
      <c r="F3" s="27">
        <v>4.3362999999999999E-2</v>
      </c>
      <c r="G3" s="27">
        <v>61.3</v>
      </c>
    </row>
    <row r="4" spans="1:7">
      <c r="A4" s="27" t="s">
        <v>99</v>
      </c>
      <c r="B4" s="27" t="s">
        <v>198</v>
      </c>
      <c r="C4" s="31">
        <v>7.9655000000000004E-2</v>
      </c>
      <c r="D4" s="32">
        <v>50.59</v>
      </c>
      <c r="E4" s="27"/>
      <c r="F4" s="27">
        <v>7.9655000000000004E-2</v>
      </c>
      <c r="G4" s="27">
        <v>10.1</v>
      </c>
    </row>
    <row r="5" spans="1:7">
      <c r="A5" s="27" t="s">
        <v>102</v>
      </c>
      <c r="B5" s="27" t="s">
        <v>199</v>
      </c>
      <c r="C5" s="31">
        <v>0.45982899999999999</v>
      </c>
      <c r="D5" s="32">
        <v>549.05880000000002</v>
      </c>
      <c r="E5" s="27"/>
      <c r="F5" s="27">
        <v>0.45982899999999999</v>
      </c>
      <c r="G5" s="27"/>
    </row>
    <row r="6" spans="1:7">
      <c r="A6" s="27" t="s">
        <v>42</v>
      </c>
      <c r="B6" s="27" t="s">
        <v>199</v>
      </c>
      <c r="C6" s="31">
        <v>0.12139999999999999</v>
      </c>
      <c r="D6" s="32">
        <v>474.78228093000001</v>
      </c>
      <c r="E6" s="27">
        <v>444053</v>
      </c>
      <c r="F6" s="38">
        <v>0.12139999999999999</v>
      </c>
      <c r="G6" s="27"/>
    </row>
    <row r="7" spans="1:7">
      <c r="A7" s="27" t="s">
        <v>196</v>
      </c>
      <c r="B7" s="27" t="s">
        <v>200</v>
      </c>
      <c r="C7" s="31">
        <v>7.2766999999999998E-2</v>
      </c>
      <c r="D7" s="32">
        <v>387.5</v>
      </c>
      <c r="E7" s="27">
        <v>123348</v>
      </c>
      <c r="F7" s="27">
        <v>7.2766999999999998E-2</v>
      </c>
      <c r="G7" s="27"/>
    </row>
    <row r="8" spans="1:7">
      <c r="A8" s="27" t="s">
        <v>15</v>
      </c>
      <c r="B8" s="27" t="s">
        <v>200</v>
      </c>
      <c r="C8" s="31">
        <v>4.4608000000000002E-2</v>
      </c>
      <c r="D8" s="32">
        <v>113.8</v>
      </c>
      <c r="E8" s="27">
        <v>92511</v>
      </c>
      <c r="F8" s="27">
        <v>4.4608000000000002E-2</v>
      </c>
      <c r="G8" s="27"/>
    </row>
    <row r="9" spans="1:7">
      <c r="A9" s="27" t="s">
        <v>17</v>
      </c>
      <c r="B9" s="27" t="s">
        <v>201</v>
      </c>
      <c r="C9" s="31">
        <v>6.4076999999999995E-2</v>
      </c>
      <c r="D9" s="32">
        <v>63.9</v>
      </c>
      <c r="E9" s="27"/>
      <c r="F9" s="27">
        <v>6.4076999999999995E-2</v>
      </c>
      <c r="G9" s="2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0"/>
  <sheetViews>
    <sheetView tabSelected="1" workbookViewId="0">
      <pane ySplit="1" topLeftCell="A8" activePane="bottomLeft" state="frozen"/>
      <selection pane="bottomLeft" activeCell="A166" sqref="A166:XFD175"/>
    </sheetView>
  </sheetViews>
  <sheetFormatPr defaultColWidth="8.875" defaultRowHeight="15.75"/>
  <cols>
    <col min="1" max="1" width="10.375" bestFit="1" customWidth="1"/>
    <col min="2" max="2" width="8.5" bestFit="1" customWidth="1"/>
    <col min="3" max="3" width="10.375" style="5" bestFit="1" customWidth="1"/>
    <col min="4" max="4" width="8.875" style="17"/>
    <col min="5" max="5" width="12.375" bestFit="1" customWidth="1"/>
    <col min="6" max="6" width="16.125" bestFit="1" customWidth="1"/>
    <col min="7" max="7" width="13.125" bestFit="1" customWidth="1"/>
    <col min="8" max="8" width="9.625" bestFit="1" customWidth="1"/>
    <col min="10" max="10" width="11.875" bestFit="1" customWidth="1"/>
    <col min="11" max="11" width="9.375" bestFit="1" customWidth="1"/>
    <col min="12" max="12" width="11.125" bestFit="1" customWidth="1"/>
    <col min="13" max="13" width="11.5" bestFit="1" customWidth="1"/>
    <col min="14" max="14" width="11.125" bestFit="1" customWidth="1"/>
    <col min="15" max="15" width="12.125" bestFit="1" customWidth="1"/>
    <col min="16" max="16" width="11.375" bestFit="1" customWidth="1"/>
    <col min="17" max="17" width="10.625" bestFit="1" customWidth="1"/>
    <col min="18" max="18" width="13.125" bestFit="1" customWidth="1"/>
    <col min="19" max="19" width="12" bestFit="1" customWidth="1"/>
    <col min="21" max="21" width="24.5" bestFit="1" customWidth="1"/>
    <col min="24" max="24" width="9.375" style="5" bestFit="1" customWidth="1"/>
  </cols>
  <sheetData>
    <row r="1" spans="1:24">
      <c r="A1" s="1" t="s">
        <v>52</v>
      </c>
      <c r="B1" s="1" t="s">
        <v>109</v>
      </c>
      <c r="C1" s="19" t="s">
        <v>0</v>
      </c>
      <c r="D1" s="20" t="s">
        <v>1</v>
      </c>
      <c r="E1" s="1" t="s">
        <v>113</v>
      </c>
      <c r="F1" s="1" t="s">
        <v>111</v>
      </c>
      <c r="G1" s="1" t="s">
        <v>112</v>
      </c>
      <c r="H1" s="1" t="s">
        <v>118</v>
      </c>
      <c r="I1" s="1" t="s">
        <v>119</v>
      </c>
      <c r="J1" s="1" t="s">
        <v>86</v>
      </c>
      <c r="K1" s="1" t="s">
        <v>121</v>
      </c>
      <c r="L1" s="1" t="s">
        <v>164</v>
      </c>
      <c r="M1" s="1" t="s">
        <v>165</v>
      </c>
      <c r="N1" s="1" t="s">
        <v>166</v>
      </c>
      <c r="O1" s="1" t="s">
        <v>167</v>
      </c>
      <c r="P1" s="1" t="s">
        <v>168</v>
      </c>
      <c r="Q1" s="1" t="s">
        <v>169</v>
      </c>
      <c r="R1" s="1" t="s">
        <v>170</v>
      </c>
      <c r="S1" s="1" t="s">
        <v>171</v>
      </c>
      <c r="T1" s="1" t="s">
        <v>172</v>
      </c>
      <c r="U1" s="1" t="s">
        <v>195</v>
      </c>
    </row>
    <row r="2" spans="1:24">
      <c r="A2" t="s">
        <v>5</v>
      </c>
      <c r="B2" t="s">
        <v>6</v>
      </c>
      <c r="C2" s="5">
        <v>42173</v>
      </c>
      <c r="D2" s="17">
        <v>0.5</v>
      </c>
      <c r="E2">
        <v>351.8</v>
      </c>
      <c r="F2">
        <v>396</v>
      </c>
      <c r="G2">
        <v>19.3</v>
      </c>
      <c r="H2">
        <v>5.77</v>
      </c>
      <c r="I2">
        <v>62.4</v>
      </c>
      <c r="J2" s="18" t="s">
        <v>120</v>
      </c>
      <c r="K2" s="18" t="s">
        <v>120</v>
      </c>
      <c r="L2" s="33" t="s">
        <v>120</v>
      </c>
      <c r="M2" s="33" t="s">
        <v>120</v>
      </c>
      <c r="N2" s="33" t="s">
        <v>120</v>
      </c>
      <c r="O2" s="33" t="s">
        <v>120</v>
      </c>
      <c r="P2" s="33" t="s">
        <v>120</v>
      </c>
      <c r="Q2" s="33" t="s">
        <v>120</v>
      </c>
      <c r="R2" s="33" t="s">
        <v>120</v>
      </c>
      <c r="S2" s="33" t="s">
        <v>120</v>
      </c>
      <c r="T2" s="33" t="s">
        <v>120</v>
      </c>
      <c r="U2">
        <v>0.16663835477992275</v>
      </c>
      <c r="X2"/>
    </row>
    <row r="3" spans="1:24">
      <c r="A3" t="s">
        <v>6</v>
      </c>
      <c r="B3" t="s">
        <v>6</v>
      </c>
      <c r="C3" s="5">
        <v>42173</v>
      </c>
      <c r="D3" s="17">
        <v>0.51041666666666663</v>
      </c>
      <c r="E3">
        <v>413.1</v>
      </c>
      <c r="F3">
        <v>449.1</v>
      </c>
      <c r="G3">
        <v>20.9</v>
      </c>
      <c r="H3">
        <v>8.99</v>
      </c>
      <c r="I3">
        <v>100.6</v>
      </c>
      <c r="J3" s="18" t="s">
        <v>120</v>
      </c>
      <c r="K3" s="18" t="s">
        <v>120</v>
      </c>
      <c r="L3" s="33" t="s">
        <v>120</v>
      </c>
      <c r="M3" s="33" t="s">
        <v>120</v>
      </c>
      <c r="N3" s="33" t="s">
        <v>120</v>
      </c>
      <c r="O3" s="33" t="s">
        <v>120</v>
      </c>
      <c r="P3" s="33" t="s">
        <v>120</v>
      </c>
      <c r="Q3" s="33" t="s">
        <v>120</v>
      </c>
      <c r="R3" s="33" t="s">
        <v>120</v>
      </c>
      <c r="S3" s="33" t="s">
        <v>120</v>
      </c>
      <c r="T3" s="33" t="s">
        <v>120</v>
      </c>
      <c r="U3">
        <v>1.4912785791505792</v>
      </c>
      <c r="X3"/>
    </row>
    <row r="4" spans="1:24">
      <c r="A4" t="s">
        <v>8</v>
      </c>
      <c r="B4" t="s">
        <v>6</v>
      </c>
      <c r="C4" s="5">
        <v>42173</v>
      </c>
      <c r="D4" s="17">
        <v>0.53125</v>
      </c>
      <c r="E4">
        <v>413.9</v>
      </c>
      <c r="F4">
        <v>454.6</v>
      </c>
      <c r="G4">
        <v>20.399999999999999</v>
      </c>
      <c r="H4">
        <v>3.8</v>
      </c>
      <c r="I4">
        <v>97.4</v>
      </c>
      <c r="J4" s="18" t="s">
        <v>120</v>
      </c>
      <c r="K4" s="18" t="s">
        <v>120</v>
      </c>
      <c r="L4" s="33" t="s">
        <v>120</v>
      </c>
      <c r="M4" s="33" t="s">
        <v>120</v>
      </c>
      <c r="N4" s="33" t="s">
        <v>120</v>
      </c>
      <c r="O4" s="33" t="s">
        <v>120</v>
      </c>
      <c r="P4" s="33" t="s">
        <v>120</v>
      </c>
      <c r="Q4" s="33" t="s">
        <v>120</v>
      </c>
      <c r="R4" s="33" t="s">
        <v>120</v>
      </c>
      <c r="S4" s="33" t="s">
        <v>120</v>
      </c>
      <c r="T4" s="33" t="s">
        <v>120</v>
      </c>
      <c r="U4">
        <v>1.300010074934363</v>
      </c>
      <c r="X4"/>
    </row>
    <row r="5" spans="1:24">
      <c r="A5" t="s">
        <v>10</v>
      </c>
      <c r="B5" t="s">
        <v>12</v>
      </c>
      <c r="C5" s="5">
        <v>42173</v>
      </c>
      <c r="D5" s="17">
        <v>0.60416666666666663</v>
      </c>
      <c r="E5">
        <v>529</v>
      </c>
      <c r="F5">
        <v>576</v>
      </c>
      <c r="G5">
        <v>20.7</v>
      </c>
      <c r="H5">
        <v>6.94</v>
      </c>
      <c r="I5">
        <v>77.400000000000006</v>
      </c>
      <c r="J5" s="18" t="s">
        <v>120</v>
      </c>
      <c r="K5" s="18" t="s">
        <v>120</v>
      </c>
      <c r="L5" s="33" t="s">
        <v>120</v>
      </c>
      <c r="M5" s="33" t="s">
        <v>120</v>
      </c>
      <c r="N5" s="33" t="s">
        <v>120</v>
      </c>
      <c r="O5" s="33" t="s">
        <v>120</v>
      </c>
      <c r="P5" s="33" t="s">
        <v>120</v>
      </c>
      <c r="Q5" s="33" t="s">
        <v>120</v>
      </c>
      <c r="R5" s="33" t="s">
        <v>120</v>
      </c>
      <c r="S5" s="33" t="s">
        <v>120</v>
      </c>
      <c r="T5" s="33" t="s">
        <v>120</v>
      </c>
      <c r="U5">
        <v>0.35741821223427334</v>
      </c>
      <c r="X5"/>
    </row>
    <row r="6" spans="1:24">
      <c r="A6" t="s">
        <v>12</v>
      </c>
      <c r="B6" t="s">
        <v>12</v>
      </c>
      <c r="C6" s="5">
        <v>42173</v>
      </c>
      <c r="D6" s="17">
        <v>0.64583333333333337</v>
      </c>
      <c r="E6">
        <v>525</v>
      </c>
      <c r="F6">
        <v>571</v>
      </c>
      <c r="G6">
        <v>20.7</v>
      </c>
      <c r="H6">
        <v>8.6300000000000008</v>
      </c>
      <c r="I6">
        <v>96.3</v>
      </c>
      <c r="J6" s="18" t="s">
        <v>120</v>
      </c>
      <c r="K6" s="18" t="s">
        <v>120</v>
      </c>
      <c r="L6" s="33" t="s">
        <v>120</v>
      </c>
      <c r="M6" s="33" t="s">
        <v>120</v>
      </c>
      <c r="N6" s="33" t="s">
        <v>120</v>
      </c>
      <c r="O6" s="33" t="s">
        <v>120</v>
      </c>
      <c r="P6" s="33" t="s">
        <v>120</v>
      </c>
      <c r="Q6" s="33" t="s">
        <v>120</v>
      </c>
      <c r="R6" s="33" t="s">
        <v>120</v>
      </c>
      <c r="S6" s="33" t="s">
        <v>120</v>
      </c>
      <c r="T6" s="33" t="s">
        <v>120</v>
      </c>
      <c r="U6">
        <v>0.36348697544468545</v>
      </c>
      <c r="X6"/>
    </row>
    <row r="7" spans="1:24">
      <c r="A7" t="s">
        <v>14</v>
      </c>
      <c r="B7" t="s">
        <v>14</v>
      </c>
      <c r="C7" s="5">
        <v>42173</v>
      </c>
      <c r="D7" s="17">
        <v>0.67361111111111116</v>
      </c>
      <c r="E7">
        <v>276</v>
      </c>
      <c r="F7">
        <v>293</v>
      </c>
      <c r="G7">
        <v>21.3</v>
      </c>
      <c r="H7">
        <v>8.02</v>
      </c>
      <c r="I7">
        <v>90.5</v>
      </c>
      <c r="J7" s="18" t="s">
        <v>120</v>
      </c>
      <c r="K7" s="18" t="s">
        <v>120</v>
      </c>
      <c r="L7" s="33" t="s">
        <v>120</v>
      </c>
      <c r="M7" s="33" t="s">
        <v>120</v>
      </c>
      <c r="N7" s="33" t="s">
        <v>120</v>
      </c>
      <c r="O7" s="33" t="s">
        <v>120</v>
      </c>
      <c r="P7" s="33" t="s">
        <v>120</v>
      </c>
      <c r="Q7" s="33" t="s">
        <v>120</v>
      </c>
      <c r="R7" s="33" t="s">
        <v>120</v>
      </c>
      <c r="S7" s="33" t="s">
        <v>120</v>
      </c>
      <c r="T7" s="33" t="s">
        <v>120</v>
      </c>
      <c r="U7">
        <v>0.32803544597534445</v>
      </c>
      <c r="X7"/>
    </row>
    <row r="8" spans="1:24">
      <c r="A8" t="s">
        <v>16</v>
      </c>
      <c r="B8" t="s">
        <v>14</v>
      </c>
      <c r="C8" s="5">
        <v>42173</v>
      </c>
      <c r="D8" s="17">
        <v>0.68055555555555547</v>
      </c>
      <c r="E8">
        <v>561</v>
      </c>
      <c r="F8">
        <v>654</v>
      </c>
      <c r="G8">
        <v>18.2</v>
      </c>
      <c r="H8">
        <v>9.65</v>
      </c>
      <c r="I8">
        <v>102.2</v>
      </c>
      <c r="J8" s="18" t="s">
        <v>120</v>
      </c>
      <c r="K8" s="18" t="s">
        <v>120</v>
      </c>
      <c r="L8" s="33" t="s">
        <v>120</v>
      </c>
      <c r="M8" s="33" t="s">
        <v>120</v>
      </c>
      <c r="N8" s="33" t="s">
        <v>120</v>
      </c>
      <c r="O8" s="33" t="s">
        <v>120</v>
      </c>
      <c r="P8" s="33" t="s">
        <v>120</v>
      </c>
      <c r="Q8" s="33" t="s">
        <v>120</v>
      </c>
      <c r="R8" s="33" t="s">
        <v>120</v>
      </c>
      <c r="S8" s="33" t="s">
        <v>120</v>
      </c>
      <c r="T8" s="33" t="s">
        <v>120</v>
      </c>
      <c r="U8">
        <v>3.0801450326323424E-2</v>
      </c>
      <c r="X8"/>
    </row>
    <row r="9" spans="1:24">
      <c r="A9" t="s">
        <v>106</v>
      </c>
      <c r="B9" t="s">
        <v>14</v>
      </c>
      <c r="C9" s="5">
        <v>42173</v>
      </c>
      <c r="D9" s="17">
        <v>0.6875</v>
      </c>
      <c r="E9">
        <v>224.7</v>
      </c>
      <c r="F9">
        <v>243</v>
      </c>
      <c r="G9">
        <v>21</v>
      </c>
      <c r="H9">
        <v>8.84</v>
      </c>
      <c r="I9">
        <v>99.2</v>
      </c>
      <c r="J9" s="18" t="s">
        <v>120</v>
      </c>
      <c r="K9" s="18" t="s">
        <v>120</v>
      </c>
      <c r="L9" s="33" t="s">
        <v>120</v>
      </c>
      <c r="M9" s="33" t="s">
        <v>120</v>
      </c>
      <c r="N9" s="33" t="s">
        <v>120</v>
      </c>
      <c r="O9" s="33" t="s">
        <v>120</v>
      </c>
      <c r="P9" s="33" t="s">
        <v>120</v>
      </c>
      <c r="Q9" s="33" t="s">
        <v>120</v>
      </c>
      <c r="R9" s="33" t="s">
        <v>120</v>
      </c>
      <c r="S9" s="33" t="s">
        <v>120</v>
      </c>
      <c r="T9" s="33" t="s">
        <v>120</v>
      </c>
      <c r="U9">
        <v>0.28953363306744018</v>
      </c>
      <c r="X9"/>
    </row>
    <row r="10" spans="1:24">
      <c r="A10" t="s">
        <v>19</v>
      </c>
      <c r="B10" t="s">
        <v>14</v>
      </c>
      <c r="C10" s="5">
        <v>42173</v>
      </c>
      <c r="D10" s="17">
        <v>0.69791666666666663</v>
      </c>
      <c r="E10">
        <v>214.4</v>
      </c>
      <c r="F10">
        <v>231.7</v>
      </c>
      <c r="G10">
        <v>21.2</v>
      </c>
      <c r="H10">
        <v>9.06</v>
      </c>
      <c r="I10">
        <v>102.1</v>
      </c>
      <c r="J10" s="18" t="s">
        <v>120</v>
      </c>
      <c r="K10" s="18" t="s">
        <v>120</v>
      </c>
      <c r="L10" s="33" t="s">
        <v>120</v>
      </c>
      <c r="M10" s="33" t="s">
        <v>120</v>
      </c>
      <c r="N10" s="33" t="s">
        <v>120</v>
      </c>
      <c r="O10" s="33" t="s">
        <v>120</v>
      </c>
      <c r="P10" s="33" t="s">
        <v>120</v>
      </c>
      <c r="Q10" s="33" t="s">
        <v>120</v>
      </c>
      <c r="R10" s="33" t="s">
        <v>120</v>
      </c>
      <c r="S10" s="33" t="s">
        <v>120</v>
      </c>
      <c r="T10" s="33" t="s">
        <v>120</v>
      </c>
      <c r="U10">
        <v>0.28316799999999998</v>
      </c>
      <c r="X10"/>
    </row>
    <row r="11" spans="1:24">
      <c r="A11" t="s">
        <v>22</v>
      </c>
      <c r="B11" t="s">
        <v>110</v>
      </c>
      <c r="C11" s="5">
        <v>42174</v>
      </c>
      <c r="D11" s="17">
        <v>0.59375</v>
      </c>
      <c r="E11">
        <v>404.9</v>
      </c>
      <c r="F11">
        <v>432.7</v>
      </c>
      <c r="G11">
        <v>21.7</v>
      </c>
      <c r="H11">
        <v>8.8000000000000007</v>
      </c>
      <c r="I11">
        <v>104</v>
      </c>
      <c r="J11" s="18" t="s">
        <v>120</v>
      </c>
      <c r="K11" s="18" t="s">
        <v>120</v>
      </c>
      <c r="L11" s="33" t="s">
        <v>120</v>
      </c>
      <c r="M11" s="33" t="s">
        <v>120</v>
      </c>
      <c r="N11" s="33" t="s">
        <v>120</v>
      </c>
      <c r="O11" s="33" t="s">
        <v>120</v>
      </c>
      <c r="P11" s="33" t="s">
        <v>120</v>
      </c>
      <c r="Q11" s="33" t="s">
        <v>120</v>
      </c>
      <c r="R11" s="33" t="s">
        <v>120</v>
      </c>
      <c r="S11" s="33" t="s">
        <v>120</v>
      </c>
      <c r="T11" s="33" t="s">
        <v>120</v>
      </c>
      <c r="U11">
        <v>3.4211770461978304E-3</v>
      </c>
      <c r="X11"/>
    </row>
    <row r="12" spans="1:24">
      <c r="A12" t="s">
        <v>24</v>
      </c>
      <c r="B12" t="s">
        <v>110</v>
      </c>
      <c r="C12" s="5">
        <v>42174</v>
      </c>
      <c r="D12" s="17">
        <v>0.60416666666666663</v>
      </c>
      <c r="E12">
        <v>404.4</v>
      </c>
      <c r="F12">
        <v>464.4</v>
      </c>
      <c r="G12">
        <v>18.3</v>
      </c>
      <c r="H12">
        <v>8.6999999999999993</v>
      </c>
      <c r="I12">
        <v>92.6</v>
      </c>
      <c r="J12" s="18" t="s">
        <v>120</v>
      </c>
      <c r="K12" s="18" t="s">
        <v>120</v>
      </c>
      <c r="L12" s="33" t="s">
        <v>120</v>
      </c>
      <c r="M12" s="33" t="s">
        <v>120</v>
      </c>
      <c r="N12" s="33" t="s">
        <v>120</v>
      </c>
      <c r="O12" s="33" t="s">
        <v>120</v>
      </c>
      <c r="P12" s="33" t="s">
        <v>120</v>
      </c>
      <c r="Q12" s="33" t="s">
        <v>120</v>
      </c>
      <c r="R12" s="33" t="s">
        <v>120</v>
      </c>
      <c r="S12" s="33" t="s">
        <v>120</v>
      </c>
      <c r="T12" s="33" t="s">
        <v>120</v>
      </c>
      <c r="U12">
        <v>3.5498806970465859E-3</v>
      </c>
      <c r="X12"/>
    </row>
    <row r="13" spans="1:24">
      <c r="A13" t="s">
        <v>107</v>
      </c>
      <c r="B13" t="s">
        <v>110</v>
      </c>
      <c r="C13" s="5">
        <v>42174</v>
      </c>
      <c r="D13" s="17">
        <v>0.61249999999999993</v>
      </c>
      <c r="E13">
        <v>349.6</v>
      </c>
      <c r="F13">
        <v>404.3</v>
      </c>
      <c r="G13">
        <v>17.899999999999999</v>
      </c>
      <c r="H13">
        <v>7.3</v>
      </c>
      <c r="I13">
        <v>77.5</v>
      </c>
      <c r="J13" s="18" t="s">
        <v>120</v>
      </c>
      <c r="K13" s="18" t="s">
        <v>120</v>
      </c>
      <c r="L13" s="33" t="s">
        <v>120</v>
      </c>
      <c r="M13" s="33" t="s">
        <v>120</v>
      </c>
      <c r="N13" s="33" t="s">
        <v>120</v>
      </c>
      <c r="O13" s="33" t="s">
        <v>120</v>
      </c>
      <c r="P13" s="33" t="s">
        <v>120</v>
      </c>
      <c r="Q13" s="33" t="s">
        <v>120</v>
      </c>
      <c r="R13" s="33" t="s">
        <v>120</v>
      </c>
      <c r="S13" s="33" t="s">
        <v>120</v>
      </c>
      <c r="T13" s="33" t="s">
        <v>120</v>
      </c>
      <c r="U13">
        <v>2.2230630601148688E-3</v>
      </c>
      <c r="X13"/>
    </row>
    <row r="14" spans="1:24">
      <c r="A14" t="s">
        <v>27</v>
      </c>
      <c r="B14" t="s">
        <v>29</v>
      </c>
      <c r="C14" s="5">
        <v>42174</v>
      </c>
      <c r="D14" s="17">
        <v>0.62013888888888891</v>
      </c>
      <c r="E14">
        <v>1044</v>
      </c>
      <c r="F14">
        <v>1141</v>
      </c>
      <c r="G14">
        <v>20.5</v>
      </c>
      <c r="H14">
        <v>8.8000000000000007</v>
      </c>
      <c r="I14">
        <v>98</v>
      </c>
      <c r="J14" s="18" t="s">
        <v>120</v>
      </c>
      <c r="K14" s="18" t="s">
        <v>120</v>
      </c>
      <c r="L14" s="33" t="s">
        <v>120</v>
      </c>
      <c r="M14" s="33" t="s">
        <v>120</v>
      </c>
      <c r="N14" s="33" t="s">
        <v>120</v>
      </c>
      <c r="O14" s="33" t="s">
        <v>120</v>
      </c>
      <c r="P14" s="33" t="s">
        <v>120</v>
      </c>
      <c r="Q14" s="33" t="s">
        <v>120</v>
      </c>
      <c r="R14" s="33" t="s">
        <v>120</v>
      </c>
      <c r="S14" s="33" t="s">
        <v>120</v>
      </c>
      <c r="T14" s="33" t="s">
        <v>120</v>
      </c>
      <c r="U14">
        <v>9.0714955966815607E-3</v>
      </c>
      <c r="X14"/>
    </row>
    <row r="15" spans="1:24">
      <c r="A15" t="s">
        <v>29</v>
      </c>
      <c r="B15" t="s">
        <v>29</v>
      </c>
      <c r="C15" s="5">
        <v>42174</v>
      </c>
      <c r="D15" s="17">
        <v>0.63194444444444442</v>
      </c>
      <c r="E15">
        <v>415.2</v>
      </c>
      <c r="F15">
        <v>454.1</v>
      </c>
      <c r="G15">
        <v>20.5</v>
      </c>
      <c r="H15">
        <v>8.3000000000000007</v>
      </c>
      <c r="I15">
        <v>91.7</v>
      </c>
      <c r="J15" s="18" t="s">
        <v>120</v>
      </c>
      <c r="K15" s="18" t="s">
        <v>120</v>
      </c>
      <c r="L15" s="33" t="s">
        <v>120</v>
      </c>
      <c r="M15" s="33" t="s">
        <v>120</v>
      </c>
      <c r="N15" s="33" t="s">
        <v>120</v>
      </c>
      <c r="O15" s="33" t="s">
        <v>120</v>
      </c>
      <c r="P15" s="33" t="s">
        <v>120</v>
      </c>
      <c r="Q15" s="33" t="s">
        <v>120</v>
      </c>
      <c r="R15" s="33" t="s">
        <v>120</v>
      </c>
      <c r="S15" s="33" t="s">
        <v>120</v>
      </c>
      <c r="T15" s="33" t="s">
        <v>120</v>
      </c>
      <c r="U15">
        <v>1.860007169061902E-2</v>
      </c>
      <c r="X15"/>
    </row>
    <row r="16" spans="1:24">
      <c r="A16" t="s">
        <v>31</v>
      </c>
      <c r="B16" t="s">
        <v>29</v>
      </c>
      <c r="C16" s="5">
        <v>42174</v>
      </c>
      <c r="D16" s="17">
        <v>0.64166666666666672</v>
      </c>
      <c r="E16">
        <v>617</v>
      </c>
      <c r="F16">
        <v>616</v>
      </c>
      <c r="G16">
        <v>25.1</v>
      </c>
      <c r="H16">
        <v>11.9</v>
      </c>
      <c r="I16">
        <v>143</v>
      </c>
      <c r="J16" s="18" t="s">
        <v>120</v>
      </c>
      <c r="K16" s="18" t="s">
        <v>120</v>
      </c>
      <c r="L16" s="33" t="s">
        <v>120</v>
      </c>
      <c r="M16" s="33" t="s">
        <v>120</v>
      </c>
      <c r="N16" s="33" t="s">
        <v>120</v>
      </c>
      <c r="O16" s="33" t="s">
        <v>120</v>
      </c>
      <c r="P16" s="33" t="s">
        <v>120</v>
      </c>
      <c r="Q16" s="33" t="s">
        <v>120</v>
      </c>
      <c r="R16" s="33" t="s">
        <v>120</v>
      </c>
      <c r="S16" s="33" t="s">
        <v>120</v>
      </c>
      <c r="T16" s="33" t="s">
        <v>120</v>
      </c>
      <c r="U16">
        <v>3.3076624582003833E-2</v>
      </c>
      <c r="X16"/>
    </row>
    <row r="17" spans="1:24">
      <c r="A17" t="s">
        <v>33</v>
      </c>
      <c r="B17" t="s">
        <v>33</v>
      </c>
      <c r="C17" s="5">
        <v>42174</v>
      </c>
      <c r="D17" s="17">
        <v>0.6479166666666667</v>
      </c>
      <c r="E17">
        <v>303.60000000000002</v>
      </c>
      <c r="F17">
        <v>304.2</v>
      </c>
      <c r="G17">
        <v>24.9</v>
      </c>
      <c r="H17">
        <v>7.8</v>
      </c>
      <c r="I17">
        <v>86.4</v>
      </c>
      <c r="J17" s="18" t="s">
        <v>120</v>
      </c>
      <c r="K17" s="18" t="s">
        <v>120</v>
      </c>
      <c r="L17" s="33" t="s">
        <v>120</v>
      </c>
      <c r="M17" s="33" t="s">
        <v>120</v>
      </c>
      <c r="N17" s="33" t="s">
        <v>120</v>
      </c>
      <c r="O17" s="33" t="s">
        <v>120</v>
      </c>
      <c r="P17" s="33" t="s">
        <v>120</v>
      </c>
      <c r="Q17" s="33" t="s">
        <v>120</v>
      </c>
      <c r="R17" s="33" t="s">
        <v>120</v>
      </c>
      <c r="S17" s="33" t="s">
        <v>120</v>
      </c>
      <c r="T17" s="33" t="s">
        <v>120</v>
      </c>
      <c r="U17">
        <v>0.20112336990427573</v>
      </c>
      <c r="X17"/>
    </row>
    <row r="18" spans="1:24">
      <c r="A18" t="s">
        <v>35</v>
      </c>
      <c r="B18" t="s">
        <v>33</v>
      </c>
      <c r="C18" s="5">
        <v>42174</v>
      </c>
      <c r="D18" s="17">
        <v>0.65486111111111112</v>
      </c>
      <c r="E18">
        <v>391.1</v>
      </c>
      <c r="F18">
        <v>426.4</v>
      </c>
      <c r="G18">
        <v>21.1</v>
      </c>
      <c r="H18">
        <v>7.4</v>
      </c>
      <c r="I18">
        <v>83.5</v>
      </c>
      <c r="J18" s="18" t="s">
        <v>120</v>
      </c>
      <c r="K18" s="18" t="s">
        <v>120</v>
      </c>
      <c r="L18" s="33" t="s">
        <v>120</v>
      </c>
      <c r="M18" s="33" t="s">
        <v>120</v>
      </c>
      <c r="N18" s="33" t="s">
        <v>120</v>
      </c>
      <c r="O18" s="33" t="s">
        <v>120</v>
      </c>
      <c r="P18" s="33" t="s">
        <v>120</v>
      </c>
      <c r="Q18" s="33" t="s">
        <v>120</v>
      </c>
      <c r="R18" s="33" t="s">
        <v>120</v>
      </c>
      <c r="S18" s="33" t="s">
        <v>120</v>
      </c>
      <c r="T18" s="33" t="s">
        <v>120</v>
      </c>
      <c r="U18">
        <v>6.9031551591576265E-3</v>
      </c>
      <c r="X18"/>
    </row>
    <row r="19" spans="1:24">
      <c r="A19" t="s">
        <v>37</v>
      </c>
      <c r="B19" t="s">
        <v>33</v>
      </c>
      <c r="C19" s="5">
        <v>42174</v>
      </c>
      <c r="D19" s="17">
        <v>0.66805555555555562</v>
      </c>
      <c r="E19">
        <v>246.3</v>
      </c>
      <c r="F19">
        <v>270.7</v>
      </c>
      <c r="G19">
        <v>20.3</v>
      </c>
      <c r="H19">
        <v>8.6</v>
      </c>
      <c r="I19">
        <v>95.7</v>
      </c>
      <c r="J19" s="18" t="s">
        <v>120</v>
      </c>
      <c r="K19" s="18" t="s">
        <v>120</v>
      </c>
      <c r="L19" s="33" t="s">
        <v>120</v>
      </c>
      <c r="M19" s="33" t="s">
        <v>120</v>
      </c>
      <c r="N19" s="33" t="s">
        <v>120</v>
      </c>
      <c r="O19" s="33" t="s">
        <v>120</v>
      </c>
      <c r="P19" s="33" t="s">
        <v>120</v>
      </c>
      <c r="Q19" s="33" t="s">
        <v>120</v>
      </c>
      <c r="R19" s="33" t="s">
        <v>120</v>
      </c>
      <c r="S19" s="33" t="s">
        <v>120</v>
      </c>
      <c r="T19" s="33" t="s">
        <v>120</v>
      </c>
      <c r="U19">
        <v>0.17554007942580732</v>
      </c>
      <c r="X19"/>
    </row>
    <row r="20" spans="1:24">
      <c r="A20" t="s">
        <v>39</v>
      </c>
      <c r="B20" t="s">
        <v>33</v>
      </c>
      <c r="C20" s="5">
        <v>42174</v>
      </c>
      <c r="D20" s="17">
        <v>0.67291666666666661</v>
      </c>
      <c r="E20">
        <v>1241</v>
      </c>
      <c r="F20">
        <v>1388</v>
      </c>
      <c r="G20">
        <v>19.399999999999999</v>
      </c>
      <c r="H20">
        <v>7.4</v>
      </c>
      <c r="I20">
        <v>80</v>
      </c>
      <c r="J20" s="18" t="s">
        <v>120</v>
      </c>
      <c r="K20" s="18" t="s">
        <v>120</v>
      </c>
      <c r="L20" s="33" t="s">
        <v>120</v>
      </c>
      <c r="M20" s="33" t="s">
        <v>120</v>
      </c>
      <c r="N20" s="33" t="s">
        <v>120</v>
      </c>
      <c r="O20" s="33" t="s">
        <v>120</v>
      </c>
      <c r="P20" s="33" t="s">
        <v>120</v>
      </c>
      <c r="Q20" s="33" t="s">
        <v>120</v>
      </c>
      <c r="R20" s="33" t="s">
        <v>120</v>
      </c>
      <c r="S20" s="33" t="s">
        <v>120</v>
      </c>
      <c r="T20" s="33" t="s">
        <v>120</v>
      </c>
      <c r="U20">
        <v>8.5187126279514976E-3</v>
      </c>
      <c r="X20"/>
    </row>
    <row r="21" spans="1:24">
      <c r="A21" t="s">
        <v>41</v>
      </c>
      <c r="B21" t="s">
        <v>41</v>
      </c>
      <c r="C21" s="5">
        <v>42174</v>
      </c>
      <c r="D21" s="17">
        <v>0.68402777777777779</v>
      </c>
      <c r="E21">
        <v>179.5</v>
      </c>
      <c r="F21">
        <v>187.5</v>
      </c>
      <c r="G21">
        <v>22.8</v>
      </c>
      <c r="H21">
        <v>9</v>
      </c>
      <c r="I21">
        <v>103.9</v>
      </c>
      <c r="J21" s="18" t="s">
        <v>120</v>
      </c>
      <c r="K21" s="18" t="s">
        <v>120</v>
      </c>
      <c r="L21" s="33" t="s">
        <v>120</v>
      </c>
      <c r="M21" s="33" t="s">
        <v>120</v>
      </c>
      <c r="N21" s="33" t="s">
        <v>120</v>
      </c>
      <c r="O21" s="33" t="s">
        <v>120</v>
      </c>
      <c r="P21" s="33" t="s">
        <v>120</v>
      </c>
      <c r="Q21" s="33" t="s">
        <v>120</v>
      </c>
      <c r="R21" s="33" t="s">
        <v>120</v>
      </c>
      <c r="S21" s="33" t="s">
        <v>120</v>
      </c>
      <c r="T21" s="33" t="s">
        <v>120</v>
      </c>
      <c r="U21">
        <v>1.1797494556610666</v>
      </c>
      <c r="X21"/>
    </row>
    <row r="22" spans="1:24">
      <c r="A22" t="s">
        <v>43</v>
      </c>
      <c r="B22" t="s">
        <v>41</v>
      </c>
      <c r="C22" s="5">
        <v>42174</v>
      </c>
      <c r="D22" s="17">
        <v>0.70138888888888884</v>
      </c>
      <c r="E22">
        <v>183.6</v>
      </c>
      <c r="F22">
        <v>194.3</v>
      </c>
      <c r="G22">
        <v>22.2</v>
      </c>
      <c r="H22">
        <v>8.9</v>
      </c>
      <c r="I22">
        <v>102.5</v>
      </c>
      <c r="J22" s="18" t="s">
        <v>120</v>
      </c>
      <c r="K22" s="18" t="s">
        <v>120</v>
      </c>
      <c r="L22" s="33" t="s">
        <v>120</v>
      </c>
      <c r="M22" s="33" t="s">
        <v>120</v>
      </c>
      <c r="N22" s="33" t="s">
        <v>120</v>
      </c>
      <c r="O22" s="33" t="s">
        <v>120</v>
      </c>
      <c r="P22" s="33" t="s">
        <v>120</v>
      </c>
      <c r="Q22" s="33" t="s">
        <v>120</v>
      </c>
      <c r="R22" s="33" t="s">
        <v>120</v>
      </c>
      <c r="S22" s="33" t="s">
        <v>120</v>
      </c>
      <c r="T22" s="33" t="s">
        <v>120</v>
      </c>
      <c r="U22">
        <v>1.1695727824689555</v>
      </c>
      <c r="X22"/>
    </row>
    <row r="23" spans="1:24">
      <c r="A23" t="s">
        <v>89</v>
      </c>
      <c r="B23" t="s">
        <v>88</v>
      </c>
      <c r="C23" s="5">
        <v>42174</v>
      </c>
      <c r="D23" s="17">
        <v>0.71527777777777779</v>
      </c>
      <c r="E23">
        <v>181.1</v>
      </c>
      <c r="F23">
        <v>186.7</v>
      </c>
      <c r="G23">
        <v>23.4</v>
      </c>
      <c r="H23">
        <v>9.5</v>
      </c>
      <c r="I23">
        <v>110.9</v>
      </c>
      <c r="J23" s="18" t="s">
        <v>120</v>
      </c>
      <c r="K23" s="18" t="s">
        <v>120</v>
      </c>
      <c r="L23" s="33" t="s">
        <v>120</v>
      </c>
      <c r="M23" s="33" t="s">
        <v>120</v>
      </c>
      <c r="N23" s="33" t="s">
        <v>120</v>
      </c>
      <c r="O23" s="33" t="s">
        <v>120</v>
      </c>
      <c r="P23" s="33" t="s">
        <v>120</v>
      </c>
      <c r="Q23" s="33" t="s">
        <v>120</v>
      </c>
      <c r="R23" s="33" t="s">
        <v>120</v>
      </c>
      <c r="S23" s="33" t="s">
        <v>120</v>
      </c>
      <c r="T23" s="33" t="s">
        <v>120</v>
      </c>
      <c r="U23">
        <v>1.1915096316124472</v>
      </c>
      <c r="X23"/>
    </row>
    <row r="24" spans="1:24">
      <c r="A24" t="s">
        <v>46</v>
      </c>
      <c r="B24" t="s">
        <v>88</v>
      </c>
      <c r="C24" s="5">
        <v>42174</v>
      </c>
      <c r="D24" s="17">
        <v>0.71944444444444444</v>
      </c>
      <c r="E24">
        <v>131.9</v>
      </c>
      <c r="F24">
        <v>137.1</v>
      </c>
      <c r="G24">
        <v>23</v>
      </c>
      <c r="H24">
        <v>9.1</v>
      </c>
      <c r="I24">
        <v>106.4</v>
      </c>
      <c r="J24" s="18" t="s">
        <v>120</v>
      </c>
      <c r="K24" s="18" t="s">
        <v>120</v>
      </c>
      <c r="L24" s="33" t="s">
        <v>120</v>
      </c>
      <c r="M24" s="33" t="s">
        <v>120</v>
      </c>
      <c r="N24" s="33" t="s">
        <v>120</v>
      </c>
      <c r="O24" s="33" t="s">
        <v>120</v>
      </c>
      <c r="P24" s="33" t="s">
        <v>120</v>
      </c>
      <c r="Q24" s="33" t="s">
        <v>120</v>
      </c>
      <c r="R24" s="33" t="s">
        <v>120</v>
      </c>
      <c r="S24" s="33" t="s">
        <v>120</v>
      </c>
      <c r="T24" s="33" t="s">
        <v>120</v>
      </c>
      <c r="U24">
        <v>4.307048573943025E-3</v>
      </c>
      <c r="X24"/>
    </row>
    <row r="25" spans="1:24">
      <c r="A25" t="s">
        <v>48</v>
      </c>
      <c r="B25" t="s">
        <v>88</v>
      </c>
      <c r="C25" s="5">
        <v>42174</v>
      </c>
      <c r="D25" s="17">
        <v>0.72638888888888886</v>
      </c>
      <c r="E25">
        <v>209.7</v>
      </c>
      <c r="F25">
        <v>222.8</v>
      </c>
      <c r="G25">
        <v>20.8</v>
      </c>
      <c r="H25">
        <v>8.6</v>
      </c>
      <c r="I25">
        <v>96.4</v>
      </c>
      <c r="J25" s="18" t="s">
        <v>120</v>
      </c>
      <c r="K25" s="18" t="s">
        <v>120</v>
      </c>
      <c r="L25" s="33" t="s">
        <v>120</v>
      </c>
      <c r="M25" s="33" t="s">
        <v>120</v>
      </c>
      <c r="N25" s="33" t="s">
        <v>120</v>
      </c>
      <c r="O25" s="33" t="s">
        <v>120</v>
      </c>
      <c r="P25" s="33" t="s">
        <v>120</v>
      </c>
      <c r="Q25" s="33" t="s">
        <v>120</v>
      </c>
      <c r="R25" s="33" t="s">
        <v>120</v>
      </c>
      <c r="S25" s="33" t="s">
        <v>120</v>
      </c>
      <c r="T25" s="33" t="s">
        <v>120</v>
      </c>
      <c r="U25">
        <v>0.14142547556230825</v>
      </c>
      <c r="X25"/>
    </row>
    <row r="26" spans="1:24">
      <c r="A26" t="s">
        <v>51</v>
      </c>
      <c r="B26" t="s">
        <v>88</v>
      </c>
      <c r="C26" s="5">
        <v>42174</v>
      </c>
      <c r="D26" s="17">
        <v>0.73125000000000007</v>
      </c>
      <c r="E26">
        <v>182.4</v>
      </c>
      <c r="F26">
        <v>185.6</v>
      </c>
      <c r="G26">
        <v>23.5</v>
      </c>
      <c r="H26">
        <v>8.9</v>
      </c>
      <c r="I26">
        <v>104.4</v>
      </c>
      <c r="J26" s="18" t="s">
        <v>120</v>
      </c>
      <c r="K26" s="18" t="s">
        <v>120</v>
      </c>
      <c r="L26" s="33" t="s">
        <v>120</v>
      </c>
      <c r="M26" s="33" t="s">
        <v>120</v>
      </c>
      <c r="N26" s="33" t="s">
        <v>120</v>
      </c>
      <c r="O26" s="33" t="s">
        <v>120</v>
      </c>
      <c r="P26" s="33" t="s">
        <v>120</v>
      </c>
      <c r="Q26" s="33" t="s">
        <v>120</v>
      </c>
      <c r="R26" s="33" t="s">
        <v>120</v>
      </c>
      <c r="S26" s="33" t="s">
        <v>120</v>
      </c>
      <c r="T26" s="33" t="s">
        <v>120</v>
      </c>
      <c r="U26">
        <v>1.3628273099640613</v>
      </c>
      <c r="X26"/>
    </row>
    <row r="27" spans="1:24">
      <c r="A27" t="s">
        <v>22</v>
      </c>
      <c r="B27" t="s">
        <v>110</v>
      </c>
      <c r="C27" s="5">
        <v>42179</v>
      </c>
      <c r="D27" s="17">
        <v>0.40277777777777773</v>
      </c>
      <c r="E27">
        <v>218.1</v>
      </c>
      <c r="F27">
        <v>243.6</v>
      </c>
      <c r="G27">
        <v>19.5</v>
      </c>
      <c r="H27">
        <v>7.41</v>
      </c>
      <c r="I27">
        <v>81.8</v>
      </c>
      <c r="J27">
        <v>6.7142857142856887</v>
      </c>
      <c r="K27">
        <v>5.7560000000000024E-3</v>
      </c>
      <c r="L27">
        <v>11.018000000000001</v>
      </c>
      <c r="M27">
        <v>34.014499664306598</v>
      </c>
      <c r="N27">
        <v>44.4831</v>
      </c>
      <c r="O27">
        <v>8.1299999999999997E-2</v>
      </c>
      <c r="P27">
        <v>1.4308000000000001</v>
      </c>
      <c r="Q27">
        <v>6.0000000000000001E-3</v>
      </c>
      <c r="R27">
        <v>7.1626522744077503</v>
      </c>
      <c r="S27">
        <v>0.37930998636756103</v>
      </c>
      <c r="T27">
        <v>0.26399548670325501</v>
      </c>
      <c r="U27">
        <v>1.5093428144990428E-2</v>
      </c>
      <c r="X27"/>
    </row>
    <row r="28" spans="1:24">
      <c r="A28" t="s">
        <v>24</v>
      </c>
      <c r="B28" t="s">
        <v>110</v>
      </c>
      <c r="C28" s="5">
        <v>42179</v>
      </c>
      <c r="D28" s="17">
        <v>0.41666666666666669</v>
      </c>
      <c r="E28">
        <v>314.8</v>
      </c>
      <c r="F28">
        <v>372.5</v>
      </c>
      <c r="G28">
        <v>16.899999999999999</v>
      </c>
      <c r="H28">
        <v>9.34</v>
      </c>
      <c r="I28">
        <v>96.8</v>
      </c>
      <c r="J28">
        <v>3.714285714285702</v>
      </c>
      <c r="K28" s="18" t="s">
        <v>120</v>
      </c>
      <c r="L28">
        <v>12.808</v>
      </c>
      <c r="M28">
        <v>26.870000839233398</v>
      </c>
      <c r="N28">
        <v>76.891499999999994</v>
      </c>
      <c r="O28">
        <v>0.33879999999999999</v>
      </c>
      <c r="P28">
        <v>2.3105000000000002</v>
      </c>
      <c r="Q28">
        <v>1.6400000000000001E-2</v>
      </c>
      <c r="R28">
        <v>4.9134563510879197</v>
      </c>
      <c r="S28">
        <v>0.55573306742512296</v>
      </c>
      <c r="T28">
        <v>0.19006306658588901</v>
      </c>
      <c r="U28">
        <v>1.439140823126994E-2</v>
      </c>
      <c r="X28"/>
    </row>
    <row r="29" spans="1:24">
      <c r="A29" t="s">
        <v>107</v>
      </c>
      <c r="B29" t="s">
        <v>110</v>
      </c>
      <c r="C29" s="5">
        <v>42179</v>
      </c>
      <c r="D29" s="17">
        <v>0.4236111111111111</v>
      </c>
      <c r="E29">
        <v>275.7</v>
      </c>
      <c r="F29">
        <v>327.60000000000002</v>
      </c>
      <c r="G29">
        <v>16.7</v>
      </c>
      <c r="H29">
        <v>8.6999999999999993</v>
      </c>
      <c r="I29">
        <v>89.4</v>
      </c>
      <c r="J29">
        <v>3.3749999999999751</v>
      </c>
      <c r="K29" s="18" t="s">
        <v>120</v>
      </c>
      <c r="L29">
        <v>18.213999999999999</v>
      </c>
      <c r="M29">
        <v>33.997398376464801</v>
      </c>
      <c r="N29">
        <v>68.003500000000003</v>
      </c>
      <c r="O29">
        <v>0.2104</v>
      </c>
      <c r="P29">
        <v>1.9335</v>
      </c>
      <c r="Q29">
        <v>2.3800000000000002E-2</v>
      </c>
      <c r="R29">
        <v>5.4981097256511804</v>
      </c>
      <c r="S29">
        <v>0.44090147620422498</v>
      </c>
      <c r="T29">
        <v>0.19650407782776</v>
      </c>
      <c r="U29">
        <v>8.7752489215060618E-3</v>
      </c>
      <c r="X29"/>
    </row>
    <row r="30" spans="1:24">
      <c r="A30" t="s">
        <v>29</v>
      </c>
      <c r="B30" t="s">
        <v>29</v>
      </c>
      <c r="C30" s="5">
        <v>42179</v>
      </c>
      <c r="D30" s="17">
        <v>0.44444444444444442</v>
      </c>
      <c r="E30">
        <v>268.3</v>
      </c>
      <c r="F30">
        <v>237.8</v>
      </c>
      <c r="G30">
        <v>19.100000000000001</v>
      </c>
      <c r="H30">
        <v>8.99</v>
      </c>
      <c r="I30">
        <v>97.3</v>
      </c>
      <c r="J30">
        <v>5.9999999999999982</v>
      </c>
      <c r="K30" s="18" t="s">
        <v>120</v>
      </c>
      <c r="L30">
        <v>10.590999999999999</v>
      </c>
      <c r="M30">
        <v>27.993000030517599</v>
      </c>
      <c r="N30">
        <v>52.860700000000001</v>
      </c>
      <c r="O30">
        <v>0.2215</v>
      </c>
      <c r="P30">
        <v>1.5793999999999999</v>
      </c>
      <c r="Q30">
        <v>9.7000000000000003E-3</v>
      </c>
      <c r="R30">
        <v>7.6040082532447197</v>
      </c>
      <c r="S30">
        <v>0.61793351266977603</v>
      </c>
      <c r="T30">
        <v>0.36844051263925798</v>
      </c>
      <c r="U30">
        <v>6.2000238968730054E-2</v>
      </c>
      <c r="X30"/>
    </row>
    <row r="31" spans="1:24">
      <c r="A31" t="s">
        <v>27</v>
      </c>
      <c r="B31" t="s">
        <v>29</v>
      </c>
      <c r="C31" s="5">
        <v>42179</v>
      </c>
      <c r="D31" s="17">
        <v>0.47222222222222227</v>
      </c>
      <c r="E31">
        <v>464</v>
      </c>
      <c r="F31">
        <v>505</v>
      </c>
      <c r="G31">
        <v>20.8</v>
      </c>
      <c r="H31">
        <v>9.14</v>
      </c>
      <c r="I31">
        <v>102.5</v>
      </c>
      <c r="J31">
        <v>3.7142857142857419</v>
      </c>
      <c r="K31" s="18" t="s">
        <v>120</v>
      </c>
      <c r="L31">
        <v>19.18</v>
      </c>
      <c r="M31">
        <v>37.983100891113303</v>
      </c>
      <c r="N31">
        <v>103.26179999999999</v>
      </c>
      <c r="O31">
        <v>0.22620000000000001</v>
      </c>
      <c r="P31">
        <v>2.3755999999999999</v>
      </c>
      <c r="Q31">
        <v>1.32E-2</v>
      </c>
      <c r="R31">
        <v>6.3074534167132601</v>
      </c>
      <c r="S31">
        <v>0.55877784446507095</v>
      </c>
      <c r="T31">
        <v>0.29459474357395699</v>
      </c>
      <c r="U31">
        <v>3.1750234588385447E-2</v>
      </c>
      <c r="X31"/>
    </row>
    <row r="32" spans="1:24">
      <c r="A32" t="s">
        <v>31</v>
      </c>
      <c r="B32" t="s">
        <v>29</v>
      </c>
      <c r="C32" s="5">
        <v>42179</v>
      </c>
      <c r="D32" s="17">
        <v>0.4826388888888889</v>
      </c>
      <c r="E32">
        <v>291</v>
      </c>
      <c r="F32">
        <v>316.3</v>
      </c>
      <c r="G32">
        <v>20.8</v>
      </c>
      <c r="H32">
        <v>6.97</v>
      </c>
      <c r="I32">
        <v>78.099999999999994</v>
      </c>
      <c r="J32">
        <v>5.1428571428571717</v>
      </c>
      <c r="K32">
        <v>6.167142857142858E-3</v>
      </c>
      <c r="L32">
        <v>6.9569999999999999</v>
      </c>
      <c r="M32">
        <v>23.3211994171143</v>
      </c>
      <c r="N32">
        <v>68.0869</v>
      </c>
      <c r="O32">
        <v>8.6099999999999996E-2</v>
      </c>
      <c r="P32">
        <v>1.7064999999999999</v>
      </c>
      <c r="Q32">
        <v>1.2800000000000001E-2</v>
      </c>
      <c r="R32">
        <v>7.7541839239658703</v>
      </c>
      <c r="S32">
        <v>0.43081021515753998</v>
      </c>
      <c r="T32">
        <v>0.321389015740426</v>
      </c>
      <c r="U32">
        <v>0.10524380548819399</v>
      </c>
      <c r="X32"/>
    </row>
    <row r="33" spans="1:24">
      <c r="A33" t="s">
        <v>33</v>
      </c>
      <c r="B33" t="s">
        <v>33</v>
      </c>
      <c r="C33" s="5">
        <v>42179</v>
      </c>
      <c r="D33" s="17">
        <v>0.48958333333333331</v>
      </c>
      <c r="E33">
        <v>244.7</v>
      </c>
      <c r="F33">
        <v>268.89999999999998</v>
      </c>
      <c r="G33">
        <v>20.3</v>
      </c>
      <c r="H33">
        <v>7.68</v>
      </c>
      <c r="I33">
        <v>84.4</v>
      </c>
      <c r="J33">
        <v>6.3333333333333304</v>
      </c>
      <c r="K33">
        <v>9.4562857142857157E-3</v>
      </c>
      <c r="L33">
        <v>9.2219999999999995</v>
      </c>
      <c r="M33">
        <v>28.708999633789102</v>
      </c>
      <c r="N33">
        <v>42.066400000000002</v>
      </c>
      <c r="O33">
        <v>0.17860000000000001</v>
      </c>
      <c r="P33">
        <v>1.2444</v>
      </c>
      <c r="Q33">
        <v>8.2000000000000007E-3</v>
      </c>
      <c r="R33">
        <v>7.6785228990223899</v>
      </c>
      <c r="S33">
        <v>0.50701663478595405</v>
      </c>
      <c r="T33">
        <v>0.29970763515216498</v>
      </c>
      <c r="U33">
        <v>0.63993799514996819</v>
      </c>
      <c r="X33"/>
    </row>
    <row r="34" spans="1:24">
      <c r="A34" t="s">
        <v>37</v>
      </c>
      <c r="B34" t="s">
        <v>33</v>
      </c>
      <c r="C34" s="5">
        <v>42179</v>
      </c>
      <c r="D34" s="17">
        <v>0.5</v>
      </c>
      <c r="E34">
        <v>185.3</v>
      </c>
      <c r="F34">
        <v>205.5</v>
      </c>
      <c r="G34">
        <v>19.8</v>
      </c>
      <c r="H34">
        <v>9.1999999999999993</v>
      </c>
      <c r="I34">
        <v>101.2</v>
      </c>
      <c r="J34">
        <v>6.6666666666666732</v>
      </c>
      <c r="K34" s="18" t="s">
        <v>120</v>
      </c>
      <c r="L34">
        <v>9.8569999999999993</v>
      </c>
      <c r="M34">
        <v>39.028900146484403</v>
      </c>
      <c r="N34">
        <v>41.9925</v>
      </c>
      <c r="O34">
        <v>0.24979999999999999</v>
      </c>
      <c r="P34">
        <v>1.3399000000000001</v>
      </c>
      <c r="Q34">
        <v>7.4999999999999997E-3</v>
      </c>
      <c r="R34">
        <v>9.0094691105281601</v>
      </c>
      <c r="S34">
        <v>0.63359236601808</v>
      </c>
      <c r="T34">
        <v>0.34476346587159601</v>
      </c>
      <c r="U34">
        <v>0.54612469154695609</v>
      </c>
      <c r="X34"/>
    </row>
    <row r="35" spans="1:24">
      <c r="A35" t="s">
        <v>39</v>
      </c>
      <c r="B35" t="s">
        <v>33</v>
      </c>
      <c r="C35" s="5">
        <v>42179</v>
      </c>
      <c r="D35" s="17">
        <v>0.51736111111111105</v>
      </c>
      <c r="E35">
        <v>1112</v>
      </c>
      <c r="F35">
        <v>1255</v>
      </c>
      <c r="G35">
        <v>19.100000000000001</v>
      </c>
      <c r="H35">
        <v>8.1300000000000008</v>
      </c>
      <c r="I35">
        <v>88.5</v>
      </c>
      <c r="J35">
        <v>4.3750000000000036</v>
      </c>
      <c r="K35" s="18" t="s">
        <v>120</v>
      </c>
      <c r="L35">
        <v>24.138000000000002</v>
      </c>
      <c r="M35">
        <v>99.216003417968807</v>
      </c>
      <c r="N35">
        <v>286.762</v>
      </c>
      <c r="O35">
        <v>0.6895</v>
      </c>
      <c r="P35">
        <v>4.9842000000000004</v>
      </c>
      <c r="Q35">
        <v>2.9700000000000001E-2</v>
      </c>
      <c r="R35">
        <v>7.9697032071382097</v>
      </c>
      <c r="S35">
        <v>1.1864368828429299</v>
      </c>
      <c r="T35">
        <v>0.39772087942496398</v>
      </c>
      <c r="U35">
        <v>2.5374888679004462E-2</v>
      </c>
      <c r="X35"/>
    </row>
    <row r="36" spans="1:24">
      <c r="A36" t="s">
        <v>35</v>
      </c>
      <c r="B36" t="s">
        <v>33</v>
      </c>
      <c r="C36" s="5">
        <v>42179</v>
      </c>
      <c r="D36" s="17">
        <v>0.55208333333333337</v>
      </c>
      <c r="E36">
        <v>347.6</v>
      </c>
      <c r="F36">
        <v>393.3</v>
      </c>
      <c r="G36">
        <v>20.7</v>
      </c>
      <c r="H36">
        <v>5.31</v>
      </c>
      <c r="I36">
        <v>60.6</v>
      </c>
      <c r="J36">
        <v>8.8333333333333321</v>
      </c>
      <c r="K36" s="18" t="s">
        <v>120</v>
      </c>
      <c r="L36">
        <v>10.387</v>
      </c>
      <c r="M36">
        <v>35.800201416015597</v>
      </c>
      <c r="N36">
        <v>56.927300000000002</v>
      </c>
      <c r="O36">
        <v>0.27179999999999999</v>
      </c>
      <c r="P36">
        <v>1.0499000000000001</v>
      </c>
      <c r="Q36">
        <v>1.35E-2</v>
      </c>
      <c r="R36">
        <v>7.86194356555204</v>
      </c>
      <c r="S36">
        <v>0.69448790681704098</v>
      </c>
      <c r="T36">
        <v>0.38688770540102502</v>
      </c>
      <c r="U36">
        <v>2.196458459731972E-2</v>
      </c>
      <c r="X36"/>
    </row>
    <row r="37" spans="1:24">
      <c r="A37" t="s">
        <v>51</v>
      </c>
      <c r="B37" t="s">
        <v>88</v>
      </c>
      <c r="C37" s="5">
        <v>42179</v>
      </c>
      <c r="D37" s="17">
        <v>0.56597222222222221</v>
      </c>
      <c r="E37">
        <v>177.1</v>
      </c>
      <c r="F37">
        <v>190.7</v>
      </c>
      <c r="G37">
        <v>21.1</v>
      </c>
      <c r="H37">
        <v>7.95</v>
      </c>
      <c r="I37">
        <v>89.7</v>
      </c>
      <c r="J37">
        <v>3.4999999999999964</v>
      </c>
      <c r="K37">
        <v>3.957249999999999E-3</v>
      </c>
      <c r="L37">
        <v>5.3259999999999996</v>
      </c>
      <c r="M37">
        <v>17.459600448608398</v>
      </c>
      <c r="N37">
        <v>29.5611</v>
      </c>
      <c r="O37">
        <v>0.111</v>
      </c>
      <c r="P37">
        <v>1.069</v>
      </c>
      <c r="Q37">
        <v>6.0000000000000001E-3</v>
      </c>
      <c r="R37">
        <v>6.0839094793802504</v>
      </c>
      <c r="S37">
        <v>0.36312917124097999</v>
      </c>
      <c r="T37">
        <v>0.234669570792372</v>
      </c>
      <c r="U37">
        <v>4.0884819298921844</v>
      </c>
      <c r="X37"/>
    </row>
    <row r="38" spans="1:24">
      <c r="A38" t="s">
        <v>48</v>
      </c>
      <c r="B38" t="s">
        <v>88</v>
      </c>
      <c r="C38" s="5">
        <v>42179</v>
      </c>
      <c r="D38" s="17">
        <v>0.57291666666666663</v>
      </c>
      <c r="E38">
        <v>210.3</v>
      </c>
      <c r="F38">
        <v>227.1</v>
      </c>
      <c r="G38">
        <v>21.1</v>
      </c>
      <c r="H38">
        <v>7.12</v>
      </c>
      <c r="I38">
        <v>80.099999999999994</v>
      </c>
      <c r="J38">
        <v>20.750000000000004</v>
      </c>
      <c r="K38" s="18" t="s">
        <v>120</v>
      </c>
      <c r="L38">
        <v>17.785</v>
      </c>
      <c r="M38">
        <v>58.610000610351598</v>
      </c>
      <c r="N38">
        <v>41.176299999999998</v>
      </c>
      <c r="O38">
        <v>0.1016</v>
      </c>
      <c r="P38">
        <v>1.5247999999999999</v>
      </c>
      <c r="Q38">
        <v>1.29E-2</v>
      </c>
      <c r="R38">
        <v>8.6689944982824994</v>
      </c>
      <c r="S38">
        <v>0.59835994598439501</v>
      </c>
      <c r="T38">
        <v>0.438149945374044</v>
      </c>
      <c r="U38">
        <v>0.42427642668692478</v>
      </c>
      <c r="X38"/>
    </row>
    <row r="39" spans="1:24">
      <c r="A39" t="s">
        <v>108</v>
      </c>
      <c r="B39" t="s">
        <v>88</v>
      </c>
      <c r="C39" s="5">
        <v>42179</v>
      </c>
      <c r="D39" s="17">
        <v>0.57986111111111105</v>
      </c>
      <c r="E39">
        <v>112.5</v>
      </c>
      <c r="F39">
        <v>125.4</v>
      </c>
      <c r="G39">
        <v>19.899999999999999</v>
      </c>
      <c r="H39">
        <v>5.03</v>
      </c>
      <c r="I39">
        <v>55.2</v>
      </c>
      <c r="J39">
        <v>7.3333333333333579</v>
      </c>
      <c r="K39" s="18" t="s">
        <v>120</v>
      </c>
      <c r="L39">
        <v>10.858000000000001</v>
      </c>
      <c r="M39">
        <v>61.625400543212898</v>
      </c>
      <c r="N39">
        <v>10.954499999999999</v>
      </c>
      <c r="O39">
        <v>0.1042</v>
      </c>
      <c r="P39">
        <v>1.9416</v>
      </c>
      <c r="Q39">
        <v>9.1999999999999998E-3</v>
      </c>
      <c r="R39">
        <v>4.4514655472663698</v>
      </c>
      <c r="S39">
        <v>0.35843151523648897</v>
      </c>
      <c r="T39">
        <v>0.19260611469327599</v>
      </c>
      <c r="U39">
        <v>1.2921145721829074E-2</v>
      </c>
      <c r="X39"/>
    </row>
    <row r="40" spans="1:24">
      <c r="A40" t="s">
        <v>89</v>
      </c>
      <c r="B40" t="s">
        <v>88</v>
      </c>
      <c r="C40" s="5">
        <v>42179</v>
      </c>
      <c r="D40" s="17">
        <v>0.59027777777777779</v>
      </c>
      <c r="E40">
        <v>163.30000000000001</v>
      </c>
      <c r="F40">
        <v>169.5</v>
      </c>
      <c r="G40">
        <v>23.1</v>
      </c>
      <c r="H40">
        <v>9.51</v>
      </c>
      <c r="I40">
        <v>111.3</v>
      </c>
      <c r="J40">
        <v>1.5000000000000082</v>
      </c>
      <c r="K40" s="18" t="s">
        <v>120</v>
      </c>
      <c r="L40">
        <v>8.7929999999999993</v>
      </c>
      <c r="M40">
        <v>20.313600540161101</v>
      </c>
      <c r="N40">
        <v>32.763599999999997</v>
      </c>
      <c r="O40">
        <v>0.1794</v>
      </c>
      <c r="P40">
        <v>1.4737</v>
      </c>
      <c r="Q40">
        <v>1.4E-2</v>
      </c>
      <c r="R40">
        <v>5.9440512211513896</v>
      </c>
      <c r="S40">
        <v>0.46786950141519301</v>
      </c>
      <c r="T40">
        <v>0.26815590087503199</v>
      </c>
      <c r="U40">
        <v>3.5745288948373415</v>
      </c>
      <c r="X40"/>
    </row>
    <row r="41" spans="1:24">
      <c r="A41" t="s">
        <v>41</v>
      </c>
      <c r="B41" t="s">
        <v>41</v>
      </c>
      <c r="C41" s="5">
        <v>42179</v>
      </c>
      <c r="D41" s="17">
        <v>0.60069444444444442</v>
      </c>
      <c r="E41">
        <v>153.30000000000001</v>
      </c>
      <c r="F41">
        <v>162.1</v>
      </c>
      <c r="G41">
        <v>22.1</v>
      </c>
      <c r="H41">
        <v>8.16</v>
      </c>
      <c r="I41">
        <v>94.3</v>
      </c>
      <c r="J41">
        <v>1.222222222222211</v>
      </c>
      <c r="K41">
        <v>2.5182500000000001E-3</v>
      </c>
      <c r="L41">
        <v>45.738</v>
      </c>
      <c r="M41">
        <v>33.593498229980497</v>
      </c>
      <c r="N41">
        <v>30.910900000000002</v>
      </c>
      <c r="O41">
        <v>0.14119999999999999</v>
      </c>
      <c r="P41">
        <v>1.3499000000000001</v>
      </c>
      <c r="Q41">
        <v>8.8999999999999999E-3</v>
      </c>
      <c r="R41">
        <v>6.0884949960434902</v>
      </c>
      <c r="S41">
        <v>0.42633004322733098</v>
      </c>
      <c r="T41">
        <v>0.25153654499735001</v>
      </c>
      <c r="U41">
        <v>3.4830698214755298</v>
      </c>
      <c r="X41"/>
    </row>
    <row r="42" spans="1:24">
      <c r="A42" t="s">
        <v>43</v>
      </c>
      <c r="B42" t="s">
        <v>41</v>
      </c>
      <c r="C42" s="5">
        <v>42179</v>
      </c>
      <c r="D42" s="17">
        <v>0.61805555555555558</v>
      </c>
      <c r="E42">
        <v>152.9</v>
      </c>
      <c r="F42">
        <v>158.6</v>
      </c>
      <c r="G42">
        <v>23.2</v>
      </c>
      <c r="H42">
        <v>8.8699999999999992</v>
      </c>
      <c r="I42">
        <v>103.4</v>
      </c>
      <c r="J42">
        <v>1.5000000000000082</v>
      </c>
      <c r="K42" s="18" t="s">
        <v>120</v>
      </c>
      <c r="L42">
        <v>8.6560000000000006</v>
      </c>
      <c r="M42">
        <v>23.744800567626999</v>
      </c>
      <c r="N42">
        <v>31.923400000000001</v>
      </c>
      <c r="O42">
        <v>0.14460000000000001</v>
      </c>
      <c r="P42">
        <v>1.2089000000000001</v>
      </c>
      <c r="Q42">
        <v>7.7999999999999996E-3</v>
      </c>
      <c r="R42">
        <v>5.90392795034803</v>
      </c>
      <c r="S42">
        <v>0.41358547647440502</v>
      </c>
      <c r="T42">
        <v>0.24524067590677801</v>
      </c>
      <c r="U42">
        <v>3.4530244053845354</v>
      </c>
      <c r="X42"/>
    </row>
    <row r="43" spans="1:24">
      <c r="A43" t="s">
        <v>5</v>
      </c>
      <c r="B43" t="s">
        <v>6</v>
      </c>
      <c r="C43" s="5">
        <v>42181</v>
      </c>
      <c r="D43" s="17">
        <v>0.41666666666666669</v>
      </c>
      <c r="E43">
        <v>363</v>
      </c>
      <c r="F43">
        <v>386.6</v>
      </c>
      <c r="G43">
        <v>20.5</v>
      </c>
      <c r="H43">
        <v>2.88</v>
      </c>
      <c r="I43">
        <v>31.9</v>
      </c>
      <c r="J43">
        <v>2.1666666666666594</v>
      </c>
      <c r="K43" s="18" t="s">
        <v>120</v>
      </c>
      <c r="L43">
        <v>15.365</v>
      </c>
      <c r="M43">
        <v>16.0802001953125</v>
      </c>
      <c r="N43">
        <v>61.501300000000001</v>
      </c>
      <c r="O43">
        <v>4.2599999999999999E-2</v>
      </c>
      <c r="P43">
        <v>0.6169</v>
      </c>
      <c r="Q43">
        <v>1.26E-2</v>
      </c>
      <c r="R43">
        <v>6.0128339711000098</v>
      </c>
      <c r="S43">
        <v>0.35538673819654099</v>
      </c>
      <c r="T43">
        <v>0.29670653800122898</v>
      </c>
      <c r="U43">
        <v>0.32191500355212349</v>
      </c>
      <c r="X43"/>
    </row>
    <row r="44" spans="1:24">
      <c r="A44" t="s">
        <v>6</v>
      </c>
      <c r="B44" t="s">
        <v>6</v>
      </c>
      <c r="C44" s="5">
        <v>42181</v>
      </c>
      <c r="D44" s="17">
        <v>0.43402777777777773</v>
      </c>
      <c r="E44">
        <v>392.8</v>
      </c>
      <c r="F44">
        <v>415.1</v>
      </c>
      <c r="G44">
        <v>20.8</v>
      </c>
      <c r="H44">
        <v>6.83</v>
      </c>
      <c r="I44">
        <v>76.099999999999994</v>
      </c>
      <c r="J44">
        <v>1.7500000000000153</v>
      </c>
      <c r="K44">
        <v>1.439E-3</v>
      </c>
      <c r="L44">
        <v>15.865</v>
      </c>
      <c r="M44">
        <v>16.167600631713899</v>
      </c>
      <c r="N44">
        <v>96.243600000000001</v>
      </c>
      <c r="O44">
        <v>5.3100000000000001E-2</v>
      </c>
      <c r="P44">
        <v>1.0819000000000001</v>
      </c>
      <c r="Q44">
        <v>4.0899999999999999E-2</v>
      </c>
      <c r="R44">
        <v>8.7629975898789407</v>
      </c>
      <c r="S44">
        <v>0.46699956511806501</v>
      </c>
      <c r="T44">
        <v>0.39773196448635101</v>
      </c>
      <c r="U44">
        <v>2.8808790733590732</v>
      </c>
      <c r="X44"/>
    </row>
    <row r="45" spans="1:24">
      <c r="A45" t="s">
        <v>8</v>
      </c>
      <c r="B45" t="s">
        <v>6</v>
      </c>
      <c r="C45" s="5">
        <v>42181</v>
      </c>
      <c r="D45" s="17">
        <v>0.4548611111111111</v>
      </c>
      <c r="E45">
        <v>393.6</v>
      </c>
      <c r="F45">
        <v>420</v>
      </c>
      <c r="G45">
        <v>21.7</v>
      </c>
      <c r="H45">
        <v>7.34</v>
      </c>
      <c r="I45">
        <v>83.4</v>
      </c>
      <c r="J45">
        <v>2.5000000000000022</v>
      </c>
      <c r="K45" s="18" t="s">
        <v>120</v>
      </c>
      <c r="L45">
        <v>13.631</v>
      </c>
      <c r="M45">
        <v>12.492799758911101</v>
      </c>
      <c r="N45">
        <v>97.650099999999995</v>
      </c>
      <c r="O45">
        <v>3.8800000000000001E-2</v>
      </c>
      <c r="P45">
        <v>1.014</v>
      </c>
      <c r="Q45">
        <v>5.1499999999999997E-2</v>
      </c>
      <c r="R45">
        <v>8.2608835152540294</v>
      </c>
      <c r="S45">
        <v>0.41319400514069798</v>
      </c>
      <c r="T45">
        <v>0.361901205381786</v>
      </c>
      <c r="U45">
        <v>2.5113830993050197</v>
      </c>
      <c r="X45"/>
    </row>
    <row r="46" spans="1:24">
      <c r="A46" t="s">
        <v>12</v>
      </c>
      <c r="B46" t="s">
        <v>12</v>
      </c>
      <c r="C46" s="5">
        <v>42181</v>
      </c>
      <c r="D46" s="17">
        <v>0.4861111111111111</v>
      </c>
      <c r="E46">
        <v>458.8</v>
      </c>
      <c r="F46">
        <v>485.9</v>
      </c>
      <c r="G46">
        <v>22.2</v>
      </c>
      <c r="H46">
        <v>4.09</v>
      </c>
      <c r="I46">
        <v>46.9</v>
      </c>
      <c r="J46">
        <v>1.8333333333333628</v>
      </c>
      <c r="K46">
        <v>3.3576666666666698E-3</v>
      </c>
      <c r="L46">
        <v>17.783999999999999</v>
      </c>
      <c r="M46">
        <v>44.331901550292997</v>
      </c>
      <c r="N46">
        <v>122.7216</v>
      </c>
      <c r="O46">
        <v>9.1499999999999998E-2</v>
      </c>
      <c r="P46">
        <v>1.2674000000000001</v>
      </c>
      <c r="Q46">
        <v>5.2600000000000001E-2</v>
      </c>
      <c r="R46">
        <v>12.230794566455099</v>
      </c>
      <c r="S46">
        <v>0.62663287564105596</v>
      </c>
      <c r="T46">
        <v>0.49080097409076301</v>
      </c>
      <c r="U46">
        <v>1.3141452189154013</v>
      </c>
      <c r="X46"/>
    </row>
    <row r="47" spans="1:24">
      <c r="A47" t="s">
        <v>10</v>
      </c>
      <c r="B47" t="s">
        <v>12</v>
      </c>
      <c r="C47" s="5">
        <v>42181</v>
      </c>
      <c r="D47" s="17">
        <v>0.51041666666666663</v>
      </c>
      <c r="E47">
        <v>464.8</v>
      </c>
      <c r="F47">
        <v>493</v>
      </c>
      <c r="G47">
        <v>22.2</v>
      </c>
      <c r="H47">
        <v>5.13</v>
      </c>
      <c r="I47">
        <v>58.8</v>
      </c>
      <c r="J47">
        <v>2.9999999999999933</v>
      </c>
      <c r="K47" s="18" t="s">
        <v>120</v>
      </c>
      <c r="L47">
        <v>14.824</v>
      </c>
      <c r="M47">
        <v>33.621299743652301</v>
      </c>
      <c r="N47">
        <v>125.3203</v>
      </c>
      <c r="O47">
        <v>6.7299999999999999E-2</v>
      </c>
      <c r="P47">
        <v>1.2824</v>
      </c>
      <c r="Q47">
        <v>5.6399999999999999E-2</v>
      </c>
      <c r="R47">
        <v>11.772242900130999</v>
      </c>
      <c r="S47">
        <v>0.58705077412173101</v>
      </c>
      <c r="T47">
        <v>0.48612947437807902</v>
      </c>
      <c r="U47">
        <v>1.2922043057700652</v>
      </c>
      <c r="X47"/>
    </row>
    <row r="48" spans="1:24">
      <c r="A48" t="s">
        <v>14</v>
      </c>
      <c r="B48" t="s">
        <v>14</v>
      </c>
      <c r="C48" s="5">
        <v>42181</v>
      </c>
      <c r="D48" s="17">
        <v>0.56944444444444442</v>
      </c>
      <c r="E48">
        <v>288.2</v>
      </c>
      <c r="F48">
        <v>298.2</v>
      </c>
      <c r="G48">
        <v>23.1</v>
      </c>
      <c r="H48">
        <v>5.8</v>
      </c>
      <c r="I48">
        <v>67.900000000000006</v>
      </c>
      <c r="J48">
        <v>2.7142857142857326</v>
      </c>
      <c r="K48">
        <v>3.3576666666666685E-3</v>
      </c>
      <c r="L48">
        <v>8.2479999999999993</v>
      </c>
      <c r="M48">
        <v>54.336799621582003</v>
      </c>
      <c r="N48">
        <v>60.236499999999999</v>
      </c>
      <c r="O48">
        <v>0.1111</v>
      </c>
      <c r="P48">
        <v>1.0723</v>
      </c>
      <c r="Q48">
        <v>3.4500000000000003E-2</v>
      </c>
      <c r="R48">
        <v>8.0178511321022405</v>
      </c>
      <c r="S48">
        <v>0.50397185774600595</v>
      </c>
      <c r="T48">
        <v>0.33853505812442403</v>
      </c>
      <c r="U48">
        <v>0.39364253517041337</v>
      </c>
      <c r="X48"/>
    </row>
    <row r="49" spans="1:24">
      <c r="A49" t="s">
        <v>16</v>
      </c>
      <c r="B49" t="s">
        <v>14</v>
      </c>
      <c r="C49" s="5">
        <v>42181</v>
      </c>
      <c r="D49" s="17">
        <v>0.57638888888888895</v>
      </c>
      <c r="E49">
        <v>570</v>
      </c>
      <c r="F49">
        <v>661</v>
      </c>
      <c r="G49">
        <v>18.5</v>
      </c>
      <c r="H49">
        <v>7.21</v>
      </c>
      <c r="I49">
        <v>76.5</v>
      </c>
      <c r="J49">
        <v>2.3333333333333077</v>
      </c>
      <c r="K49" s="18" t="s">
        <v>120</v>
      </c>
      <c r="L49">
        <v>4.2380000000000004</v>
      </c>
      <c r="M49">
        <v>51.751598358154297</v>
      </c>
      <c r="N49">
        <v>174.13839999999999</v>
      </c>
      <c r="O49">
        <v>1.3851</v>
      </c>
      <c r="P49">
        <v>3.6353</v>
      </c>
      <c r="Q49">
        <v>3.7999999999999999E-2</v>
      </c>
      <c r="R49">
        <v>4.1144300725181404</v>
      </c>
      <c r="S49">
        <v>1.5457205735568</v>
      </c>
      <c r="T49">
        <v>0.10886897519864901</v>
      </c>
      <c r="U49">
        <v>3.6961740391588109E-2</v>
      </c>
      <c r="X49"/>
    </row>
    <row r="50" spans="1:24">
      <c r="A50" t="s">
        <v>106</v>
      </c>
      <c r="B50" t="s">
        <v>14</v>
      </c>
      <c r="C50" s="5">
        <v>42181</v>
      </c>
      <c r="D50" s="17">
        <v>0.57638888888888895</v>
      </c>
      <c r="E50">
        <v>228.6</v>
      </c>
      <c r="F50">
        <v>239.9</v>
      </c>
      <c r="G50">
        <v>22.5</v>
      </c>
      <c r="H50">
        <v>7.03</v>
      </c>
      <c r="I50">
        <v>81</v>
      </c>
      <c r="J50">
        <v>3.3750000000000102</v>
      </c>
      <c r="K50" s="18" t="s">
        <v>120</v>
      </c>
      <c r="L50" s="33" t="s">
        <v>120</v>
      </c>
      <c r="M50" s="33" t="s">
        <v>120</v>
      </c>
      <c r="N50" s="33" t="s">
        <v>120</v>
      </c>
      <c r="O50" s="33" t="s">
        <v>120</v>
      </c>
      <c r="P50" s="33" t="s">
        <v>120</v>
      </c>
      <c r="Q50" s="33" t="s">
        <v>120</v>
      </c>
      <c r="R50" s="33" t="s">
        <v>120</v>
      </c>
      <c r="S50" s="33" t="s">
        <v>120</v>
      </c>
      <c r="T50" s="33" t="s">
        <v>120</v>
      </c>
      <c r="U50">
        <v>0.34744035968092829</v>
      </c>
      <c r="X50"/>
    </row>
    <row r="51" spans="1:24">
      <c r="A51" t="s">
        <v>19</v>
      </c>
      <c r="B51" t="s">
        <v>14</v>
      </c>
      <c r="C51" s="5">
        <v>42181</v>
      </c>
      <c r="D51" s="17">
        <v>0.59027777777777779</v>
      </c>
      <c r="E51">
        <v>224.1</v>
      </c>
      <c r="F51">
        <v>234.5</v>
      </c>
      <c r="G51">
        <v>22.6</v>
      </c>
      <c r="H51">
        <v>8.7100000000000009</v>
      </c>
      <c r="I51">
        <v>100.7</v>
      </c>
      <c r="J51">
        <v>2.833333333333345</v>
      </c>
      <c r="K51" s="18" t="s">
        <v>120</v>
      </c>
      <c r="L51">
        <v>20.201000000000001</v>
      </c>
      <c r="M51">
        <v>34.4682006835938</v>
      </c>
      <c r="N51">
        <v>44.284700000000001</v>
      </c>
      <c r="O51">
        <v>7.7399999999999997E-2</v>
      </c>
      <c r="P51">
        <v>0.99170000000000003</v>
      </c>
      <c r="Q51">
        <v>2.8799999999999999E-2</v>
      </c>
      <c r="R51">
        <v>6.6685628539435102</v>
      </c>
      <c r="S51">
        <v>0.441988896575635</v>
      </c>
      <c r="T51">
        <v>0.33012069589204102</v>
      </c>
      <c r="U51">
        <v>0.33980159999999998</v>
      </c>
      <c r="X51"/>
    </row>
    <row r="52" spans="1:24">
      <c r="A52" t="s">
        <v>22</v>
      </c>
      <c r="B52" t="s">
        <v>110</v>
      </c>
      <c r="C52" s="5">
        <v>42192</v>
      </c>
      <c r="D52" s="17">
        <v>0.40277777777777773</v>
      </c>
      <c r="E52">
        <v>388.4</v>
      </c>
      <c r="F52">
        <v>436.1</v>
      </c>
      <c r="G52">
        <v>19.399999999999999</v>
      </c>
      <c r="H52">
        <v>9.99</v>
      </c>
      <c r="I52">
        <v>110.7</v>
      </c>
      <c r="J52">
        <v>1.7499999999999807</v>
      </c>
      <c r="K52">
        <v>3.5975000000000009E-3</v>
      </c>
      <c r="L52">
        <v>3.375</v>
      </c>
      <c r="M52">
        <v>1.6624000072479199</v>
      </c>
      <c r="N52">
        <v>85.326599999999999</v>
      </c>
      <c r="O52">
        <v>8.2299999999999998E-2</v>
      </c>
      <c r="P52">
        <v>2.2442000000000002</v>
      </c>
      <c r="Q52">
        <v>2.4199999999999999E-2</v>
      </c>
      <c r="R52">
        <v>4.4445872722714999</v>
      </c>
      <c r="S52">
        <v>0.29222936302504698</v>
      </c>
      <c r="T52">
        <v>0.20826696301779901</v>
      </c>
      <c r="U52">
        <v>1.2074742515992344E-2</v>
      </c>
      <c r="X52"/>
    </row>
    <row r="53" spans="1:24">
      <c r="A53" t="s">
        <v>24</v>
      </c>
      <c r="B53" t="s">
        <v>110</v>
      </c>
      <c r="C53" s="5">
        <v>42192</v>
      </c>
      <c r="D53" s="17">
        <v>0.41666666666666669</v>
      </c>
      <c r="E53">
        <v>346.1</v>
      </c>
      <c r="F53">
        <v>401.1</v>
      </c>
      <c r="G53">
        <v>17.8</v>
      </c>
      <c r="H53">
        <v>9.1300000000000008</v>
      </c>
      <c r="I53">
        <v>96.3</v>
      </c>
      <c r="J53">
        <v>3.3333333333333361</v>
      </c>
      <c r="K53" s="18" t="s">
        <v>120</v>
      </c>
      <c r="L53">
        <v>15.365</v>
      </c>
      <c r="M53">
        <v>36.913501739502003</v>
      </c>
      <c r="N53">
        <v>86.048699999999997</v>
      </c>
      <c r="O53">
        <v>0.36499999999999999</v>
      </c>
      <c r="P53">
        <v>2.4291999999999998</v>
      </c>
      <c r="Q53">
        <v>3.3599999999999998E-2</v>
      </c>
      <c r="R53">
        <v>3.91839923516457</v>
      </c>
      <c r="S53">
        <v>0.54398892741389404</v>
      </c>
      <c r="T53">
        <v>0.14207542567439299</v>
      </c>
      <c r="U53">
        <v>1.1513126585015954E-2</v>
      </c>
      <c r="X53"/>
    </row>
    <row r="54" spans="1:24">
      <c r="A54" t="s">
        <v>107</v>
      </c>
      <c r="B54" t="s">
        <v>110</v>
      </c>
      <c r="C54" s="5">
        <v>42192</v>
      </c>
      <c r="D54" s="17">
        <v>0.42708333333333331</v>
      </c>
      <c r="E54">
        <v>326.7</v>
      </c>
      <c r="F54">
        <v>378.5</v>
      </c>
      <c r="G54">
        <v>17.899999999999999</v>
      </c>
      <c r="H54">
        <v>8.5399999999999991</v>
      </c>
      <c r="I54">
        <v>90.3</v>
      </c>
      <c r="J54">
        <v>2.2499999999999951</v>
      </c>
      <c r="K54" s="18" t="s">
        <v>120</v>
      </c>
      <c r="L54">
        <v>13.195</v>
      </c>
      <c r="M54">
        <v>44.9502983093262</v>
      </c>
      <c r="N54">
        <v>78.548000000000002</v>
      </c>
      <c r="O54">
        <v>0.23449999999999999</v>
      </c>
      <c r="P54">
        <v>2.1863000000000001</v>
      </c>
      <c r="Q54">
        <v>1.8800000000000001E-2</v>
      </c>
      <c r="R54">
        <v>3.7980294227544902</v>
      </c>
      <c r="S54">
        <v>0.41915306877602498</v>
      </c>
      <c r="T54">
        <v>0.13970277046669799</v>
      </c>
      <c r="U54">
        <v>7.0201991372048503E-3</v>
      </c>
      <c r="X54"/>
    </row>
    <row r="55" spans="1:24">
      <c r="A55" t="s">
        <v>27</v>
      </c>
      <c r="B55" t="s">
        <v>29</v>
      </c>
      <c r="C55" s="5">
        <v>42192</v>
      </c>
      <c r="D55" s="17">
        <v>0.4375</v>
      </c>
      <c r="E55">
        <v>768</v>
      </c>
      <c r="F55">
        <v>842</v>
      </c>
      <c r="G55">
        <v>20.399999999999999</v>
      </c>
      <c r="H55">
        <v>8.9700000000000006</v>
      </c>
      <c r="I55">
        <v>99.5</v>
      </c>
      <c r="J55">
        <v>3.8095238095238306</v>
      </c>
      <c r="K55" s="18" t="s">
        <v>120</v>
      </c>
      <c r="L55">
        <v>19.501000000000001</v>
      </c>
      <c r="M55">
        <v>30.060300827026399</v>
      </c>
      <c r="N55">
        <v>223.17</v>
      </c>
      <c r="O55">
        <v>0.46350000000000002</v>
      </c>
      <c r="P55">
        <v>4.1792999999999996</v>
      </c>
      <c r="Q55">
        <v>0.03</v>
      </c>
      <c r="R55">
        <v>5.7571914171243099</v>
      </c>
      <c r="S55">
        <v>0.75190370242749005</v>
      </c>
      <c r="T55">
        <v>0.25834340160046398</v>
      </c>
      <c r="U55">
        <v>2.7214486790044672E-2</v>
      </c>
      <c r="X55"/>
    </row>
    <row r="56" spans="1:24">
      <c r="A56" t="s">
        <v>29</v>
      </c>
      <c r="B56" t="s">
        <v>29</v>
      </c>
      <c r="C56" s="5">
        <v>42192</v>
      </c>
      <c r="D56" s="17">
        <v>0.45833333333333331</v>
      </c>
      <c r="E56">
        <v>312.39999999999998</v>
      </c>
      <c r="F56">
        <v>339.1</v>
      </c>
      <c r="G56">
        <v>20.9</v>
      </c>
      <c r="H56">
        <v>8.6300000000000008</v>
      </c>
      <c r="I56">
        <v>96.8</v>
      </c>
      <c r="J56">
        <v>3.875000000000024</v>
      </c>
      <c r="K56" s="18" t="s">
        <v>120</v>
      </c>
      <c r="L56">
        <v>9.4480000000000004</v>
      </c>
      <c r="M56">
        <v>17.956699371337901</v>
      </c>
      <c r="N56">
        <v>78.805099999999996</v>
      </c>
      <c r="O56">
        <v>0.2606</v>
      </c>
      <c r="P56">
        <v>2.0783999999999998</v>
      </c>
      <c r="Q56">
        <v>2.63E-2</v>
      </c>
      <c r="R56">
        <v>4.9661897927152001</v>
      </c>
      <c r="S56">
        <v>0.50745160293451796</v>
      </c>
      <c r="T56">
        <v>0.22889490356318001</v>
      </c>
      <c r="U56">
        <v>5.3143061973197195E-2</v>
      </c>
      <c r="X56"/>
    </row>
    <row r="57" spans="1:24">
      <c r="A57" t="s">
        <v>31</v>
      </c>
      <c r="B57" t="s">
        <v>29</v>
      </c>
      <c r="C57" s="5">
        <v>42192</v>
      </c>
      <c r="D57" s="17">
        <v>0.46875</v>
      </c>
      <c r="E57">
        <v>445.6</v>
      </c>
      <c r="F57">
        <v>490.9</v>
      </c>
      <c r="G57">
        <v>20.5</v>
      </c>
      <c r="H57">
        <v>4.3600000000000003</v>
      </c>
      <c r="I57">
        <v>47.8</v>
      </c>
      <c r="J57">
        <v>1.5000000000000082</v>
      </c>
      <c r="K57">
        <v>4.3169999999999979E-3</v>
      </c>
      <c r="L57">
        <v>5.7380000000000004</v>
      </c>
      <c r="M57">
        <v>9.0460996627807599</v>
      </c>
      <c r="N57">
        <v>119.6751</v>
      </c>
      <c r="O57">
        <v>9.0999999999999998E-2</v>
      </c>
      <c r="P57">
        <v>2.2982999999999998</v>
      </c>
      <c r="Q57">
        <v>2.29E-2</v>
      </c>
      <c r="R57">
        <v>6.4175058166310501</v>
      </c>
      <c r="S57">
        <v>0.40645199883795602</v>
      </c>
      <c r="T57">
        <v>0.30640589917517502</v>
      </c>
      <c r="U57">
        <v>9.0208976132737706E-2</v>
      </c>
      <c r="X57"/>
    </row>
    <row r="58" spans="1:24">
      <c r="A58" t="s">
        <v>33</v>
      </c>
      <c r="B58" t="s">
        <v>33</v>
      </c>
      <c r="C58" s="5">
        <v>42192</v>
      </c>
      <c r="D58" s="17">
        <v>0.47916666666666669</v>
      </c>
      <c r="E58">
        <v>256.7</v>
      </c>
      <c r="F58">
        <v>275.7</v>
      </c>
      <c r="G58">
        <v>21.4</v>
      </c>
      <c r="H58">
        <v>6.77</v>
      </c>
      <c r="I58">
        <v>77.400000000000006</v>
      </c>
      <c r="J58">
        <v>5.6250000000000044</v>
      </c>
      <c r="K58">
        <v>3.2891428571428594E-3</v>
      </c>
      <c r="L58">
        <v>9.4250000000000007</v>
      </c>
      <c r="M58">
        <v>30.3390007019043</v>
      </c>
      <c r="N58">
        <v>45.834400000000002</v>
      </c>
      <c r="O58">
        <v>0.17130000000000001</v>
      </c>
      <c r="P58">
        <v>1.3376999999999999</v>
      </c>
      <c r="Q58">
        <v>1.8499999999999999E-2</v>
      </c>
      <c r="R58">
        <v>7.7232316864889903</v>
      </c>
      <c r="S58">
        <v>0.49918720811180201</v>
      </c>
      <c r="T58">
        <v>0.29754820740989801</v>
      </c>
      <c r="U58">
        <v>0.54851828155711557</v>
      </c>
      <c r="X58"/>
    </row>
    <row r="59" spans="1:24">
      <c r="A59" t="s">
        <v>37</v>
      </c>
      <c r="B59" t="s">
        <v>33</v>
      </c>
      <c r="C59" s="5">
        <v>42192</v>
      </c>
      <c r="D59" s="17">
        <v>0.48958333333333331</v>
      </c>
      <c r="E59">
        <v>179</v>
      </c>
      <c r="F59">
        <v>192.5</v>
      </c>
      <c r="G59">
        <v>21.3</v>
      </c>
      <c r="H59">
        <v>8.66</v>
      </c>
      <c r="I59">
        <v>98.1</v>
      </c>
      <c r="J59">
        <v>5.2500000000000107</v>
      </c>
      <c r="K59" s="18" t="s">
        <v>120</v>
      </c>
      <c r="L59">
        <v>14.679</v>
      </c>
      <c r="M59">
        <v>42.258899688720703</v>
      </c>
      <c r="N59">
        <v>35.931899999999999</v>
      </c>
      <c r="O59">
        <v>0.2177</v>
      </c>
      <c r="P59">
        <v>1.3956999999999999</v>
      </c>
      <c r="Q59">
        <v>9.5999999999999992E-3</v>
      </c>
      <c r="R59">
        <v>7.2635336409990598</v>
      </c>
      <c r="S59">
        <v>0.51180128442015804</v>
      </c>
      <c r="T59">
        <v>0.251842384731437</v>
      </c>
      <c r="U59">
        <v>0.46810687846881954</v>
      </c>
      <c r="X59"/>
    </row>
    <row r="60" spans="1:24">
      <c r="A60" t="s">
        <v>39</v>
      </c>
      <c r="B60" t="s">
        <v>33</v>
      </c>
      <c r="C60" s="5">
        <v>42192</v>
      </c>
      <c r="D60" s="17">
        <v>0.50694444444444442</v>
      </c>
      <c r="E60">
        <v>1040</v>
      </c>
      <c r="F60">
        <v>1135</v>
      </c>
      <c r="G60">
        <v>20.6</v>
      </c>
      <c r="H60">
        <v>7.74</v>
      </c>
      <c r="I60">
        <v>86.1</v>
      </c>
      <c r="J60">
        <v>3.3750000000000102</v>
      </c>
      <c r="K60" s="18" t="s">
        <v>120</v>
      </c>
      <c r="L60">
        <v>25.288</v>
      </c>
      <c r="M60">
        <v>55.409999847412102</v>
      </c>
      <c r="N60">
        <v>318.01979999999998</v>
      </c>
      <c r="O60">
        <v>0.60980000000000001</v>
      </c>
      <c r="P60">
        <v>4.9816000000000003</v>
      </c>
      <c r="Q60">
        <v>3.9300000000000002E-2</v>
      </c>
      <c r="R60">
        <v>5.54396489228359</v>
      </c>
      <c r="S60">
        <v>1.01070975082307</v>
      </c>
      <c r="T60">
        <v>0.34549975097566199</v>
      </c>
      <c r="U60">
        <v>2.1749904582003828E-2</v>
      </c>
      <c r="X60"/>
    </row>
    <row r="61" spans="1:24">
      <c r="A61" t="s">
        <v>35</v>
      </c>
      <c r="B61" t="s">
        <v>33</v>
      </c>
      <c r="C61" s="5">
        <v>42192</v>
      </c>
      <c r="D61" s="17">
        <v>0.51736111111111105</v>
      </c>
      <c r="E61">
        <v>374.4</v>
      </c>
      <c r="F61">
        <v>415.3</v>
      </c>
      <c r="G61">
        <v>19.8</v>
      </c>
      <c r="H61">
        <v>6.94</v>
      </c>
      <c r="I61">
        <v>77</v>
      </c>
      <c r="J61">
        <v>3.6250000000000169</v>
      </c>
      <c r="K61" s="18" t="s">
        <v>120</v>
      </c>
      <c r="L61">
        <v>19.433</v>
      </c>
      <c r="M61">
        <v>44.902900695800803</v>
      </c>
      <c r="N61">
        <v>80.0779</v>
      </c>
      <c r="O61">
        <v>0.57030000000000003</v>
      </c>
      <c r="P61">
        <v>1.6795</v>
      </c>
      <c r="Q61">
        <v>2.8199999999999999E-2</v>
      </c>
      <c r="R61">
        <v>5.93488018782491</v>
      </c>
      <c r="S61">
        <v>0.82149860619773096</v>
      </c>
      <c r="T61">
        <v>0.20629570550192999</v>
      </c>
      <c r="U61">
        <v>1.8826786797702617E-2</v>
      </c>
      <c r="X61"/>
    </row>
    <row r="62" spans="1:24">
      <c r="A62" t="s">
        <v>51</v>
      </c>
      <c r="B62" t="s">
        <v>88</v>
      </c>
      <c r="C62" s="5">
        <v>42192</v>
      </c>
      <c r="D62" s="17">
        <v>0.54166666666666663</v>
      </c>
      <c r="E62">
        <v>152.19999999999999</v>
      </c>
      <c r="F62">
        <v>161.9</v>
      </c>
      <c r="G62">
        <v>21.9</v>
      </c>
      <c r="H62">
        <v>7.3</v>
      </c>
      <c r="I62">
        <v>82.1</v>
      </c>
      <c r="J62">
        <v>2.1249999999999738</v>
      </c>
      <c r="K62">
        <v>6.9894285714285735E-3</v>
      </c>
      <c r="L62">
        <v>5.3739999999999997</v>
      </c>
      <c r="M62">
        <v>20.0778999328613</v>
      </c>
      <c r="N62">
        <v>33.377299999999998</v>
      </c>
      <c r="O62">
        <v>5.0299999999999997E-2</v>
      </c>
      <c r="P62">
        <v>1.1507000000000001</v>
      </c>
      <c r="Q62">
        <v>6.6E-3</v>
      </c>
      <c r="R62">
        <v>6.9333764412456897</v>
      </c>
      <c r="S62">
        <v>0.34038033707108301</v>
      </c>
      <c r="T62">
        <v>0.27000243713822097</v>
      </c>
      <c r="U62">
        <v>3.0501373127767089</v>
      </c>
      <c r="X62"/>
    </row>
    <row r="63" spans="1:24">
      <c r="A63" t="s">
        <v>48</v>
      </c>
      <c r="B63" t="s">
        <v>88</v>
      </c>
      <c r="C63" s="5">
        <v>42192</v>
      </c>
      <c r="D63" s="17">
        <v>0.54861111111111105</v>
      </c>
      <c r="E63">
        <v>209.7</v>
      </c>
      <c r="F63">
        <v>219.3</v>
      </c>
      <c r="G63">
        <v>22.8</v>
      </c>
      <c r="H63">
        <v>8.1</v>
      </c>
      <c r="I63">
        <v>94.7</v>
      </c>
      <c r="J63">
        <v>2.5714285714285658</v>
      </c>
      <c r="K63" s="18" t="s">
        <v>120</v>
      </c>
      <c r="L63">
        <v>9.1999999999999993</v>
      </c>
      <c r="M63">
        <v>88.206398010253906</v>
      </c>
      <c r="N63">
        <v>38.755299999999998</v>
      </c>
      <c r="O63">
        <v>0.1012</v>
      </c>
      <c r="P63">
        <v>1.1536</v>
      </c>
      <c r="Q63">
        <v>8.8999999999999999E-3</v>
      </c>
      <c r="R63">
        <v>9.5608774892829196</v>
      </c>
      <c r="S63">
        <v>0.49048784514052202</v>
      </c>
      <c r="T63">
        <v>0.30108144713026802</v>
      </c>
      <c r="U63">
        <v>0.31652368340135656</v>
      </c>
      <c r="X63"/>
    </row>
    <row r="64" spans="1:24">
      <c r="A64" t="s">
        <v>96</v>
      </c>
      <c r="B64" t="s">
        <v>88</v>
      </c>
      <c r="C64" s="5">
        <v>42192</v>
      </c>
      <c r="D64" s="17">
        <v>0.5625</v>
      </c>
      <c r="E64">
        <v>123</v>
      </c>
      <c r="F64">
        <v>132</v>
      </c>
      <c r="G64">
        <v>21.6</v>
      </c>
      <c r="H64">
        <v>7.69</v>
      </c>
      <c r="I64">
        <v>88.3</v>
      </c>
      <c r="J64">
        <v>2.833333333333345</v>
      </c>
      <c r="K64" s="18" t="s">
        <v>120</v>
      </c>
      <c r="L64">
        <v>19.411999999999999</v>
      </c>
      <c r="M64">
        <v>49.734298706054702</v>
      </c>
      <c r="N64">
        <v>13.371700000000001</v>
      </c>
      <c r="O64">
        <v>3.0599999999999999E-2</v>
      </c>
      <c r="P64">
        <v>1.8481000000000001</v>
      </c>
      <c r="Q64">
        <v>1.66E-2</v>
      </c>
      <c r="R64">
        <v>4.1224547266788099</v>
      </c>
      <c r="S64">
        <v>0.29470868147186202</v>
      </c>
      <c r="T64">
        <v>0.214374382765807</v>
      </c>
      <c r="U64">
        <v>9.6395849035867693E-3</v>
      </c>
      <c r="X64"/>
    </row>
    <row r="65" spans="1:24">
      <c r="A65" t="s">
        <v>89</v>
      </c>
      <c r="B65" t="s">
        <v>88</v>
      </c>
      <c r="C65" s="5">
        <v>42192</v>
      </c>
      <c r="D65" s="17">
        <v>0.57291666666666663</v>
      </c>
      <c r="E65">
        <v>146.1</v>
      </c>
      <c r="F65">
        <v>148.9</v>
      </c>
      <c r="G65">
        <v>24</v>
      </c>
      <c r="H65">
        <v>9.44</v>
      </c>
      <c r="I65">
        <v>112.4</v>
      </c>
      <c r="J65">
        <v>0.87500000000000766</v>
      </c>
      <c r="K65" s="18" t="s">
        <v>120</v>
      </c>
      <c r="L65">
        <v>4.6239999999999997</v>
      </c>
      <c r="M65">
        <v>46.967498779296903</v>
      </c>
      <c r="N65">
        <v>39.374600000000001</v>
      </c>
      <c r="O65">
        <v>0.1845</v>
      </c>
      <c r="P65">
        <v>1.4853000000000001</v>
      </c>
      <c r="Q65">
        <v>5.4999999999999997E-3</v>
      </c>
      <c r="R65">
        <v>6.1377893001733304</v>
      </c>
      <c r="S65">
        <v>0.67882905346873701</v>
      </c>
      <c r="T65">
        <v>0.44736155468944</v>
      </c>
      <c r="U65">
        <v>2.6667120326564291</v>
      </c>
      <c r="X65"/>
    </row>
    <row r="66" spans="1:24">
      <c r="A66" t="s">
        <v>41</v>
      </c>
      <c r="B66" t="s">
        <v>41</v>
      </c>
      <c r="C66" s="5">
        <v>42192</v>
      </c>
      <c r="D66" s="17">
        <v>0.58333333333333337</v>
      </c>
      <c r="E66">
        <v>143.30000000000001</v>
      </c>
      <c r="F66">
        <v>149.5</v>
      </c>
      <c r="G66">
        <v>22.6</v>
      </c>
      <c r="H66">
        <v>7.95</v>
      </c>
      <c r="I66">
        <v>92.4</v>
      </c>
      <c r="J66">
        <v>1.3749999999999873</v>
      </c>
      <c r="K66">
        <v>2.8780000000000021E-3</v>
      </c>
      <c r="L66">
        <v>4.2190000000000003</v>
      </c>
      <c r="M66">
        <v>26.3950004577637</v>
      </c>
      <c r="N66">
        <v>29.855499999999999</v>
      </c>
      <c r="O66">
        <v>0.1115</v>
      </c>
      <c r="P66">
        <v>1.0749</v>
      </c>
      <c r="Q66">
        <v>6.0000000000000001E-3</v>
      </c>
      <c r="R66">
        <v>6.0323224169187801</v>
      </c>
      <c r="S66">
        <v>0.366652413244349</v>
      </c>
      <c r="T66">
        <v>0.22875741278658501</v>
      </c>
      <c r="U66">
        <v>2.640391638860482</v>
      </c>
      <c r="X66"/>
    </row>
    <row r="67" spans="1:24">
      <c r="A67" t="s">
        <v>43</v>
      </c>
      <c r="B67" t="s">
        <v>41</v>
      </c>
      <c r="C67" s="5">
        <v>42192</v>
      </c>
      <c r="D67" s="17">
        <v>0.60416666666666663</v>
      </c>
      <c r="E67">
        <v>150.4</v>
      </c>
      <c r="F67">
        <v>153.4</v>
      </c>
      <c r="G67">
        <v>23.9</v>
      </c>
      <c r="H67">
        <v>8.3800000000000008</v>
      </c>
      <c r="I67">
        <v>99.8</v>
      </c>
      <c r="J67">
        <v>2.2499999999999951</v>
      </c>
      <c r="K67" s="18" t="s">
        <v>120</v>
      </c>
      <c r="L67">
        <v>14.09</v>
      </c>
      <c r="M67">
        <v>44.808200836181598</v>
      </c>
      <c r="N67">
        <v>29.177800000000001</v>
      </c>
      <c r="O67">
        <v>0.10349999999999999</v>
      </c>
      <c r="P67">
        <v>1.0451999999999999</v>
      </c>
      <c r="Q67">
        <v>8.5000000000000006E-3</v>
      </c>
      <c r="R67">
        <v>5.9451976003171998</v>
      </c>
      <c r="S67">
        <v>0.449165871026941</v>
      </c>
      <c r="T67">
        <v>0.30085767019075899</v>
      </c>
      <c r="U67">
        <v>2.6176152750495669</v>
      </c>
      <c r="X67"/>
    </row>
    <row r="68" spans="1:24">
      <c r="A68" t="s">
        <v>5</v>
      </c>
      <c r="B68" t="s">
        <v>6</v>
      </c>
      <c r="C68" s="5">
        <v>42195</v>
      </c>
      <c r="D68" s="17">
        <v>0.44097222222222227</v>
      </c>
      <c r="E68">
        <v>335</v>
      </c>
      <c r="F68">
        <v>365</v>
      </c>
      <c r="G68">
        <v>20.8</v>
      </c>
      <c r="H68">
        <v>1.99</v>
      </c>
      <c r="I68">
        <v>22.3</v>
      </c>
      <c r="J68">
        <v>3.5999999999999921</v>
      </c>
      <c r="K68" s="18" t="s">
        <v>120</v>
      </c>
      <c r="L68">
        <v>10.198</v>
      </c>
      <c r="M68">
        <v>2.3290998935699498</v>
      </c>
      <c r="N68">
        <v>81.334599999999995</v>
      </c>
      <c r="O68">
        <v>2.9100000000000001E-2</v>
      </c>
      <c r="P68">
        <v>0.63980000000000004</v>
      </c>
      <c r="Q68">
        <v>4.48E-2</v>
      </c>
      <c r="R68">
        <v>7.7209389281573699</v>
      </c>
      <c r="S68">
        <v>0.38296371881549901</v>
      </c>
      <c r="T68">
        <v>0.351534618921929</v>
      </c>
      <c r="U68">
        <v>0.30676606220849417</v>
      </c>
      <c r="X68"/>
    </row>
    <row r="69" spans="1:24">
      <c r="A69" t="s">
        <v>6</v>
      </c>
      <c r="B69" t="s">
        <v>6</v>
      </c>
      <c r="C69" s="5">
        <v>42195</v>
      </c>
      <c r="D69" s="17">
        <v>0.4548611111111111</v>
      </c>
      <c r="E69">
        <v>401</v>
      </c>
      <c r="F69">
        <v>418</v>
      </c>
      <c r="G69">
        <v>22.8</v>
      </c>
      <c r="H69">
        <v>4.58</v>
      </c>
      <c r="I69">
        <v>52.7</v>
      </c>
      <c r="J69">
        <v>2.142857142857145</v>
      </c>
      <c r="K69">
        <v>1.0792500000000003E-3</v>
      </c>
      <c r="L69">
        <v>13.134</v>
      </c>
      <c r="M69">
        <v>20.289800643920898</v>
      </c>
      <c r="N69">
        <v>92.4679</v>
      </c>
      <c r="O69">
        <v>5.8400000000000001E-2</v>
      </c>
      <c r="P69">
        <v>0.84150000000000003</v>
      </c>
      <c r="Q69">
        <v>4.4499999999999998E-2</v>
      </c>
      <c r="R69">
        <v>10.946849900747599</v>
      </c>
      <c r="S69">
        <v>0.56878211188204297</v>
      </c>
      <c r="T69">
        <v>0.49009231123812202</v>
      </c>
      <c r="U69">
        <v>2.7453082934362936</v>
      </c>
      <c r="X69"/>
    </row>
    <row r="70" spans="1:24">
      <c r="A70" t="s">
        <v>8</v>
      </c>
      <c r="B70" t="s">
        <v>6</v>
      </c>
      <c r="C70" s="5">
        <v>42195</v>
      </c>
      <c r="D70" s="17">
        <v>0.46875</v>
      </c>
      <c r="E70">
        <v>407</v>
      </c>
      <c r="F70">
        <v>428</v>
      </c>
      <c r="G70">
        <v>22.5</v>
      </c>
      <c r="H70">
        <v>5.71</v>
      </c>
      <c r="I70">
        <v>65.8</v>
      </c>
      <c r="J70">
        <v>2.8571428571428599</v>
      </c>
      <c r="K70" s="18" t="s">
        <v>120</v>
      </c>
      <c r="L70">
        <v>7.5220000000000002</v>
      </c>
      <c r="M70">
        <v>23.721000671386701</v>
      </c>
      <c r="N70">
        <v>94.189499999999995</v>
      </c>
      <c r="O70">
        <v>5.7799999999999997E-2</v>
      </c>
      <c r="P70">
        <v>0.60650000000000004</v>
      </c>
      <c r="Q70">
        <v>5.1900000000000002E-2</v>
      </c>
      <c r="R70">
        <v>11.416865358729799</v>
      </c>
      <c r="S70">
        <v>0.62358809860110798</v>
      </c>
      <c r="T70">
        <v>0.54206709792972096</v>
      </c>
      <c r="U70">
        <v>2.3932003652200771</v>
      </c>
      <c r="X70"/>
    </row>
    <row r="71" spans="1:24">
      <c r="A71" t="s">
        <v>12</v>
      </c>
      <c r="B71" t="s">
        <v>12</v>
      </c>
      <c r="C71" s="5">
        <v>42195</v>
      </c>
      <c r="D71" s="17">
        <v>0.51041666666666663</v>
      </c>
      <c r="E71">
        <v>512</v>
      </c>
      <c r="F71">
        <v>535</v>
      </c>
      <c r="G71">
        <v>22.8</v>
      </c>
      <c r="H71">
        <v>3.27</v>
      </c>
      <c r="I71">
        <v>38.299999999999997</v>
      </c>
      <c r="J71">
        <v>3.999999999999996</v>
      </c>
      <c r="K71">
        <v>4.029200000000001E-3</v>
      </c>
      <c r="L71">
        <v>10.586</v>
      </c>
      <c r="M71">
        <v>39.764900207519503</v>
      </c>
      <c r="N71">
        <v>129.17140000000001</v>
      </c>
      <c r="O71">
        <v>0.127</v>
      </c>
      <c r="P71">
        <v>1.0533999999999999</v>
      </c>
      <c r="Q71">
        <v>6.0999999999999999E-2</v>
      </c>
      <c r="R71">
        <v>11.270128825506101</v>
      </c>
      <c r="S71">
        <v>0.66491007271468805</v>
      </c>
      <c r="T71">
        <v>0.498145172507169</v>
      </c>
      <c r="U71">
        <v>1.0625003897613881</v>
      </c>
      <c r="X71"/>
    </row>
    <row r="72" spans="1:24">
      <c r="A72" t="s">
        <v>10</v>
      </c>
      <c r="B72" t="s">
        <v>12</v>
      </c>
      <c r="C72" s="5">
        <v>42195</v>
      </c>
      <c r="D72" s="17">
        <v>0.52777777777777779</v>
      </c>
      <c r="E72">
        <v>508</v>
      </c>
      <c r="F72">
        <v>532</v>
      </c>
      <c r="G72">
        <v>22.6</v>
      </c>
      <c r="H72">
        <v>9.6999999999999993</v>
      </c>
      <c r="I72">
        <v>103</v>
      </c>
      <c r="J72">
        <v>5.7142857142857197</v>
      </c>
      <c r="K72" s="18" t="s">
        <v>120</v>
      </c>
      <c r="L72">
        <v>9.0860000000000003</v>
      </c>
      <c r="M72">
        <v>42.817501068115199</v>
      </c>
      <c r="N72">
        <v>127.873</v>
      </c>
      <c r="O72">
        <v>0.1489</v>
      </c>
      <c r="P72">
        <v>1.1240000000000001</v>
      </c>
      <c r="Q72">
        <v>6.2199999999999998E-2</v>
      </c>
      <c r="R72">
        <v>10.9651919674005</v>
      </c>
      <c r="S72">
        <v>0.64098682454366795</v>
      </c>
      <c r="T72">
        <v>0.44926932347555298</v>
      </c>
      <c r="U72">
        <v>1.0447609280694143</v>
      </c>
      <c r="X72"/>
    </row>
    <row r="73" spans="1:24">
      <c r="A73" t="s">
        <v>14</v>
      </c>
      <c r="B73" t="s">
        <v>14</v>
      </c>
      <c r="C73" s="5">
        <v>42195</v>
      </c>
      <c r="D73" s="17">
        <v>0.57986111111111105</v>
      </c>
      <c r="E73">
        <v>270</v>
      </c>
      <c r="F73">
        <v>286</v>
      </c>
      <c r="G73">
        <v>22.1</v>
      </c>
      <c r="H73">
        <v>4.1399999999999997</v>
      </c>
      <c r="I73">
        <v>47.6</v>
      </c>
      <c r="J73">
        <v>0.57142857142858783</v>
      </c>
      <c r="K73">
        <v>1.6445714285714297E-3</v>
      </c>
      <c r="L73">
        <v>7.9020000000000001</v>
      </c>
      <c r="M73">
        <v>32.428600311279297</v>
      </c>
      <c r="N73">
        <v>55.538400000000003</v>
      </c>
      <c r="O73">
        <v>8.8099999999999998E-2</v>
      </c>
      <c r="P73">
        <v>1.0071000000000001</v>
      </c>
      <c r="Q73">
        <v>3.73E-2</v>
      </c>
      <c r="R73">
        <v>7.6315213532241701</v>
      </c>
      <c r="S73">
        <v>0.49483752662616198</v>
      </c>
      <c r="T73">
        <v>0.374308926314882</v>
      </c>
      <c r="U73">
        <v>0.55766025815808562</v>
      </c>
      <c r="X73"/>
    </row>
    <row r="74" spans="1:24">
      <c r="A74" t="s">
        <v>16</v>
      </c>
      <c r="B74" t="s">
        <v>14</v>
      </c>
      <c r="C74" s="5">
        <v>42195</v>
      </c>
      <c r="D74" s="17">
        <v>0.58680555555555558</v>
      </c>
      <c r="E74">
        <v>452</v>
      </c>
      <c r="F74">
        <v>503</v>
      </c>
      <c r="G74">
        <v>19.7</v>
      </c>
      <c r="H74">
        <v>6.86</v>
      </c>
      <c r="I74">
        <v>75.7</v>
      </c>
      <c r="J74">
        <v>0.16666666666664831</v>
      </c>
      <c r="K74" s="18" t="s">
        <v>120</v>
      </c>
      <c r="L74">
        <v>9.9039999999999999</v>
      </c>
      <c r="M74">
        <v>26.283800125122099</v>
      </c>
      <c r="N74">
        <v>124.87139999999999</v>
      </c>
      <c r="O74">
        <v>0.71779999999999999</v>
      </c>
      <c r="P74">
        <v>2.7252000000000001</v>
      </c>
      <c r="Q74">
        <v>2.4899999999999999E-2</v>
      </c>
      <c r="R74">
        <v>6.63073234147177</v>
      </c>
      <c r="S74">
        <v>1.0450722345596299</v>
      </c>
      <c r="T74">
        <v>0.30098843443450901</v>
      </c>
      <c r="U74">
        <v>5.2362465554749819E-2</v>
      </c>
      <c r="X74"/>
    </row>
    <row r="75" spans="1:24">
      <c r="A75" t="s">
        <v>106</v>
      </c>
      <c r="B75" t="s">
        <v>14</v>
      </c>
      <c r="C75" s="5">
        <v>42195</v>
      </c>
      <c r="D75" s="17">
        <v>0.59375</v>
      </c>
      <c r="E75">
        <v>225</v>
      </c>
      <c r="F75">
        <v>233</v>
      </c>
      <c r="G75">
        <v>23.2</v>
      </c>
      <c r="H75">
        <v>6.26</v>
      </c>
      <c r="I75">
        <v>74.3</v>
      </c>
      <c r="J75">
        <v>2.4285714285714386</v>
      </c>
      <c r="K75" s="18" t="s">
        <v>120</v>
      </c>
      <c r="L75" s="33" t="s">
        <v>120</v>
      </c>
      <c r="M75" s="33" t="s">
        <v>120</v>
      </c>
      <c r="N75" s="33" t="s">
        <v>120</v>
      </c>
      <c r="O75" s="33" t="s">
        <v>120</v>
      </c>
      <c r="P75" s="33" t="s">
        <v>120</v>
      </c>
      <c r="Q75" s="33" t="s">
        <v>120</v>
      </c>
      <c r="R75" s="33" t="s">
        <v>120</v>
      </c>
      <c r="S75" s="33" t="s">
        <v>120</v>
      </c>
      <c r="T75" s="33" t="s">
        <v>120</v>
      </c>
      <c r="U75">
        <v>0.49220717621464832</v>
      </c>
      <c r="X75"/>
    </row>
    <row r="76" spans="1:24">
      <c r="A76" t="s">
        <v>19</v>
      </c>
      <c r="B76" t="s">
        <v>14</v>
      </c>
      <c r="C76" s="5">
        <v>42195</v>
      </c>
      <c r="D76" s="17">
        <v>0.59722222222222221</v>
      </c>
      <c r="E76">
        <v>220</v>
      </c>
      <c r="F76">
        <v>227</v>
      </c>
      <c r="G76">
        <v>23.3</v>
      </c>
      <c r="H76">
        <v>7.85</v>
      </c>
      <c r="I76">
        <v>93</v>
      </c>
      <c r="J76">
        <v>3.1666666666666883</v>
      </c>
      <c r="K76" s="18" t="s">
        <v>120</v>
      </c>
      <c r="L76">
        <v>8.2690000000000001</v>
      </c>
      <c r="M76">
        <v>18.907800674438501</v>
      </c>
      <c r="N76">
        <v>40.225099999999998</v>
      </c>
      <c r="O76">
        <v>6.2600000000000003E-2</v>
      </c>
      <c r="P76">
        <v>0.81689999999999996</v>
      </c>
      <c r="Q76">
        <v>1.09E-2</v>
      </c>
      <c r="R76">
        <v>8.1359281861806991</v>
      </c>
      <c r="S76">
        <v>0.44346778828075301</v>
      </c>
      <c r="T76">
        <v>0.36195998760631398</v>
      </c>
      <c r="U76">
        <v>0.48138559999999997</v>
      </c>
      <c r="X76"/>
    </row>
    <row r="77" spans="1:24">
      <c r="A77" t="s">
        <v>22</v>
      </c>
      <c r="B77" t="s">
        <v>110</v>
      </c>
      <c r="C77" s="5">
        <v>42207</v>
      </c>
      <c r="D77" s="17">
        <v>0.39930555555555558</v>
      </c>
      <c r="E77">
        <v>464.2</v>
      </c>
      <c r="F77">
        <v>484.1</v>
      </c>
      <c r="G77">
        <v>22.8</v>
      </c>
      <c r="H77">
        <v>0.82</v>
      </c>
      <c r="I77">
        <v>9.4</v>
      </c>
      <c r="J77">
        <v>4.4999999999999902</v>
      </c>
      <c r="K77">
        <v>1.6445714285714275E-3</v>
      </c>
      <c r="L77">
        <v>24.390999999999998</v>
      </c>
      <c r="M77">
        <v>41.033000946044901</v>
      </c>
      <c r="N77">
        <v>76.109200000000001</v>
      </c>
      <c r="O77">
        <v>6.7000000000000004E-2</v>
      </c>
      <c r="P77">
        <v>1.7823</v>
      </c>
      <c r="Q77">
        <v>5.3400000000000003E-2</v>
      </c>
      <c r="R77">
        <v>4.6839034147473502</v>
      </c>
      <c r="S77">
        <v>0.39640660719048199</v>
      </c>
      <c r="T77">
        <v>0.28837360624443698</v>
      </c>
      <c r="U77">
        <v>3.3205541918978937E-3</v>
      </c>
      <c r="X77"/>
    </row>
    <row r="78" spans="1:24">
      <c r="A78" t="s">
        <v>24</v>
      </c>
      <c r="B78" t="s">
        <v>110</v>
      </c>
      <c r="C78" s="5">
        <v>42207</v>
      </c>
      <c r="D78" s="17">
        <v>0.40972222222222227</v>
      </c>
      <c r="E78">
        <v>434.2</v>
      </c>
      <c r="F78">
        <v>498.8</v>
      </c>
      <c r="G78">
        <v>18.2</v>
      </c>
      <c r="H78">
        <v>8.94</v>
      </c>
      <c r="I78">
        <v>95.1</v>
      </c>
      <c r="J78">
        <v>5.1249999999999902</v>
      </c>
      <c r="K78" s="18" t="s">
        <v>120</v>
      </c>
      <c r="L78">
        <v>12.025</v>
      </c>
      <c r="M78">
        <v>41.567001342773402</v>
      </c>
      <c r="N78">
        <v>105.37260000000001</v>
      </c>
      <c r="O78">
        <v>0.49959999999999999</v>
      </c>
      <c r="P78">
        <v>2.6105999999999998</v>
      </c>
      <c r="Q78">
        <v>6.5199999999999994E-2</v>
      </c>
      <c r="R78">
        <v>3.0242548843472199</v>
      </c>
      <c r="S78">
        <v>0.60160674485742605</v>
      </c>
      <c r="T78">
        <v>6.0439743514652401E-2</v>
      </c>
      <c r="U78">
        <v>3.1661098108793874E-3</v>
      </c>
      <c r="X78"/>
    </row>
    <row r="79" spans="1:24">
      <c r="A79" t="s">
        <v>107</v>
      </c>
      <c r="B79" t="s">
        <v>110</v>
      </c>
      <c r="C79" s="5">
        <v>42207</v>
      </c>
      <c r="D79" s="17">
        <v>0.4236111111111111</v>
      </c>
      <c r="E79">
        <v>379.6</v>
      </c>
      <c r="F79">
        <v>434.3</v>
      </c>
      <c r="G79">
        <v>18.399999999999999</v>
      </c>
      <c r="H79">
        <v>7.23</v>
      </c>
      <c r="I79">
        <v>77.3</v>
      </c>
      <c r="J79">
        <v>37.594936708860729</v>
      </c>
      <c r="K79" s="18" t="s">
        <v>120</v>
      </c>
      <c r="L79">
        <v>12.923999999999999</v>
      </c>
      <c r="M79">
        <v>109.637802124023</v>
      </c>
      <c r="N79">
        <v>90.393699999999995</v>
      </c>
      <c r="O79">
        <v>0.31909999999999999</v>
      </c>
      <c r="P79">
        <v>2.9984999999999999</v>
      </c>
      <c r="Q79">
        <v>5.8900000000000001E-2</v>
      </c>
      <c r="R79">
        <v>3.1701333893857702</v>
      </c>
      <c r="S79">
        <v>0.492521698881277</v>
      </c>
      <c r="T79">
        <v>6.3783896757253794E-2</v>
      </c>
      <c r="U79">
        <v>1.9305547627313335E-3</v>
      </c>
      <c r="X79"/>
    </row>
    <row r="80" spans="1:24">
      <c r="A80" t="s">
        <v>27</v>
      </c>
      <c r="B80" t="s">
        <v>29</v>
      </c>
      <c r="C80" s="5">
        <v>42207</v>
      </c>
      <c r="D80" s="17">
        <v>0.4375</v>
      </c>
      <c r="E80">
        <v>1243</v>
      </c>
      <c r="F80">
        <v>1368</v>
      </c>
      <c r="G80">
        <v>20.2</v>
      </c>
      <c r="H80">
        <v>8.98</v>
      </c>
      <c r="I80">
        <v>99.3</v>
      </c>
      <c r="J80">
        <v>1.7500000000000153</v>
      </c>
      <c r="K80" s="18" t="s">
        <v>120</v>
      </c>
      <c r="L80">
        <v>53.774999999999999</v>
      </c>
      <c r="M80">
        <v>45.5731010437012</v>
      </c>
      <c r="N80">
        <v>253.9153</v>
      </c>
      <c r="O80">
        <v>0.53359999999999996</v>
      </c>
      <c r="P80">
        <v>4.0662000000000003</v>
      </c>
      <c r="Q80">
        <v>6.88E-2</v>
      </c>
      <c r="R80">
        <v>3.61450175858013</v>
      </c>
      <c r="S80">
        <v>0.79229084097321301</v>
      </c>
      <c r="T80">
        <v>0.213117739929512</v>
      </c>
      <c r="U80">
        <v>7.7107712571793229E-3</v>
      </c>
      <c r="X80"/>
    </row>
    <row r="81" spans="1:24">
      <c r="A81" t="s">
        <v>29</v>
      </c>
      <c r="B81" t="s">
        <v>29</v>
      </c>
      <c r="C81" s="5">
        <v>42207</v>
      </c>
      <c r="D81" s="17">
        <v>0.44791666666666669</v>
      </c>
      <c r="E81">
        <v>445.2</v>
      </c>
      <c r="F81">
        <v>488.8</v>
      </c>
      <c r="G81">
        <v>20.100000000000001</v>
      </c>
      <c r="H81">
        <v>8.81</v>
      </c>
      <c r="I81">
        <v>96.9</v>
      </c>
      <c r="J81">
        <v>2.6249999999999885</v>
      </c>
      <c r="K81" s="18" t="s">
        <v>120</v>
      </c>
      <c r="L81">
        <v>18.077000000000002</v>
      </c>
      <c r="M81">
        <v>32.979198455810497</v>
      </c>
      <c r="N81">
        <v>102.619</v>
      </c>
      <c r="O81">
        <v>0.3926</v>
      </c>
      <c r="P81">
        <v>2.5011999999999999</v>
      </c>
      <c r="Q81">
        <v>7.1900000000000006E-2</v>
      </c>
      <c r="R81">
        <v>3.5078982356673398</v>
      </c>
      <c r="S81">
        <v>0.50154054126513203</v>
      </c>
      <c r="T81">
        <v>7.59613428093215E-2</v>
      </c>
      <c r="U81">
        <v>1.5057200892405871E-2</v>
      </c>
      <c r="X81"/>
    </row>
    <row r="82" spans="1:24">
      <c r="A82" t="s">
        <v>31</v>
      </c>
      <c r="B82" t="s">
        <v>29</v>
      </c>
      <c r="C82" s="5">
        <v>42207</v>
      </c>
      <c r="D82" s="17">
        <v>0.46180555555555558</v>
      </c>
      <c r="E82">
        <v>670</v>
      </c>
      <c r="F82">
        <v>681</v>
      </c>
      <c r="G82">
        <v>24.2</v>
      </c>
      <c r="H82">
        <v>5.55</v>
      </c>
      <c r="I82">
        <v>66.5</v>
      </c>
      <c r="J82">
        <v>4.0000000000000098</v>
      </c>
      <c r="K82">
        <v>1.3585590062111803E-2</v>
      </c>
      <c r="L82">
        <v>8.4130000000000003</v>
      </c>
      <c r="M82">
        <v>2.6842999458313002</v>
      </c>
      <c r="N82">
        <v>153.73009999999999</v>
      </c>
      <c r="O82">
        <v>1.44E-2</v>
      </c>
      <c r="P82">
        <v>2.1560999999999999</v>
      </c>
      <c r="Q82">
        <v>5.6800000000000003E-2</v>
      </c>
      <c r="R82">
        <v>5.11143964874495</v>
      </c>
      <c r="S82">
        <v>0.25098851046794701</v>
      </c>
      <c r="T82">
        <v>0.23390421052211499</v>
      </c>
      <c r="U82">
        <v>2.5559209904275682E-2</v>
      </c>
      <c r="X82"/>
    </row>
    <row r="83" spans="1:24">
      <c r="A83" t="s">
        <v>33</v>
      </c>
      <c r="B83" t="s">
        <v>33</v>
      </c>
      <c r="C83" s="5">
        <v>42207</v>
      </c>
      <c r="D83" s="17">
        <v>0.47222222222222227</v>
      </c>
      <c r="E83">
        <v>329.1</v>
      </c>
      <c r="F83">
        <v>335</v>
      </c>
      <c r="G83">
        <v>24.1</v>
      </c>
      <c r="H83">
        <v>8.3699999999999992</v>
      </c>
      <c r="I83">
        <v>100.3</v>
      </c>
      <c r="J83">
        <v>3.1250000000000027</v>
      </c>
      <c r="K83">
        <v>8.2742500000000004E-3</v>
      </c>
      <c r="L83">
        <v>9.4909999999999997</v>
      </c>
      <c r="M83">
        <v>6.0817999839782697</v>
      </c>
      <c r="N83">
        <v>67.612499999999997</v>
      </c>
      <c r="O83">
        <v>0.1032</v>
      </c>
      <c r="P83">
        <v>1.8003</v>
      </c>
      <c r="Q83">
        <v>5.2600000000000001E-2</v>
      </c>
      <c r="R83">
        <v>5.5861058612934702</v>
      </c>
      <c r="S83">
        <v>0.30785016435472601</v>
      </c>
      <c r="T83">
        <v>0.19856836437074801</v>
      </c>
      <c r="U83">
        <v>0.15541351310784943</v>
      </c>
      <c r="X83"/>
    </row>
    <row r="84" spans="1:24">
      <c r="A84" t="s">
        <v>35</v>
      </c>
      <c r="B84" t="s">
        <v>33</v>
      </c>
      <c r="C84" s="5">
        <v>42207</v>
      </c>
      <c r="D84" s="17">
        <v>0.47916666666666669</v>
      </c>
      <c r="E84">
        <v>543</v>
      </c>
      <c r="F84">
        <v>664</v>
      </c>
      <c r="G84">
        <v>15.3</v>
      </c>
      <c r="H84">
        <v>4.82</v>
      </c>
      <c r="I84">
        <v>47.9</v>
      </c>
      <c r="J84">
        <v>5.4999999999999831</v>
      </c>
      <c r="K84" s="18" t="s">
        <v>120</v>
      </c>
      <c r="L84">
        <v>9.1</v>
      </c>
      <c r="M84">
        <v>67.371597290039105</v>
      </c>
      <c r="N84">
        <v>88.210499999999996</v>
      </c>
      <c r="O84">
        <v>0.56810000000000005</v>
      </c>
      <c r="P84">
        <v>2.3115000000000001</v>
      </c>
      <c r="Q84">
        <v>5.3800000000000001E-2</v>
      </c>
      <c r="R84">
        <v>3.69529600752456</v>
      </c>
      <c r="S84">
        <v>0.72056957058731996</v>
      </c>
      <c r="T84">
        <v>8.5097973297280999E-2</v>
      </c>
      <c r="U84">
        <v>5.3342562593490751E-3</v>
      </c>
      <c r="X84"/>
    </row>
    <row r="85" spans="1:24">
      <c r="A85" t="s">
        <v>37</v>
      </c>
      <c r="B85" t="s">
        <v>33</v>
      </c>
      <c r="C85" s="5">
        <v>42207</v>
      </c>
      <c r="D85" s="17">
        <v>0.48958333333333331</v>
      </c>
      <c r="E85">
        <v>243</v>
      </c>
      <c r="F85">
        <v>256.60000000000002</v>
      </c>
      <c r="G85">
        <v>22.2</v>
      </c>
      <c r="H85">
        <v>7.97</v>
      </c>
      <c r="I85">
        <v>91.8</v>
      </c>
      <c r="J85">
        <v>2.9999999999999813</v>
      </c>
      <c r="K85" s="18" t="s">
        <v>120</v>
      </c>
      <c r="L85">
        <v>9.7889999999999997</v>
      </c>
      <c r="M85">
        <v>26.1539001464844</v>
      </c>
      <c r="N85">
        <v>47.038699999999999</v>
      </c>
      <c r="O85">
        <v>0.24529999999999999</v>
      </c>
      <c r="P85">
        <v>1.8856999999999999</v>
      </c>
      <c r="Q85">
        <v>3.2000000000000001E-2</v>
      </c>
      <c r="R85">
        <v>4.84661405498266</v>
      </c>
      <c r="S85">
        <v>0.45902314145553103</v>
      </c>
      <c r="T85">
        <v>0.18756924130904601</v>
      </c>
      <c r="U85">
        <v>0.13263028223283221</v>
      </c>
      <c r="X85"/>
    </row>
    <row r="86" spans="1:24">
      <c r="A86" t="s">
        <v>39</v>
      </c>
      <c r="B86" t="s">
        <v>33</v>
      </c>
      <c r="C86" s="5">
        <v>42207</v>
      </c>
      <c r="D86" s="17">
        <v>0.5</v>
      </c>
      <c r="E86">
        <v>1280</v>
      </c>
      <c r="F86">
        <v>1398</v>
      </c>
      <c r="G86">
        <v>20.7</v>
      </c>
      <c r="H86">
        <v>7.73</v>
      </c>
      <c r="I86">
        <v>86.8</v>
      </c>
      <c r="J86">
        <v>16.625000000000007</v>
      </c>
      <c r="K86" s="18" t="s">
        <v>120</v>
      </c>
      <c r="L86">
        <v>9.4670000000000005</v>
      </c>
      <c r="M86">
        <v>51.582298278808601</v>
      </c>
      <c r="N86">
        <v>3.4260000000000002</v>
      </c>
      <c r="O86">
        <v>0.99260000000000004</v>
      </c>
      <c r="P86">
        <v>7.3634000000000004</v>
      </c>
      <c r="Q86">
        <v>9.0999999999999998E-2</v>
      </c>
      <c r="R86">
        <v>3.1050491332916499</v>
      </c>
      <c r="S86">
        <v>1.04487784002122</v>
      </c>
      <c r="T86">
        <v>1E-3</v>
      </c>
      <c r="U86">
        <v>6.1624729649010831E-3</v>
      </c>
      <c r="X86"/>
    </row>
    <row r="87" spans="1:24">
      <c r="A87" t="s">
        <v>51</v>
      </c>
      <c r="B87" t="s">
        <v>88</v>
      </c>
      <c r="C87" s="5">
        <v>42207</v>
      </c>
      <c r="D87" s="17">
        <v>0.54166666666666663</v>
      </c>
      <c r="E87">
        <v>187.9</v>
      </c>
      <c r="F87">
        <v>181.1</v>
      </c>
      <c r="G87">
        <v>26.9</v>
      </c>
      <c r="H87">
        <v>8.64</v>
      </c>
      <c r="I87">
        <v>107.2</v>
      </c>
      <c r="J87">
        <v>2.375000000000016</v>
      </c>
      <c r="K87">
        <v>8.6340000000000028E-3</v>
      </c>
      <c r="L87">
        <v>5.2450000000000001</v>
      </c>
      <c r="M87">
        <v>6.0569000244140598</v>
      </c>
      <c r="N87">
        <v>35.052300000000002</v>
      </c>
      <c r="O87">
        <v>7.0000000000000007E-2</v>
      </c>
      <c r="P87">
        <v>1.2213000000000001</v>
      </c>
      <c r="Q87">
        <v>4.3499999999999997E-2</v>
      </c>
      <c r="R87">
        <v>5.5030673276561402</v>
      </c>
      <c r="S87">
        <v>0.30273948700387499</v>
      </c>
      <c r="T87">
        <v>0.226682586979461</v>
      </c>
      <c r="U87">
        <v>0.77875846283660655</v>
      </c>
      <c r="X87"/>
    </row>
    <row r="88" spans="1:24">
      <c r="A88" t="s">
        <v>48</v>
      </c>
      <c r="B88" t="s">
        <v>88</v>
      </c>
      <c r="C88" s="5">
        <v>42207</v>
      </c>
      <c r="D88" s="17">
        <v>0.54861111111111105</v>
      </c>
      <c r="E88">
        <v>236.8</v>
      </c>
      <c r="F88">
        <v>247.6</v>
      </c>
      <c r="G88">
        <v>22.6</v>
      </c>
      <c r="H88">
        <v>3.87</v>
      </c>
      <c r="I88">
        <v>44.8</v>
      </c>
      <c r="J88">
        <v>3.2499999999999889</v>
      </c>
      <c r="K88" s="18" t="s">
        <v>120</v>
      </c>
      <c r="L88">
        <v>9.3290000000000006</v>
      </c>
      <c r="M88">
        <v>8.8069000244140607</v>
      </c>
      <c r="N88">
        <v>50.363799999999998</v>
      </c>
      <c r="O88">
        <v>0.13009999999999999</v>
      </c>
      <c r="P88">
        <v>1.5128999999999999</v>
      </c>
      <c r="Q88">
        <v>5.9400000000000001E-2</v>
      </c>
      <c r="R88">
        <v>8.6046687732450202</v>
      </c>
      <c r="S88">
        <v>0.47190720200389502</v>
      </c>
      <c r="T88">
        <v>0.33300030197948099</v>
      </c>
      <c r="U88">
        <v>8.0814557464176151E-2</v>
      </c>
      <c r="X88"/>
    </row>
    <row r="89" spans="1:24">
      <c r="A89" t="s">
        <v>96</v>
      </c>
      <c r="B89" t="s">
        <v>88</v>
      </c>
      <c r="C89" s="5">
        <v>42207</v>
      </c>
      <c r="D89" s="17">
        <v>0.5625</v>
      </c>
      <c r="E89">
        <v>137.19999999999999</v>
      </c>
      <c r="F89">
        <v>145.19999999999999</v>
      </c>
      <c r="G89">
        <v>22</v>
      </c>
      <c r="H89">
        <v>6.09</v>
      </c>
      <c r="I89">
        <v>70.8</v>
      </c>
      <c r="J89">
        <v>12.374999999999989</v>
      </c>
      <c r="K89" s="18" t="s">
        <v>120</v>
      </c>
      <c r="L89">
        <v>10.042</v>
      </c>
      <c r="M89">
        <v>7.3130002021789604</v>
      </c>
      <c r="N89">
        <v>11.693899999999999</v>
      </c>
      <c r="O89">
        <v>1.46E-2</v>
      </c>
      <c r="P89">
        <v>2.1924999999999999</v>
      </c>
      <c r="Q89">
        <v>3.8699999999999998E-2</v>
      </c>
      <c r="R89">
        <v>3.32723331788883</v>
      </c>
      <c r="S89">
        <v>0.19726197798126899</v>
      </c>
      <c r="T89">
        <v>0.17534897777909</v>
      </c>
      <c r="U89">
        <v>2.4611706136817286E-3</v>
      </c>
      <c r="X89"/>
    </row>
    <row r="90" spans="1:24">
      <c r="A90" t="s">
        <v>89</v>
      </c>
      <c r="B90" t="s">
        <v>88</v>
      </c>
      <c r="C90" s="5">
        <v>42207</v>
      </c>
      <c r="D90" s="17">
        <v>0.57291666666666663</v>
      </c>
      <c r="E90">
        <v>186.7</v>
      </c>
      <c r="F90">
        <v>184.3</v>
      </c>
      <c r="G90">
        <v>25.7</v>
      </c>
      <c r="H90">
        <v>8.41</v>
      </c>
      <c r="I90">
        <v>102.4</v>
      </c>
      <c r="J90">
        <v>10.000000000000009</v>
      </c>
      <c r="K90" s="18" t="s">
        <v>120</v>
      </c>
      <c r="L90">
        <v>4.1470000000000002</v>
      </c>
      <c r="M90">
        <v>14.489600181579601</v>
      </c>
      <c r="N90">
        <v>36.813200000000002</v>
      </c>
      <c r="O90">
        <v>0.16600000000000001</v>
      </c>
      <c r="P90">
        <v>1.3199000000000001</v>
      </c>
      <c r="Q90">
        <v>4.4200000000000003E-2</v>
      </c>
      <c r="R90">
        <v>5.1103175063985002</v>
      </c>
      <c r="S90">
        <v>0.39344327326435802</v>
      </c>
      <c r="T90">
        <v>0.21295367308277799</v>
      </c>
      <c r="U90">
        <v>0.68086264663568408</v>
      </c>
      <c r="X90"/>
    </row>
    <row r="91" spans="1:24">
      <c r="A91" t="s">
        <v>41</v>
      </c>
      <c r="B91" t="s">
        <v>41</v>
      </c>
      <c r="C91" s="5">
        <v>42207</v>
      </c>
      <c r="D91" s="17">
        <v>0.58333333333333337</v>
      </c>
      <c r="E91">
        <v>174.6</v>
      </c>
      <c r="F91">
        <v>170.7</v>
      </c>
      <c r="G91">
        <v>26.2</v>
      </c>
      <c r="H91">
        <v>8.5500000000000007</v>
      </c>
      <c r="I91">
        <v>106</v>
      </c>
      <c r="J91">
        <v>2.1249999999999738</v>
      </c>
      <c r="K91">
        <v>6.9894285714285726E-3</v>
      </c>
      <c r="L91">
        <v>8.7769999999999992</v>
      </c>
      <c r="M91">
        <v>5.5478000640869096</v>
      </c>
      <c r="N91">
        <v>37.719000000000001</v>
      </c>
      <c r="O91">
        <v>0.1678</v>
      </c>
      <c r="P91">
        <v>1.3482000000000001</v>
      </c>
      <c r="Q91">
        <v>3.8600000000000002E-2</v>
      </c>
      <c r="R91">
        <v>5.1697910507603702</v>
      </c>
      <c r="S91">
        <v>0.38558399632985602</v>
      </c>
      <c r="T91">
        <v>0.21223619626576901</v>
      </c>
      <c r="U91">
        <v>0.67414254609203805</v>
      </c>
      <c r="X91"/>
    </row>
    <row r="92" spans="1:24">
      <c r="A92" t="s">
        <v>43</v>
      </c>
      <c r="B92" t="s">
        <v>41</v>
      </c>
      <c r="C92" s="5">
        <v>42207</v>
      </c>
      <c r="D92" s="17">
        <v>0.59375</v>
      </c>
      <c r="E92">
        <v>196.4</v>
      </c>
      <c r="F92">
        <v>190.6</v>
      </c>
      <c r="G92">
        <v>26.6</v>
      </c>
      <c r="H92">
        <v>8.7100000000000009</v>
      </c>
      <c r="I92">
        <v>108.5</v>
      </c>
      <c r="J92">
        <v>0.87500000000000766</v>
      </c>
      <c r="K92" s="18" t="s">
        <v>120</v>
      </c>
      <c r="L92">
        <v>4.9249999999999998</v>
      </c>
      <c r="M92">
        <v>22.524000167846701</v>
      </c>
      <c r="N92">
        <v>33.144799999999996</v>
      </c>
      <c r="O92">
        <v>0.20979999999999999</v>
      </c>
      <c r="P92">
        <v>1.2776000000000001</v>
      </c>
      <c r="Q92">
        <v>3.5299999999999998E-2</v>
      </c>
      <c r="R92">
        <v>4.9386297273915902</v>
      </c>
      <c r="S92">
        <v>0.50325841600491406</v>
      </c>
      <c r="T92">
        <v>0.27093441583706701</v>
      </c>
      <c r="U92">
        <v>0.69617427527914011</v>
      </c>
      <c r="X92"/>
    </row>
    <row r="93" spans="1:24">
      <c r="A93" t="s">
        <v>14</v>
      </c>
      <c r="B93" t="s">
        <v>14</v>
      </c>
      <c r="C93" s="5">
        <v>42209</v>
      </c>
      <c r="D93" s="17">
        <v>0.40972222222222227</v>
      </c>
      <c r="E93">
        <v>293</v>
      </c>
      <c r="F93">
        <v>299.2</v>
      </c>
      <c r="G93">
        <v>23.8</v>
      </c>
      <c r="H93">
        <v>4.7</v>
      </c>
      <c r="I93">
        <v>55.4</v>
      </c>
      <c r="J93">
        <v>2.2500000000000298</v>
      </c>
      <c r="K93">
        <v>7.6746666666666656E-3</v>
      </c>
      <c r="L93">
        <v>6.3680000000000003</v>
      </c>
      <c r="M93">
        <v>40.706600189208999</v>
      </c>
      <c r="N93">
        <v>66.084900000000005</v>
      </c>
      <c r="O93">
        <v>0.1154</v>
      </c>
      <c r="P93">
        <v>0.98080000000000001</v>
      </c>
      <c r="Q93">
        <v>6.88E-2</v>
      </c>
      <c r="R93">
        <v>7.8090698496116904</v>
      </c>
      <c r="S93">
        <v>0.49853426047051402</v>
      </c>
      <c r="T93">
        <v>0.342427660281305</v>
      </c>
      <c r="U93">
        <v>0.17057843190717914</v>
      </c>
      <c r="X93"/>
    </row>
    <row r="94" spans="1:24">
      <c r="A94" t="s">
        <v>16</v>
      </c>
      <c r="B94" t="s">
        <v>14</v>
      </c>
      <c r="C94" s="5">
        <v>42209</v>
      </c>
      <c r="D94" s="17">
        <v>0.4201388888888889</v>
      </c>
      <c r="E94">
        <v>582</v>
      </c>
      <c r="F94">
        <v>686</v>
      </c>
      <c r="G94">
        <v>17.100000000000001</v>
      </c>
      <c r="H94">
        <v>6.81</v>
      </c>
      <c r="I94">
        <v>70.2</v>
      </c>
      <c r="J94">
        <v>2.2499999999999951</v>
      </c>
      <c r="K94" s="18" t="s">
        <v>120</v>
      </c>
      <c r="L94">
        <v>7.056</v>
      </c>
      <c r="M94">
        <v>30.439500808715799</v>
      </c>
      <c r="N94">
        <v>154.84700000000001</v>
      </c>
      <c r="O94">
        <v>1.5459000000000001</v>
      </c>
      <c r="P94">
        <v>3.8106</v>
      </c>
      <c r="Q94">
        <v>0.1027</v>
      </c>
      <c r="R94">
        <v>2.8009485574035899</v>
      </c>
      <c r="S94">
        <v>1.57043785173745</v>
      </c>
      <c r="T94">
        <v>2.990649071263E-3</v>
      </c>
      <c r="U94">
        <v>1.6016754169688181E-2</v>
      </c>
      <c r="X94"/>
    </row>
    <row r="95" spans="1:24">
      <c r="A95" t="s">
        <v>106</v>
      </c>
      <c r="B95" t="s">
        <v>14</v>
      </c>
      <c r="C95" s="5">
        <v>42209</v>
      </c>
      <c r="D95" s="17">
        <v>0.42708333333333331</v>
      </c>
      <c r="E95">
        <v>244.5</v>
      </c>
      <c r="F95">
        <v>257.2</v>
      </c>
      <c r="G95">
        <v>22.4</v>
      </c>
      <c r="H95">
        <v>7.34</v>
      </c>
      <c r="I95">
        <v>84.3</v>
      </c>
      <c r="J95">
        <v>2.6249999999999885</v>
      </c>
      <c r="K95" s="18" t="s">
        <v>120</v>
      </c>
      <c r="L95" s="33" t="s">
        <v>120</v>
      </c>
      <c r="M95" s="33" t="s">
        <v>120</v>
      </c>
      <c r="N95" s="33" t="s">
        <v>120</v>
      </c>
      <c r="O95" s="33" t="s">
        <v>120</v>
      </c>
      <c r="P95" s="33" t="s">
        <v>120</v>
      </c>
      <c r="Q95" s="33" t="s">
        <v>120</v>
      </c>
      <c r="R95" s="33" t="s">
        <v>120</v>
      </c>
      <c r="S95" s="33" t="s">
        <v>120</v>
      </c>
      <c r="T95" s="33" t="s">
        <v>120</v>
      </c>
      <c r="U95">
        <v>0.15055748919506892</v>
      </c>
      <c r="X95"/>
    </row>
    <row r="96" spans="1:24">
      <c r="A96" t="s">
        <v>19</v>
      </c>
      <c r="B96" t="s">
        <v>14</v>
      </c>
      <c r="C96" s="5">
        <v>42209</v>
      </c>
      <c r="D96" s="17">
        <v>0.43402777777777773</v>
      </c>
      <c r="E96">
        <v>237.5</v>
      </c>
      <c r="F96">
        <v>251.5</v>
      </c>
      <c r="G96">
        <v>22.1</v>
      </c>
      <c r="H96">
        <v>7.55</v>
      </c>
      <c r="I96">
        <v>86.5</v>
      </c>
      <c r="J96">
        <v>3.7500000000000031</v>
      </c>
      <c r="K96" s="18" t="s">
        <v>120</v>
      </c>
      <c r="L96">
        <v>8.57</v>
      </c>
      <c r="M96">
        <v>61.976398468017599</v>
      </c>
      <c r="N96">
        <v>45.112900000000003</v>
      </c>
      <c r="O96">
        <v>0.1158</v>
      </c>
      <c r="P96">
        <v>0.63149999999999995</v>
      </c>
      <c r="Q96">
        <v>5.7599999999999998E-2</v>
      </c>
      <c r="R96">
        <v>8.0738954433739796</v>
      </c>
      <c r="S96">
        <v>0.54319900370484198</v>
      </c>
      <c r="T96">
        <v>0.36542260523682502</v>
      </c>
      <c r="U96">
        <v>0.14724735999999999</v>
      </c>
      <c r="X96"/>
    </row>
    <row r="97" spans="1:24">
      <c r="A97" t="s">
        <v>5</v>
      </c>
      <c r="B97" t="s">
        <v>6</v>
      </c>
      <c r="C97" s="5">
        <v>42209</v>
      </c>
      <c r="D97" s="17">
        <v>0.45833333333333331</v>
      </c>
      <c r="E97">
        <v>742</v>
      </c>
      <c r="F97">
        <v>793</v>
      </c>
      <c r="G97">
        <v>21.8</v>
      </c>
      <c r="H97">
        <v>0.8</v>
      </c>
      <c r="I97">
        <v>9.1999999999999993</v>
      </c>
      <c r="J97">
        <v>19.069767441860495</v>
      </c>
      <c r="K97" s="18" t="s">
        <v>120</v>
      </c>
      <c r="L97">
        <v>5.52</v>
      </c>
      <c r="M97">
        <v>13.767499923706101</v>
      </c>
      <c r="N97">
        <v>98.564400000000006</v>
      </c>
      <c r="O97">
        <v>1.4200000000000001E-2</v>
      </c>
      <c r="P97">
        <v>0.34720000000000001</v>
      </c>
      <c r="Q97">
        <v>9.3700000000000006E-2</v>
      </c>
      <c r="R97">
        <v>7.4151978860076104</v>
      </c>
      <c r="S97">
        <v>0.35371741990690198</v>
      </c>
      <c r="T97">
        <v>0.32574991998319602</v>
      </c>
      <c r="U97">
        <v>0.1060425894054054</v>
      </c>
      <c r="X97"/>
    </row>
    <row r="98" spans="1:24">
      <c r="A98" t="s">
        <v>6</v>
      </c>
      <c r="B98" t="s">
        <v>6</v>
      </c>
      <c r="C98" s="5">
        <v>42209</v>
      </c>
      <c r="D98" s="17">
        <v>0.46875</v>
      </c>
      <c r="E98">
        <v>463</v>
      </c>
      <c r="F98">
        <v>469</v>
      </c>
      <c r="G98">
        <v>24.3</v>
      </c>
      <c r="H98">
        <v>5.35</v>
      </c>
      <c r="I98">
        <v>64</v>
      </c>
      <c r="J98">
        <v>2.1250000000000089</v>
      </c>
      <c r="K98">
        <v>4.1114285714285732E-3</v>
      </c>
      <c r="L98">
        <v>8.6159999999999997</v>
      </c>
      <c r="M98">
        <v>17.187200546264599</v>
      </c>
      <c r="N98">
        <v>110.7525</v>
      </c>
      <c r="O98">
        <v>7.3599999999999999E-2</v>
      </c>
      <c r="P98">
        <v>0.86250000000000004</v>
      </c>
      <c r="Q98">
        <v>7.7700000000000005E-2</v>
      </c>
      <c r="R98">
        <v>8.9132579185188803</v>
      </c>
      <c r="S98">
        <v>0.49767532310062301</v>
      </c>
      <c r="T98">
        <v>0.40688812255435802</v>
      </c>
      <c r="U98">
        <v>0.94899545945945951</v>
      </c>
      <c r="X98"/>
    </row>
    <row r="99" spans="1:24">
      <c r="A99" t="s">
        <v>8</v>
      </c>
      <c r="B99" t="s">
        <v>6</v>
      </c>
      <c r="C99" s="5">
        <v>42209</v>
      </c>
      <c r="D99" s="17">
        <v>0.4861111111111111</v>
      </c>
      <c r="E99">
        <v>463</v>
      </c>
      <c r="F99">
        <v>475</v>
      </c>
      <c r="G99">
        <v>23.7</v>
      </c>
      <c r="H99">
        <v>6.63</v>
      </c>
      <c r="I99">
        <v>78.5</v>
      </c>
      <c r="J99">
        <v>1.5000000000000082</v>
      </c>
      <c r="K99" s="18" t="s">
        <v>120</v>
      </c>
      <c r="L99">
        <v>8.89</v>
      </c>
      <c r="M99">
        <v>17.818000793456999</v>
      </c>
      <c r="N99">
        <v>112.1407</v>
      </c>
      <c r="O99">
        <v>9.2200000000000004E-2</v>
      </c>
      <c r="P99">
        <v>0.92949999999999999</v>
      </c>
      <c r="Q99">
        <v>9.1899999999999996E-2</v>
      </c>
      <c r="R99">
        <v>9.0456707154000302</v>
      </c>
      <c r="S99">
        <v>0.48693860597698602</v>
      </c>
      <c r="T99">
        <v>0.37692060518352899</v>
      </c>
      <c r="U99">
        <v>0.82727913859459457</v>
      </c>
      <c r="X99"/>
    </row>
    <row r="100" spans="1:24">
      <c r="A100" t="s">
        <v>10</v>
      </c>
      <c r="B100" t="s">
        <v>12</v>
      </c>
      <c r="C100" s="5">
        <v>42209</v>
      </c>
      <c r="D100" s="17">
        <v>0.51736111111111105</v>
      </c>
      <c r="E100">
        <v>625</v>
      </c>
      <c r="F100">
        <v>643</v>
      </c>
      <c r="G100">
        <v>23.5</v>
      </c>
      <c r="H100">
        <v>3.94</v>
      </c>
      <c r="I100">
        <v>46.5</v>
      </c>
      <c r="J100">
        <v>1.8750000000000016</v>
      </c>
      <c r="K100" s="18" t="s">
        <v>120</v>
      </c>
      <c r="L100">
        <v>7.8129999999999997</v>
      </c>
      <c r="M100">
        <v>22.4769992828369</v>
      </c>
      <c r="N100">
        <v>168.07689999999999</v>
      </c>
      <c r="O100">
        <v>0.3921</v>
      </c>
      <c r="P100">
        <v>1.6674</v>
      </c>
      <c r="Q100">
        <v>9.7500000000000003E-2</v>
      </c>
      <c r="R100">
        <v>8.5025538197180399</v>
      </c>
      <c r="S100">
        <v>0.70467922924433801</v>
      </c>
      <c r="T100">
        <v>0.29010222996150098</v>
      </c>
      <c r="U100">
        <v>0.14021791403036876</v>
      </c>
      <c r="X100"/>
    </row>
    <row r="101" spans="1:24">
      <c r="A101" t="s">
        <v>12</v>
      </c>
      <c r="B101" t="s">
        <v>12</v>
      </c>
      <c r="C101" s="5">
        <v>42209</v>
      </c>
      <c r="D101" s="17">
        <v>0.53125</v>
      </c>
      <c r="E101">
        <v>612</v>
      </c>
      <c r="F101">
        <v>623</v>
      </c>
      <c r="G101">
        <v>24.1</v>
      </c>
      <c r="H101">
        <v>4.74</v>
      </c>
      <c r="I101">
        <v>56.7</v>
      </c>
      <c r="J101">
        <v>2.1249999999999738</v>
      </c>
      <c r="K101">
        <v>5.7560000000000007E-3</v>
      </c>
      <c r="L101">
        <v>7.8570000000000002</v>
      </c>
      <c r="M101">
        <v>13.6042995452881</v>
      </c>
      <c r="N101">
        <v>162.90870000000001</v>
      </c>
      <c r="O101">
        <v>0.2369</v>
      </c>
      <c r="P101">
        <v>1.5156000000000001</v>
      </c>
      <c r="Q101">
        <v>9.9299999999999999E-2</v>
      </c>
      <c r="R101">
        <v>8.5451952288831503</v>
      </c>
      <c r="S101">
        <v>0.58185118534993396</v>
      </c>
      <c r="T101">
        <v>0.331346885804646</v>
      </c>
      <c r="U101">
        <v>0.14259873652060734</v>
      </c>
    </row>
    <row r="102" spans="1:24">
      <c r="A102" t="s">
        <v>5</v>
      </c>
      <c r="B102" t="s">
        <v>6</v>
      </c>
      <c r="C102" s="5">
        <v>42223</v>
      </c>
      <c r="D102" s="17">
        <v>0.41666666666666669</v>
      </c>
      <c r="E102">
        <v>556</v>
      </c>
      <c r="F102">
        <v>601</v>
      </c>
      <c r="G102">
        <v>20.7</v>
      </c>
      <c r="H102">
        <v>0.8</v>
      </c>
      <c r="I102">
        <v>9</v>
      </c>
      <c r="J102">
        <v>4.8854961832061194</v>
      </c>
      <c r="U102">
        <v>4.9234059366795355E-2</v>
      </c>
    </row>
    <row r="103" spans="1:24">
      <c r="A103" t="s">
        <v>6</v>
      </c>
      <c r="B103" t="s">
        <v>6</v>
      </c>
      <c r="C103" s="5">
        <v>42223</v>
      </c>
      <c r="D103" s="17">
        <v>0.42708333333333331</v>
      </c>
      <c r="E103">
        <v>510</v>
      </c>
      <c r="F103">
        <v>520</v>
      </c>
      <c r="G103">
        <v>24</v>
      </c>
      <c r="H103">
        <v>5.7</v>
      </c>
      <c r="I103">
        <v>68.099999999999994</v>
      </c>
      <c r="J103">
        <v>2.2499999999999951</v>
      </c>
      <c r="U103">
        <v>0.40671233976833981</v>
      </c>
    </row>
    <row r="104" spans="1:24">
      <c r="A104" t="s">
        <v>8</v>
      </c>
      <c r="B104" t="s">
        <v>6</v>
      </c>
      <c r="C104" s="5">
        <v>42223</v>
      </c>
      <c r="D104" s="17">
        <v>0.44444444444444442</v>
      </c>
      <c r="E104">
        <v>506</v>
      </c>
      <c r="F104">
        <v>533</v>
      </c>
      <c r="G104">
        <v>22.4</v>
      </c>
      <c r="H104">
        <v>6.78</v>
      </c>
      <c r="I104">
        <v>78</v>
      </c>
      <c r="J104">
        <v>1.614906832298131</v>
      </c>
      <c r="U104">
        <v>0.35454820225482625</v>
      </c>
    </row>
    <row r="105" spans="1:24">
      <c r="A105" t="s">
        <v>163</v>
      </c>
      <c r="B105" t="s">
        <v>12</v>
      </c>
      <c r="C105" s="5">
        <v>42223</v>
      </c>
      <c r="D105" s="17">
        <v>0.48958333333333331</v>
      </c>
      <c r="E105">
        <v>649</v>
      </c>
      <c r="F105">
        <v>676</v>
      </c>
      <c r="G105">
        <v>22.5</v>
      </c>
      <c r="H105">
        <v>4.1399999999999997</v>
      </c>
      <c r="I105">
        <v>48.2</v>
      </c>
      <c r="J105">
        <v>2.7499999999999747</v>
      </c>
      <c r="U105">
        <v>0.12023030726247289</v>
      </c>
    </row>
    <row r="106" spans="1:24">
      <c r="A106" t="s">
        <v>10</v>
      </c>
      <c r="B106" t="s">
        <v>12</v>
      </c>
      <c r="C106" s="5">
        <v>42223</v>
      </c>
      <c r="D106" s="17">
        <v>0.51041666666666663</v>
      </c>
      <c r="E106">
        <v>630</v>
      </c>
      <c r="F106">
        <v>668</v>
      </c>
      <c r="G106">
        <v>22.3</v>
      </c>
      <c r="H106">
        <v>3.53</v>
      </c>
      <c r="I106">
        <v>40.6</v>
      </c>
      <c r="J106">
        <v>2.1250000000000089</v>
      </c>
      <c r="U106">
        <v>0.11822294712364426</v>
      </c>
    </row>
    <row r="107" spans="1:24">
      <c r="A107" t="s">
        <v>19</v>
      </c>
      <c r="B107" t="s">
        <v>14</v>
      </c>
      <c r="C107" s="5">
        <v>42223</v>
      </c>
      <c r="D107" s="17">
        <v>0.53819444444444442</v>
      </c>
      <c r="E107">
        <v>270.10000000000002</v>
      </c>
      <c r="F107">
        <v>286</v>
      </c>
      <c r="G107">
        <v>22</v>
      </c>
      <c r="H107">
        <v>6.92</v>
      </c>
      <c r="I107">
        <v>79.099999999999994</v>
      </c>
      <c r="J107">
        <v>2.8749999999999951</v>
      </c>
      <c r="U107">
        <v>2.6878372269760697E-2</v>
      </c>
    </row>
    <row r="108" spans="1:24">
      <c r="A108" t="s">
        <v>16</v>
      </c>
      <c r="B108" t="s">
        <v>14</v>
      </c>
      <c r="C108" s="5">
        <v>42223</v>
      </c>
      <c r="D108" s="17">
        <v>0.54861111111111105</v>
      </c>
      <c r="E108">
        <v>561</v>
      </c>
      <c r="F108">
        <v>659</v>
      </c>
      <c r="G108">
        <v>16.2</v>
      </c>
      <c r="H108">
        <v>9.17</v>
      </c>
      <c r="I108">
        <v>93.3</v>
      </c>
      <c r="J108">
        <v>2.375000000000016</v>
      </c>
      <c r="U108">
        <v>2.8953363306744016E-3</v>
      </c>
    </row>
    <row r="109" spans="1:24">
      <c r="A109" t="s">
        <v>106</v>
      </c>
      <c r="B109" t="s">
        <v>14</v>
      </c>
      <c r="C109" s="5">
        <v>42223</v>
      </c>
      <c r="D109" s="17">
        <v>0.55555555555555558</v>
      </c>
      <c r="E109">
        <v>283.89999999999998</v>
      </c>
      <c r="F109">
        <v>295.39999999999998</v>
      </c>
      <c r="G109">
        <v>22</v>
      </c>
      <c r="H109">
        <v>4.42</v>
      </c>
      <c r="I109">
        <v>50.8</v>
      </c>
      <c r="J109" s="33" t="s">
        <v>120</v>
      </c>
      <c r="U109">
        <v>2.721616150833938E-2</v>
      </c>
    </row>
    <row r="110" spans="1:24">
      <c r="A110" t="s">
        <v>14</v>
      </c>
      <c r="B110" t="s">
        <v>14</v>
      </c>
      <c r="C110" s="5">
        <v>42223</v>
      </c>
      <c r="D110" s="17">
        <v>0.5625</v>
      </c>
      <c r="E110">
        <v>387.7</v>
      </c>
      <c r="F110">
        <v>398.1</v>
      </c>
      <c r="G110">
        <v>23.5</v>
      </c>
      <c r="H110">
        <v>3.01</v>
      </c>
      <c r="I110">
        <v>35.1</v>
      </c>
      <c r="J110">
        <v>3.7500000000000031</v>
      </c>
      <c r="U110">
        <v>3.0835331921682377E-2</v>
      </c>
    </row>
    <row r="111" spans="1:24">
      <c r="A111" t="s">
        <v>163</v>
      </c>
      <c r="B111" t="s">
        <v>12</v>
      </c>
      <c r="C111" s="5">
        <v>42242</v>
      </c>
      <c r="D111" s="17">
        <v>0.52083333333333337</v>
      </c>
      <c r="E111">
        <v>602</v>
      </c>
      <c r="F111">
        <v>606</v>
      </c>
      <c r="G111">
        <v>25.2</v>
      </c>
      <c r="H111">
        <v>5.97</v>
      </c>
      <c r="I111">
        <v>72.7</v>
      </c>
      <c r="J111">
        <v>2.7500000000000089</v>
      </c>
      <c r="U111">
        <v>0.2236842925813449</v>
      </c>
    </row>
    <row r="112" spans="1:24">
      <c r="A112" t="s">
        <v>156</v>
      </c>
      <c r="B112" t="s">
        <v>12</v>
      </c>
      <c r="C112" s="5">
        <v>42242</v>
      </c>
      <c r="D112" s="17">
        <v>0.53125</v>
      </c>
      <c r="E112">
        <v>640</v>
      </c>
      <c r="F112">
        <v>636</v>
      </c>
      <c r="G112">
        <v>25.4</v>
      </c>
      <c r="H112">
        <v>8.2200000000000006</v>
      </c>
      <c r="I112">
        <v>100.2</v>
      </c>
      <c r="J112">
        <v>2.8749999999999951</v>
      </c>
      <c r="U112">
        <v>0.2265344</v>
      </c>
    </row>
    <row r="113" spans="1:25">
      <c r="A113" t="s">
        <v>10</v>
      </c>
      <c r="B113" t="s">
        <v>12</v>
      </c>
      <c r="C113" s="5">
        <v>42242</v>
      </c>
      <c r="D113" s="17">
        <v>0.55208333333333337</v>
      </c>
      <c r="E113">
        <v>670</v>
      </c>
      <c r="F113">
        <v>678</v>
      </c>
      <c r="G113">
        <v>24.6</v>
      </c>
      <c r="H113">
        <v>5.19</v>
      </c>
      <c r="I113">
        <v>62.3</v>
      </c>
      <c r="J113">
        <v>4.2236024844720319</v>
      </c>
      <c r="U113">
        <v>0.21994966906724514</v>
      </c>
    </row>
    <row r="114" spans="1:25">
      <c r="A114" t="s">
        <v>8</v>
      </c>
      <c r="B114" t="s">
        <v>6</v>
      </c>
      <c r="C114" s="5">
        <v>42242</v>
      </c>
      <c r="D114" s="17">
        <v>0.58680555555555558</v>
      </c>
      <c r="E114">
        <v>486.3</v>
      </c>
      <c r="F114">
        <v>489.9</v>
      </c>
      <c r="G114">
        <v>24.7</v>
      </c>
      <c r="H114">
        <v>7.95</v>
      </c>
      <c r="I114">
        <v>95.8</v>
      </c>
      <c r="J114">
        <v>0.99378881987577028</v>
      </c>
      <c r="U114">
        <v>0.53182230338223946</v>
      </c>
    </row>
    <row r="115" spans="1:25">
      <c r="A115" t="s">
        <v>6</v>
      </c>
      <c r="B115" t="s">
        <v>6</v>
      </c>
      <c r="C115" s="5">
        <v>42242</v>
      </c>
      <c r="D115" s="17">
        <v>0.60416666666666663</v>
      </c>
      <c r="E115">
        <v>485.5</v>
      </c>
      <c r="F115">
        <v>491.6</v>
      </c>
      <c r="G115">
        <v>24</v>
      </c>
      <c r="H115">
        <v>6.02</v>
      </c>
      <c r="I115">
        <v>71.5</v>
      </c>
      <c r="J115">
        <v>2.0000000000000226</v>
      </c>
      <c r="N115" s="34"/>
      <c r="U115">
        <v>0.64396120463320472</v>
      </c>
    </row>
    <row r="116" spans="1:25">
      <c r="A116" t="s">
        <v>5</v>
      </c>
      <c r="B116" t="s">
        <v>6</v>
      </c>
      <c r="C116" s="5">
        <v>42242</v>
      </c>
      <c r="D116" s="17">
        <v>0.61458333333333337</v>
      </c>
      <c r="E116">
        <v>463.8</v>
      </c>
      <c r="F116">
        <v>469.8</v>
      </c>
      <c r="G116">
        <v>24.3</v>
      </c>
      <c r="H116">
        <v>1.7</v>
      </c>
      <c r="I116">
        <v>20.3</v>
      </c>
      <c r="J116">
        <v>5.9999999999999742</v>
      </c>
      <c r="U116">
        <v>6.8170236046332044E-2</v>
      </c>
    </row>
    <row r="117" spans="1:25">
      <c r="A117" t="s">
        <v>14</v>
      </c>
      <c r="B117" t="s">
        <v>14</v>
      </c>
      <c r="C117" s="5">
        <v>42242</v>
      </c>
      <c r="D117" s="17">
        <v>0.63541666666666663</v>
      </c>
      <c r="E117">
        <v>354.6</v>
      </c>
      <c r="F117">
        <v>365.4</v>
      </c>
      <c r="G117">
        <v>23.5</v>
      </c>
      <c r="H117">
        <v>3.19</v>
      </c>
      <c r="I117">
        <v>37.299999999999997</v>
      </c>
      <c r="J117">
        <v>3.0000000000000164</v>
      </c>
      <c r="U117">
        <v>2.2634445772298766E-2</v>
      </c>
    </row>
    <row r="118" spans="1:25">
      <c r="A118" t="s">
        <v>16</v>
      </c>
      <c r="B118" t="s">
        <v>14</v>
      </c>
      <c r="C118" s="5">
        <v>42242</v>
      </c>
      <c r="D118" s="17">
        <v>0.64583333333333337</v>
      </c>
      <c r="E118">
        <v>633</v>
      </c>
      <c r="F118">
        <v>675</v>
      </c>
      <c r="G118">
        <v>21.5</v>
      </c>
      <c r="H118">
        <v>8.0500000000000007</v>
      </c>
      <c r="I118">
        <v>91.2</v>
      </c>
      <c r="J118">
        <v>1.9999999999999878</v>
      </c>
      <c r="U118">
        <v>2.125300072516316E-3</v>
      </c>
    </row>
    <row r="119" spans="1:25">
      <c r="A119" t="s">
        <v>106</v>
      </c>
      <c r="B119" t="s">
        <v>14</v>
      </c>
      <c r="C119" s="5">
        <v>42242</v>
      </c>
      <c r="D119" s="17">
        <v>0.65277777777777779</v>
      </c>
      <c r="E119">
        <v>288.7</v>
      </c>
      <c r="F119">
        <v>291.3</v>
      </c>
      <c r="G119">
        <v>24.2</v>
      </c>
      <c r="H119">
        <v>6.34</v>
      </c>
      <c r="I119">
        <v>75.400000000000006</v>
      </c>
      <c r="J119" s="33" t="s">
        <v>120</v>
      </c>
      <c r="U119">
        <v>1.9977820681653373E-2</v>
      </c>
    </row>
    <row r="120" spans="1:25">
      <c r="A120" t="s">
        <v>19</v>
      </c>
      <c r="B120" t="s">
        <v>14</v>
      </c>
      <c r="C120" s="5">
        <v>42242</v>
      </c>
      <c r="D120" s="17">
        <v>0.65972222222222221</v>
      </c>
      <c r="E120">
        <v>290.60000000000002</v>
      </c>
      <c r="F120">
        <v>294.60000000000002</v>
      </c>
      <c r="G120">
        <v>24.4</v>
      </c>
      <c r="H120">
        <v>6.76</v>
      </c>
      <c r="I120">
        <v>80.8</v>
      </c>
      <c r="J120">
        <v>2.6249999999999885</v>
      </c>
      <c r="K120" s="43"/>
      <c r="L120" s="43"/>
      <c r="M120" s="43"/>
      <c r="N120" s="43"/>
      <c r="O120" s="43"/>
      <c r="P120" s="43"/>
      <c r="Q120" s="43"/>
      <c r="R120" s="43"/>
      <c r="S120" s="43"/>
      <c r="T120" s="43"/>
      <c r="U120">
        <v>1.9729869006526467E-2</v>
      </c>
      <c r="V120" s="43"/>
      <c r="W120" s="43"/>
      <c r="X120" s="43"/>
      <c r="Y120" s="43"/>
    </row>
    <row r="121" spans="1:25">
      <c r="A121" t="s">
        <v>22</v>
      </c>
      <c r="B121" t="s">
        <v>110</v>
      </c>
      <c r="C121" s="5">
        <v>42255</v>
      </c>
      <c r="D121" s="17">
        <v>0.53472222222222221</v>
      </c>
      <c r="E121">
        <v>359.7</v>
      </c>
      <c r="F121">
        <v>390</v>
      </c>
      <c r="G121">
        <v>21</v>
      </c>
      <c r="H121">
        <v>1</v>
      </c>
      <c r="I121">
        <v>11.4</v>
      </c>
      <c r="J121">
        <v>114.25742574257426</v>
      </c>
      <c r="K121" s="41">
        <v>60.840800000000002</v>
      </c>
      <c r="L121" s="42">
        <v>20.289721915425101</v>
      </c>
      <c r="M121" s="42">
        <v>95.150199890136705</v>
      </c>
      <c r="N121" s="41">
        <v>7.0031021609245201</v>
      </c>
      <c r="O121" s="41">
        <v>3.5999999999999997E-2</v>
      </c>
      <c r="P121" s="41">
        <v>1.1028</v>
      </c>
      <c r="S121" s="41">
        <v>0.47712296922439101</v>
      </c>
      <c r="T121" s="41">
        <v>0.34597276933425403</v>
      </c>
      <c r="U121">
        <v>5.4336341321965548E-4</v>
      </c>
      <c r="V121" s="40"/>
      <c r="W121" s="40"/>
      <c r="X121" s="40"/>
      <c r="Y121" s="40"/>
    </row>
    <row r="122" spans="1:25">
      <c r="A122" t="s">
        <v>24</v>
      </c>
      <c r="B122" t="s">
        <v>110</v>
      </c>
      <c r="C122" s="5">
        <v>42255</v>
      </c>
      <c r="D122" s="17">
        <v>0.54861111111111105</v>
      </c>
      <c r="E122">
        <v>496</v>
      </c>
      <c r="F122">
        <v>542</v>
      </c>
      <c r="G122">
        <v>21</v>
      </c>
      <c r="H122">
        <v>8.26</v>
      </c>
      <c r="I122">
        <v>92.6</v>
      </c>
      <c r="J122">
        <v>3.602484472049706</v>
      </c>
      <c r="K122" s="41">
        <v>105.25660000000001</v>
      </c>
      <c r="L122" s="42">
        <v>18.858695458648501</v>
      </c>
      <c r="M122" s="42">
        <v>28.327499389648398</v>
      </c>
      <c r="N122" s="41">
        <v>3.1253739725325498</v>
      </c>
      <c r="O122" s="41">
        <v>0.21829999999999999</v>
      </c>
      <c r="P122" s="41">
        <v>2.8144</v>
      </c>
      <c r="S122" s="41">
        <v>0.41399083093066502</v>
      </c>
      <c r="T122" s="41">
        <v>0.16736333154101701</v>
      </c>
      <c r="U122">
        <v>5.5646778494243781E-4</v>
      </c>
      <c r="V122" s="40"/>
      <c r="W122" s="40"/>
      <c r="X122" s="40"/>
      <c r="Y122" s="40"/>
    </row>
    <row r="123" spans="1:25">
      <c r="A123" t="s">
        <v>148</v>
      </c>
      <c r="B123" t="s">
        <v>110</v>
      </c>
      <c r="C123" s="5">
        <v>42255</v>
      </c>
      <c r="D123" s="17">
        <v>0.55555555555555558</v>
      </c>
      <c r="E123">
        <v>368</v>
      </c>
      <c r="F123">
        <v>399</v>
      </c>
      <c r="G123">
        <v>21</v>
      </c>
      <c r="H123">
        <v>2.84</v>
      </c>
      <c r="I123">
        <v>32.200000000000003</v>
      </c>
      <c r="J123">
        <v>4.8750000000000178</v>
      </c>
      <c r="K123" s="41">
        <v>74.235299999999995</v>
      </c>
      <c r="L123" s="42">
        <v>11.1508386702963</v>
      </c>
      <c r="M123" s="42">
        <v>175.86950683593801</v>
      </c>
      <c r="N123" s="41">
        <v>3.42996426484244</v>
      </c>
      <c r="O123" s="41">
        <v>0.1386</v>
      </c>
      <c r="P123" s="41">
        <v>1.2574000000000001</v>
      </c>
      <c r="S123" s="41">
        <v>0.46434161607289998</v>
      </c>
      <c r="T123" s="41">
        <v>0.14987210923696301</v>
      </c>
      <c r="U123">
        <v>3.3930962496490105E-4</v>
      </c>
      <c r="V123" s="40"/>
      <c r="W123" s="40"/>
      <c r="X123" s="40"/>
      <c r="Y123" s="40"/>
    </row>
    <row r="124" spans="1:25">
      <c r="A124" t="s">
        <v>27</v>
      </c>
      <c r="B124" t="s">
        <v>29</v>
      </c>
      <c r="C124" s="5">
        <v>42255</v>
      </c>
      <c r="D124" s="17">
        <v>0.5625</v>
      </c>
      <c r="E124">
        <v>1071</v>
      </c>
      <c r="F124">
        <v>1152</v>
      </c>
      <c r="G124">
        <v>21.4</v>
      </c>
      <c r="H124">
        <v>8.61</v>
      </c>
      <c r="I124">
        <v>97.9</v>
      </c>
      <c r="J124">
        <v>8.2499999999999929</v>
      </c>
      <c r="K124" s="41">
        <v>326.25119999999998</v>
      </c>
      <c r="L124" s="42">
        <v>77.731426753179605</v>
      </c>
      <c r="M124" s="42">
        <v>26.988899230956999</v>
      </c>
      <c r="N124" s="41">
        <v>3.4407872701529501</v>
      </c>
      <c r="O124" s="41">
        <v>0.33700000000000002</v>
      </c>
      <c r="P124" s="41">
        <v>5.5815999999999999</v>
      </c>
      <c r="S124" s="41">
        <v>0.56775438248041399</v>
      </c>
      <c r="T124" s="41">
        <v>0.20376548324945701</v>
      </c>
      <c r="U124">
        <v>1.3153668615188258E-3</v>
      </c>
      <c r="V124" s="40"/>
      <c r="W124" s="40"/>
      <c r="X124" s="40"/>
      <c r="Y124" s="40"/>
    </row>
    <row r="125" spans="1:25">
      <c r="A125" t="s">
        <v>29</v>
      </c>
      <c r="B125" t="s">
        <v>29</v>
      </c>
      <c r="C125" s="5">
        <v>42255</v>
      </c>
      <c r="D125" s="17">
        <v>0.57291666666666663</v>
      </c>
      <c r="E125">
        <v>416.3</v>
      </c>
      <c r="F125">
        <v>451.2</v>
      </c>
      <c r="G125">
        <v>21</v>
      </c>
      <c r="H125">
        <v>8.69</v>
      </c>
      <c r="I125">
        <v>97.8</v>
      </c>
      <c r="J125">
        <v>2.8749999999999951</v>
      </c>
      <c r="K125" s="41">
        <v>91.308099999999996</v>
      </c>
      <c r="L125" s="42">
        <v>13.649456293239499</v>
      </c>
      <c r="M125" s="42">
        <v>24.974500656127901</v>
      </c>
      <c r="N125" s="41">
        <v>3.62941679127887</v>
      </c>
      <c r="O125" s="41">
        <v>0.32919999999999999</v>
      </c>
      <c r="P125" s="41">
        <v>3.1638999999999999</v>
      </c>
      <c r="S125" s="41">
        <v>0.52941032302594304</v>
      </c>
      <c r="T125" s="41">
        <v>0.175235822369815</v>
      </c>
      <c r="U125">
        <v>2.5685813287045309E-3</v>
      </c>
      <c r="V125" s="40"/>
      <c r="W125" s="40"/>
      <c r="X125" s="40"/>
      <c r="Y125" s="40"/>
    </row>
    <row r="126" spans="1:25">
      <c r="A126" t="s">
        <v>31</v>
      </c>
      <c r="B126" t="s">
        <v>29</v>
      </c>
      <c r="C126" s="5">
        <v>42255</v>
      </c>
      <c r="D126" s="17">
        <v>0.58333333333333337</v>
      </c>
      <c r="E126">
        <v>498</v>
      </c>
      <c r="F126">
        <v>532</v>
      </c>
      <c r="G126">
        <v>21.7</v>
      </c>
      <c r="H126">
        <v>3.3</v>
      </c>
      <c r="I126">
        <v>37.799999999999997</v>
      </c>
      <c r="J126">
        <v>3.3333333333333366</v>
      </c>
      <c r="K126" s="41">
        <v>120.5711</v>
      </c>
      <c r="L126" s="42">
        <v>16.413078815585902</v>
      </c>
      <c r="M126" s="42">
        <v>10.950300216674799</v>
      </c>
      <c r="N126" s="41">
        <v>6.8376647940353896</v>
      </c>
      <c r="O126" s="41">
        <v>1.72E-2</v>
      </c>
      <c r="P126" s="41">
        <v>1.6627000000000001</v>
      </c>
      <c r="S126" s="41">
        <v>0.38943514033052901</v>
      </c>
      <c r="T126" s="41">
        <v>0.36128484011385398</v>
      </c>
      <c r="U126">
        <v>4.7359712469687296E-3</v>
      </c>
      <c r="V126" s="40"/>
      <c r="W126" s="40"/>
      <c r="X126" s="40"/>
      <c r="Y126" s="40"/>
    </row>
    <row r="127" spans="1:25">
      <c r="A127" t="s">
        <v>39</v>
      </c>
      <c r="B127" t="s">
        <v>33</v>
      </c>
      <c r="C127" s="5">
        <v>42255</v>
      </c>
      <c r="D127" s="17">
        <v>0.59375</v>
      </c>
      <c r="E127">
        <v>1711</v>
      </c>
      <c r="F127">
        <v>1842</v>
      </c>
      <c r="G127">
        <v>21.3</v>
      </c>
      <c r="H127">
        <v>4.74</v>
      </c>
      <c r="I127">
        <v>53.3</v>
      </c>
      <c r="J127">
        <v>3.0000000000000164</v>
      </c>
      <c r="K127" s="41">
        <v>571.85599999999999</v>
      </c>
      <c r="L127" s="42">
        <v>8.4288597749990206</v>
      </c>
      <c r="M127" s="42">
        <v>30.3397006988525</v>
      </c>
      <c r="N127" s="41">
        <v>2.7867685206753499</v>
      </c>
      <c r="O127" s="41">
        <v>1.0258</v>
      </c>
      <c r="P127" s="41">
        <v>9.1257999999999999</v>
      </c>
      <c r="S127" s="41">
        <v>1.09805993858059</v>
      </c>
      <c r="T127" s="41">
        <v>4.1920237881737397E-2</v>
      </c>
      <c r="U127">
        <v>1.1418699905552008E-3</v>
      </c>
      <c r="V127" s="40"/>
      <c r="W127" s="40"/>
      <c r="X127" s="40"/>
      <c r="Y127" s="40"/>
    </row>
    <row r="128" spans="1:25">
      <c r="A128" t="s">
        <v>97</v>
      </c>
      <c r="B128" t="s">
        <v>33</v>
      </c>
      <c r="C128" s="5">
        <v>42255</v>
      </c>
      <c r="E128">
        <v>281.3</v>
      </c>
      <c r="F128">
        <v>299.10000000000002</v>
      </c>
      <c r="G128">
        <v>21.9</v>
      </c>
      <c r="H128">
        <v>8</v>
      </c>
      <c r="I128">
        <v>91.7</v>
      </c>
      <c r="J128">
        <v>1.6250000000000291</v>
      </c>
      <c r="K128" s="41">
        <v>67.846599999999995</v>
      </c>
      <c r="L128" s="42">
        <v>15.016124417304001</v>
      </c>
      <c r="M128" s="42">
        <v>29.884300231933601</v>
      </c>
      <c r="N128" s="41">
        <v>4.9018929870709798</v>
      </c>
      <c r="O128" s="41">
        <v>0.1111</v>
      </c>
      <c r="P128" s="41">
        <v>2.8692000000000002</v>
      </c>
      <c r="S128" s="41">
        <v>0.31460612733452997</v>
      </c>
      <c r="T128" s="41">
        <v>0.17362182710259699</v>
      </c>
      <c r="U128">
        <v>2.4575611119613025E-2</v>
      </c>
      <c r="V128" s="40"/>
      <c r="W128" s="40"/>
      <c r="X128" s="40"/>
      <c r="Y128" s="40"/>
    </row>
    <row r="129" spans="1:25">
      <c r="A129" t="s">
        <v>33</v>
      </c>
      <c r="B129" t="s">
        <v>33</v>
      </c>
      <c r="C129" s="5">
        <v>42255</v>
      </c>
      <c r="D129" s="17">
        <v>0.60416666666666663</v>
      </c>
      <c r="E129">
        <v>371.8</v>
      </c>
      <c r="F129">
        <v>399.2</v>
      </c>
      <c r="G129">
        <v>21.4</v>
      </c>
      <c r="H129">
        <v>7.89</v>
      </c>
      <c r="I129">
        <v>95.6</v>
      </c>
      <c r="J129">
        <v>2.7329192546583596</v>
      </c>
      <c r="K129" s="41">
        <v>46.185200000000002</v>
      </c>
      <c r="L129" s="42">
        <v>16.223789601726502</v>
      </c>
      <c r="M129" s="42">
        <v>18.020399093627901</v>
      </c>
      <c r="N129" s="41">
        <v>4.4040347427878004</v>
      </c>
      <c r="O129" s="41">
        <v>3.0499999999999999E-2</v>
      </c>
      <c r="P129" s="41">
        <v>1.6006</v>
      </c>
      <c r="S129" s="41">
        <v>0.33443659040593399</v>
      </c>
      <c r="T129" s="41">
        <v>0.285916191312306</v>
      </c>
      <c r="U129">
        <v>2.8797209781748566E-2</v>
      </c>
      <c r="V129" s="40"/>
      <c r="W129" s="40"/>
      <c r="X129" s="40"/>
      <c r="Y129" s="40"/>
    </row>
    <row r="130" spans="1:25">
      <c r="A130" t="s">
        <v>35</v>
      </c>
      <c r="B130" t="s">
        <v>33</v>
      </c>
      <c r="C130" s="5">
        <v>42255</v>
      </c>
      <c r="E130">
        <v>875</v>
      </c>
      <c r="F130">
        <v>1053</v>
      </c>
      <c r="G130">
        <v>16.2</v>
      </c>
      <c r="H130">
        <v>2.76</v>
      </c>
      <c r="I130">
        <v>29.5</v>
      </c>
      <c r="J130">
        <v>4.8333333333333108</v>
      </c>
      <c r="K130" s="41">
        <v>84.160799999999995</v>
      </c>
      <c r="L130" s="42">
        <v>13.816030801435801</v>
      </c>
      <c r="M130" s="42">
        <v>66.49169921875</v>
      </c>
      <c r="N130" s="41">
        <v>2.9351983077908401</v>
      </c>
      <c r="O130" s="41">
        <v>0.18090000000000001</v>
      </c>
      <c r="P130" s="41">
        <v>2.5893999999999999</v>
      </c>
      <c r="S130" s="41">
        <v>0.426772184082156</v>
      </c>
      <c r="T130" s="41">
        <v>0.17938048486340599</v>
      </c>
      <c r="U130">
        <v>9.884063068793874E-4</v>
      </c>
      <c r="V130" s="40"/>
      <c r="W130" s="40"/>
      <c r="X130" s="40"/>
      <c r="Y130" s="40"/>
    </row>
    <row r="131" spans="1:25">
      <c r="A131" t="s">
        <v>51</v>
      </c>
      <c r="B131" t="s">
        <v>88</v>
      </c>
      <c r="C131" s="5">
        <v>42255</v>
      </c>
      <c r="D131" s="17">
        <v>0.62152777777777779</v>
      </c>
      <c r="E131">
        <v>216</v>
      </c>
      <c r="F131">
        <v>210.8</v>
      </c>
      <c r="G131">
        <v>26.3</v>
      </c>
      <c r="H131">
        <v>7.43</v>
      </c>
      <c r="I131">
        <v>89.4</v>
      </c>
      <c r="J131">
        <v>4.1249999999999964</v>
      </c>
      <c r="K131" s="41">
        <v>40.083500000000001</v>
      </c>
      <c r="L131" s="42">
        <v>13.9674621725232</v>
      </c>
      <c r="M131" s="42">
        <v>20.970500946044901</v>
      </c>
      <c r="N131" s="41">
        <v>5.5203504333854898</v>
      </c>
      <c r="O131" s="41">
        <v>2.3699999999999999E-2</v>
      </c>
      <c r="P131" s="41">
        <v>1.7685</v>
      </c>
      <c r="S131" s="41">
        <v>0.438391596038056</v>
      </c>
      <c r="T131" s="41">
        <v>0.39372109509201098</v>
      </c>
      <c r="U131">
        <v>0.28229994277826981</v>
      </c>
      <c r="V131" s="40"/>
      <c r="W131" s="40"/>
      <c r="X131" s="40"/>
      <c r="Y131" s="40"/>
    </row>
    <row r="132" spans="1:25">
      <c r="A132" t="s">
        <v>48</v>
      </c>
      <c r="B132" t="s">
        <v>88</v>
      </c>
      <c r="C132" s="5">
        <v>42255</v>
      </c>
      <c r="D132" s="17">
        <v>0.63194444444444442</v>
      </c>
      <c r="E132">
        <v>226.4</v>
      </c>
      <c r="F132">
        <v>233.6</v>
      </c>
      <c r="G132">
        <v>23.4</v>
      </c>
      <c r="H132">
        <v>6.7</v>
      </c>
      <c r="I132">
        <v>79.2</v>
      </c>
      <c r="J132">
        <v>2.5000000000000022</v>
      </c>
      <c r="K132" s="41">
        <v>40.048400000000001</v>
      </c>
      <c r="L132" s="42">
        <v>14.2816822675297</v>
      </c>
      <c r="M132" s="42">
        <v>6.3316998481750497</v>
      </c>
      <c r="N132" s="41">
        <v>6.0491315499843896</v>
      </c>
      <c r="O132" s="41">
        <v>1.9599999999999999E-2</v>
      </c>
      <c r="P132" s="41">
        <v>2.5983000000000001</v>
      </c>
      <c r="S132" s="41">
        <v>0.30891261547613902</v>
      </c>
      <c r="T132" s="41">
        <v>0.28298091562796401</v>
      </c>
      <c r="U132">
        <v>2.9295277080763852E-2</v>
      </c>
      <c r="V132" s="40"/>
      <c r="W132" s="40"/>
      <c r="X132" s="40"/>
      <c r="Y132" s="40"/>
    </row>
    <row r="133" spans="1:25">
      <c r="A133" t="s">
        <v>90</v>
      </c>
      <c r="B133" t="s">
        <v>88</v>
      </c>
      <c r="C133" s="5">
        <v>42255</v>
      </c>
      <c r="D133" s="17">
        <v>0.63888888888888895</v>
      </c>
      <c r="E133">
        <v>153.30000000000001</v>
      </c>
      <c r="F133">
        <v>169.8</v>
      </c>
      <c r="G133">
        <v>20</v>
      </c>
      <c r="H133">
        <v>7.99</v>
      </c>
      <c r="I133">
        <v>92.1</v>
      </c>
      <c r="J133">
        <v>4.5999999999999925</v>
      </c>
      <c r="K133" s="41">
        <v>11.753299999999999</v>
      </c>
      <c r="L133" s="42">
        <v>12.8317268893672</v>
      </c>
      <c r="M133" s="42">
        <v>6.2157001495361301</v>
      </c>
      <c r="N133" s="41">
        <v>2.7079151962702599</v>
      </c>
      <c r="O133" s="41">
        <v>1.7500000000000002E-2</v>
      </c>
      <c r="P133" s="41">
        <v>2.5649999999999999</v>
      </c>
      <c r="S133" s="41">
        <v>0.16053272479929101</v>
      </c>
      <c r="T133" s="41">
        <v>0.13681702464975501</v>
      </c>
      <c r="U133">
        <v>8.9217434745962653E-4</v>
      </c>
      <c r="V133" s="40"/>
      <c r="W133" s="40"/>
      <c r="X133" s="40"/>
      <c r="Y133" s="40"/>
    </row>
    <row r="134" spans="1:25">
      <c r="A134" t="s">
        <v>89</v>
      </c>
      <c r="B134" t="s">
        <v>88</v>
      </c>
      <c r="C134" s="5">
        <v>42255</v>
      </c>
      <c r="D134" s="17">
        <v>0.64583333333333337</v>
      </c>
      <c r="E134">
        <v>171.8</v>
      </c>
      <c r="F134">
        <v>176</v>
      </c>
      <c r="G134">
        <v>23.9</v>
      </c>
      <c r="H134">
        <v>9.51</v>
      </c>
      <c r="I134">
        <v>115.3</v>
      </c>
      <c r="J134">
        <v>1.6249999999999944</v>
      </c>
      <c r="K134" s="41">
        <v>30.928899999999999</v>
      </c>
      <c r="L134" s="42">
        <v>12.8014406151497</v>
      </c>
      <c r="M134" s="42">
        <v>10.950300216674799</v>
      </c>
      <c r="N134" s="41">
        <v>5.0827917901179704</v>
      </c>
      <c r="O134" s="41">
        <v>0.1046</v>
      </c>
      <c r="P134" s="41">
        <v>1.8214999999999999</v>
      </c>
      <c r="S134" s="41">
        <v>0.33951040029334401</v>
      </c>
      <c r="T134" s="41">
        <v>0.223960100076669</v>
      </c>
      <c r="U134">
        <v>0.24681270940543545</v>
      </c>
      <c r="V134" s="40"/>
      <c r="W134" s="40"/>
      <c r="X134" s="40"/>
      <c r="Y134" s="40"/>
    </row>
    <row r="135" spans="1:25">
      <c r="A135" t="s">
        <v>41</v>
      </c>
      <c r="B135" t="s">
        <v>41</v>
      </c>
      <c r="C135" s="5">
        <v>42255</v>
      </c>
      <c r="D135" s="17">
        <v>0.65277777777777779</v>
      </c>
      <c r="E135">
        <v>163.80000000000001</v>
      </c>
      <c r="F135">
        <v>171.3</v>
      </c>
      <c r="G135">
        <v>22.6</v>
      </c>
      <c r="H135">
        <v>5.0999999999999996</v>
      </c>
      <c r="I135">
        <v>59.1</v>
      </c>
      <c r="J135">
        <v>1.3749999999999873</v>
      </c>
      <c r="K135" s="41">
        <v>31.267399999999999</v>
      </c>
      <c r="L135" s="42">
        <v>12.290359737729499</v>
      </c>
      <c r="M135" s="42">
        <v>7.2330999374389604</v>
      </c>
      <c r="N135" s="41">
        <v>5.4569585451382503</v>
      </c>
      <c r="O135" s="41">
        <v>6.7299999999999999E-2</v>
      </c>
      <c r="P135" s="41">
        <v>1.8745000000000001</v>
      </c>
      <c r="S135" s="41">
        <v>0.31627157638154302</v>
      </c>
      <c r="T135" s="41">
        <v>0.24173847644410401</v>
      </c>
      <c r="U135">
        <v>0.24437667295836374</v>
      </c>
      <c r="V135" s="40"/>
      <c r="W135" s="40"/>
      <c r="X135" s="40"/>
      <c r="Y135" s="40"/>
    </row>
    <row r="136" spans="1:25">
      <c r="A136" t="s">
        <v>43</v>
      </c>
      <c r="B136" t="s">
        <v>41</v>
      </c>
      <c r="C136" s="5">
        <v>42255</v>
      </c>
      <c r="D136" s="17">
        <v>0.65972222222222221</v>
      </c>
      <c r="E136">
        <v>186.1</v>
      </c>
      <c r="F136">
        <v>190.4</v>
      </c>
      <c r="G136">
        <v>23.8</v>
      </c>
      <c r="H136">
        <v>9.08</v>
      </c>
      <c r="I136">
        <v>108.8</v>
      </c>
      <c r="J136">
        <v>0.25000000000000716</v>
      </c>
      <c r="K136" s="41">
        <v>35.146500000000003</v>
      </c>
      <c r="L136" s="42">
        <v>9.7235979977968903</v>
      </c>
      <c r="M136" s="42">
        <v>15.222900390625</v>
      </c>
      <c r="N136" s="41">
        <v>5.0116691837917999</v>
      </c>
      <c r="O136" s="41">
        <v>8.6400000000000005E-2</v>
      </c>
      <c r="P136" s="41">
        <v>2.0882999999999998</v>
      </c>
      <c r="S136" s="41">
        <v>0.32707762950052999</v>
      </c>
      <c r="T136" s="41">
        <v>0.22545472910990499</v>
      </c>
      <c r="U136">
        <v>0.24226864779714077</v>
      </c>
      <c r="V136" s="40"/>
      <c r="W136" s="40"/>
      <c r="X136" s="40"/>
      <c r="Y136" s="40"/>
    </row>
    <row r="137" spans="1:25">
      <c r="A137" t="s">
        <v>14</v>
      </c>
      <c r="B137" t="s">
        <v>14</v>
      </c>
      <c r="C137" s="5">
        <v>42263</v>
      </c>
      <c r="D137" s="17">
        <v>0.51041666666666663</v>
      </c>
      <c r="E137">
        <v>408.2</v>
      </c>
      <c r="F137">
        <v>448.2</v>
      </c>
      <c r="G137">
        <v>20.100000000000001</v>
      </c>
      <c r="H137">
        <v>3.36</v>
      </c>
      <c r="I137">
        <v>37</v>
      </c>
      <c r="J137">
        <v>2.7999999999999878</v>
      </c>
      <c r="U137">
        <v>9.1849924873096452E-3</v>
      </c>
    </row>
    <row r="138" spans="1:25">
      <c r="A138" t="s">
        <v>16</v>
      </c>
      <c r="B138" t="s">
        <v>14</v>
      </c>
      <c r="C138" s="5">
        <v>42263</v>
      </c>
      <c r="D138" s="17">
        <v>0.52083333333333337</v>
      </c>
      <c r="E138">
        <v>536</v>
      </c>
      <c r="F138">
        <v>639</v>
      </c>
      <c r="G138">
        <v>17.2</v>
      </c>
      <c r="H138">
        <v>9.35</v>
      </c>
      <c r="I138">
        <v>97.2</v>
      </c>
      <c r="J138">
        <v>9.125</v>
      </c>
      <c r="U138">
        <v>8.6244060913705592E-4</v>
      </c>
    </row>
    <row r="139" spans="1:25">
      <c r="A139" t="s">
        <v>19</v>
      </c>
      <c r="B139" t="s">
        <v>14</v>
      </c>
      <c r="C139" s="5">
        <v>42263</v>
      </c>
      <c r="D139" s="17">
        <v>0.53125</v>
      </c>
      <c r="E139">
        <v>350.5</v>
      </c>
      <c r="F139">
        <v>317</v>
      </c>
      <c r="G139">
        <v>19.8</v>
      </c>
      <c r="H139">
        <v>5.99</v>
      </c>
      <c r="I139">
        <v>65.7</v>
      </c>
      <c r="J139">
        <v>4.1428571428571628</v>
      </c>
      <c r="U139">
        <v>8.0063236548223362E-3</v>
      </c>
    </row>
    <row r="140" spans="1:25">
      <c r="A140" t="s">
        <v>10</v>
      </c>
      <c r="B140" t="s">
        <v>12</v>
      </c>
      <c r="C140" s="5">
        <v>42263</v>
      </c>
      <c r="D140" s="17">
        <v>0.55208333333333337</v>
      </c>
      <c r="E140">
        <v>670</v>
      </c>
      <c r="F140">
        <v>751</v>
      </c>
      <c r="G140">
        <v>19.399999999999999</v>
      </c>
      <c r="H140">
        <v>3.81</v>
      </c>
      <c r="I140">
        <v>41.5</v>
      </c>
      <c r="J140">
        <v>2.375000000000016</v>
      </c>
    </row>
    <row r="141" spans="1:25">
      <c r="A141" t="s">
        <v>163</v>
      </c>
      <c r="B141" t="s">
        <v>12</v>
      </c>
      <c r="C141" s="5">
        <v>42263</v>
      </c>
      <c r="D141" s="17">
        <v>0.5625</v>
      </c>
      <c r="E141">
        <v>668</v>
      </c>
      <c r="F141">
        <v>715</v>
      </c>
      <c r="G141">
        <v>21.6</v>
      </c>
      <c r="H141">
        <v>7.34</v>
      </c>
      <c r="I141">
        <v>83.5</v>
      </c>
      <c r="J141">
        <v>2.1333333333333573</v>
      </c>
    </row>
    <row r="142" spans="1:25">
      <c r="A142" t="s">
        <v>8</v>
      </c>
      <c r="B142" t="s">
        <v>6</v>
      </c>
      <c r="C142" s="5">
        <v>42263</v>
      </c>
      <c r="D142" s="17">
        <v>0.61111111111111105</v>
      </c>
      <c r="E142">
        <v>466</v>
      </c>
      <c r="F142">
        <v>492</v>
      </c>
      <c r="G142">
        <v>22.3</v>
      </c>
      <c r="H142">
        <v>8.32</v>
      </c>
      <c r="I142">
        <v>95.8</v>
      </c>
      <c r="J142">
        <v>6.2499999999999707</v>
      </c>
      <c r="U142">
        <v>0.10931902902857145</v>
      </c>
    </row>
    <row r="143" spans="1:25">
      <c r="A143" t="s">
        <v>8</v>
      </c>
      <c r="B143" t="s">
        <v>6</v>
      </c>
      <c r="C143" s="5">
        <v>42263</v>
      </c>
      <c r="D143" s="17">
        <v>0.625</v>
      </c>
      <c r="E143">
        <v>543</v>
      </c>
      <c r="F143">
        <v>542</v>
      </c>
      <c r="G143">
        <v>25.1</v>
      </c>
      <c r="H143">
        <v>7.28</v>
      </c>
      <c r="I143">
        <v>88.1</v>
      </c>
      <c r="J143">
        <v>3.3766233766234013</v>
      </c>
      <c r="U143">
        <v>0.12540297142857143</v>
      </c>
    </row>
    <row r="144" spans="1:25">
      <c r="A144" t="s">
        <v>5</v>
      </c>
      <c r="B144" t="s">
        <v>6</v>
      </c>
      <c r="C144" s="5">
        <v>42263</v>
      </c>
      <c r="D144" s="17">
        <v>0.63541666666666663</v>
      </c>
      <c r="E144">
        <v>443.9</v>
      </c>
      <c r="F144">
        <v>509</v>
      </c>
      <c r="G144">
        <v>18.3</v>
      </c>
      <c r="H144">
        <v>2.14</v>
      </c>
      <c r="I144">
        <v>22.8</v>
      </c>
      <c r="J144">
        <v>4.7142857142857109</v>
      </c>
      <c r="U144">
        <v>1.4012770742857139E-2</v>
      </c>
    </row>
    <row r="145" spans="1:25">
      <c r="A145" t="s">
        <v>163</v>
      </c>
      <c r="B145" t="s">
        <v>12</v>
      </c>
      <c r="C145" s="5">
        <v>42279</v>
      </c>
      <c r="D145" s="17">
        <v>0.5</v>
      </c>
      <c r="E145">
        <v>379.6</v>
      </c>
      <c r="F145">
        <v>458.2</v>
      </c>
      <c r="G145">
        <v>16.100000000000001</v>
      </c>
      <c r="H145">
        <v>4.7</v>
      </c>
      <c r="I145">
        <v>47.7</v>
      </c>
      <c r="J145">
        <v>2.7142857142856931</v>
      </c>
    </row>
    <row r="146" spans="1:25">
      <c r="A146" t="s">
        <v>10</v>
      </c>
      <c r="B146" t="s">
        <v>12</v>
      </c>
      <c r="C146" s="5">
        <v>42279</v>
      </c>
      <c r="D146" s="17">
        <v>0.54166666666666663</v>
      </c>
      <c r="E146">
        <v>398.1</v>
      </c>
      <c r="F146">
        <v>485.5</v>
      </c>
      <c r="G146">
        <v>15.6</v>
      </c>
      <c r="H146">
        <v>5.08</v>
      </c>
      <c r="I146">
        <v>51</v>
      </c>
      <c r="J146">
        <v>3.7500000000000031</v>
      </c>
    </row>
    <row r="147" spans="1:25">
      <c r="A147" t="s">
        <v>8</v>
      </c>
      <c r="B147" t="s">
        <v>6</v>
      </c>
      <c r="C147" s="5">
        <v>42279</v>
      </c>
      <c r="D147" s="17">
        <v>0.57638888888888895</v>
      </c>
      <c r="E147">
        <v>300.8</v>
      </c>
      <c r="F147">
        <v>365.2</v>
      </c>
      <c r="G147">
        <v>15.8</v>
      </c>
      <c r="H147">
        <v>8.67</v>
      </c>
      <c r="I147">
        <v>87.5</v>
      </c>
      <c r="J147">
        <v>2.375000000000016</v>
      </c>
      <c r="U147">
        <v>1.8022866947953669</v>
      </c>
    </row>
    <row r="148" spans="1:25">
      <c r="A148" t="s">
        <v>6</v>
      </c>
      <c r="B148" t="s">
        <v>6</v>
      </c>
      <c r="C148" s="5">
        <v>42279</v>
      </c>
      <c r="D148" s="17">
        <v>0.59027777777777779</v>
      </c>
      <c r="E148">
        <v>348.7</v>
      </c>
      <c r="F148">
        <v>425</v>
      </c>
      <c r="G148">
        <v>15.6</v>
      </c>
      <c r="H148">
        <v>7.47</v>
      </c>
      <c r="I148">
        <v>75</v>
      </c>
      <c r="J148">
        <v>2.7500000000000089</v>
      </c>
      <c r="U148">
        <v>2.101347088803089</v>
      </c>
    </row>
    <row r="149" spans="1:25">
      <c r="A149" t="s">
        <v>5</v>
      </c>
      <c r="B149" t="s">
        <v>6</v>
      </c>
      <c r="C149" s="5">
        <v>42279</v>
      </c>
      <c r="D149" s="17">
        <v>0.60069444444444442</v>
      </c>
      <c r="E149">
        <v>297</v>
      </c>
      <c r="F149">
        <v>374.3</v>
      </c>
      <c r="G149">
        <v>14.2</v>
      </c>
      <c r="H149">
        <v>4.1900000000000004</v>
      </c>
      <c r="I149">
        <v>40.799999999999997</v>
      </c>
      <c r="J149">
        <v>3.2000000000000361</v>
      </c>
      <c r="U149">
        <v>0.23480859082625477</v>
      </c>
    </row>
    <row r="150" spans="1:25">
      <c r="A150" t="s">
        <v>22</v>
      </c>
      <c r="B150" t="s">
        <v>110</v>
      </c>
      <c r="C150" s="5">
        <v>42283</v>
      </c>
      <c r="D150" s="17">
        <v>0.53125</v>
      </c>
      <c r="E150">
        <v>241.3</v>
      </c>
      <c r="F150">
        <v>330.4</v>
      </c>
      <c r="G150">
        <v>10.9</v>
      </c>
      <c r="H150">
        <v>1.89</v>
      </c>
      <c r="I150">
        <v>17.5</v>
      </c>
      <c r="J150">
        <v>313.59999999999997</v>
      </c>
      <c r="K150" s="41">
        <v>60.613199999999999</v>
      </c>
      <c r="L150" s="42">
        <v>17.378453806268499</v>
      </c>
      <c r="M150" s="42">
        <v>2.9591000080108598</v>
      </c>
      <c r="N150" s="41">
        <v>6.6134824124425799</v>
      </c>
      <c r="O150" s="41">
        <v>1.1299999999999999E-2</v>
      </c>
      <c r="P150" s="41">
        <v>2.9479000000000002</v>
      </c>
      <c r="S150" s="41">
        <v>0.40344630678195897</v>
      </c>
      <c r="T150" s="41">
        <v>0.38918720677394802</v>
      </c>
      <c r="U150">
        <v>2.9180627746981493E-3</v>
      </c>
      <c r="V150" s="40"/>
      <c r="W150" s="40"/>
      <c r="X150" s="40"/>
      <c r="Y150" s="40"/>
    </row>
    <row r="151" spans="1:25">
      <c r="A151" t="s">
        <v>24</v>
      </c>
      <c r="B151" t="s">
        <v>110</v>
      </c>
      <c r="C151" s="5">
        <v>42283</v>
      </c>
      <c r="D151" s="17">
        <v>0.53819444444444442</v>
      </c>
      <c r="E151">
        <v>335.5</v>
      </c>
      <c r="F151">
        <v>466.5</v>
      </c>
      <c r="G151">
        <v>10.3</v>
      </c>
      <c r="H151">
        <v>9.7899999999999991</v>
      </c>
      <c r="I151">
        <v>87.7</v>
      </c>
      <c r="J151">
        <v>2.1118012422360333</v>
      </c>
      <c r="K151" s="41">
        <v>95.461299999999994</v>
      </c>
      <c r="L151" s="42">
        <v>9.7198122135197007</v>
      </c>
      <c r="M151" s="42">
        <v>28.234699249267599</v>
      </c>
      <c r="N151" s="41">
        <v>3.2370952716725498</v>
      </c>
      <c r="O151" s="41">
        <v>0.1399</v>
      </c>
      <c r="P151" s="41">
        <v>5.1683000000000003</v>
      </c>
      <c r="S151" s="41">
        <v>0.32389477272268102</v>
      </c>
      <c r="T151" s="41">
        <v>0.155760073473413</v>
      </c>
      <c r="U151">
        <v>2.7823389247121884E-3</v>
      </c>
      <c r="V151" s="40"/>
      <c r="W151" s="40"/>
      <c r="X151" s="40"/>
      <c r="Y151" s="40"/>
    </row>
    <row r="152" spans="1:25">
      <c r="A152" t="s">
        <v>148</v>
      </c>
      <c r="B152" t="s">
        <v>110</v>
      </c>
      <c r="C152" s="5">
        <v>42283</v>
      </c>
      <c r="D152" s="17">
        <v>0.54513888888888895</v>
      </c>
      <c r="E152">
        <v>305.5</v>
      </c>
      <c r="F152">
        <v>416.9</v>
      </c>
      <c r="G152">
        <v>11</v>
      </c>
      <c r="H152">
        <v>6.17</v>
      </c>
      <c r="I152">
        <v>56.1</v>
      </c>
      <c r="J152">
        <v>3.3333333333333366</v>
      </c>
      <c r="K152" s="41">
        <v>72.735699999999994</v>
      </c>
      <c r="L152" s="42">
        <v>8.6446494787986694</v>
      </c>
      <c r="M152" s="42">
        <v>50.2158012390137</v>
      </c>
      <c r="N152" s="41">
        <v>3.1680504885519598</v>
      </c>
      <c r="O152" s="41">
        <v>0.11799999999999999</v>
      </c>
      <c r="P152" s="41">
        <v>2.7570999999999999</v>
      </c>
      <c r="S152" s="41">
        <v>0.30831535617381001</v>
      </c>
      <c r="T152" s="41">
        <v>0.14009955493479601</v>
      </c>
      <c r="U152">
        <v>1.6965481248245053E-3</v>
      </c>
      <c r="V152" s="40"/>
      <c r="W152" s="40"/>
      <c r="X152" s="40"/>
      <c r="Y152" s="40"/>
    </row>
    <row r="153" spans="1:25">
      <c r="A153" t="s">
        <v>27</v>
      </c>
      <c r="B153" t="s">
        <v>29</v>
      </c>
      <c r="C153" s="5">
        <v>42283</v>
      </c>
      <c r="D153" s="17">
        <v>0.55555555555555558</v>
      </c>
      <c r="E153">
        <v>714</v>
      </c>
      <c r="F153">
        <v>946</v>
      </c>
      <c r="G153">
        <v>12.2</v>
      </c>
      <c r="H153">
        <v>10.15</v>
      </c>
      <c r="I153">
        <v>94.8</v>
      </c>
      <c r="J153">
        <v>3.4999999999999964</v>
      </c>
      <c r="K153" s="41">
        <v>250.1437</v>
      </c>
      <c r="L153" s="42">
        <v>21.0430929865853</v>
      </c>
      <c r="M153" s="42">
        <v>36.900699615478501</v>
      </c>
      <c r="N153" s="41">
        <v>7.1823725268868497</v>
      </c>
      <c r="O153" s="41">
        <v>0.54569999999999996</v>
      </c>
      <c r="P153" s="41">
        <v>5.8360000000000003</v>
      </c>
      <c r="S153" s="41">
        <v>0.74807770707689003</v>
      </c>
      <c r="T153" s="41">
        <v>0.165477007461412</v>
      </c>
      <c r="U153">
        <v>6.3500469176770895E-3</v>
      </c>
      <c r="V153" s="40"/>
      <c r="W153" s="40"/>
      <c r="X153" s="40"/>
      <c r="Y153" s="40"/>
    </row>
    <row r="154" spans="1:25">
      <c r="A154" t="s">
        <v>29</v>
      </c>
      <c r="B154" t="s">
        <v>29</v>
      </c>
      <c r="C154" s="5">
        <v>42283</v>
      </c>
      <c r="D154" s="17">
        <v>0.5625</v>
      </c>
      <c r="E154">
        <v>288.60000000000002</v>
      </c>
      <c r="F154">
        <v>385.1</v>
      </c>
      <c r="G154">
        <v>11.2</v>
      </c>
      <c r="H154">
        <v>10.28</v>
      </c>
      <c r="I154">
        <v>93.9</v>
      </c>
      <c r="J154">
        <v>5.5000000000000178</v>
      </c>
      <c r="K154" s="41">
        <v>73.832300000000004</v>
      </c>
      <c r="L154" s="42">
        <v>9.1784450618819999</v>
      </c>
      <c r="M154" s="42">
        <v>7.9461002349853498</v>
      </c>
      <c r="N154" s="41">
        <v>4.7356588039094802</v>
      </c>
      <c r="O154" s="41">
        <v>0.17910000000000001</v>
      </c>
      <c r="P154" s="41">
        <v>5.4198000000000004</v>
      </c>
      <c r="S154" s="41">
        <v>0.42490821689500502</v>
      </c>
      <c r="T154" s="41">
        <v>0.237862116660019</v>
      </c>
      <c r="U154">
        <v>1.2842906643522655E-2</v>
      </c>
      <c r="V154" s="40"/>
      <c r="W154" s="40"/>
      <c r="X154" s="40"/>
      <c r="Y154" s="40"/>
    </row>
    <row r="155" spans="1:25">
      <c r="A155" t="s">
        <v>31</v>
      </c>
      <c r="B155" t="s">
        <v>29</v>
      </c>
      <c r="C155" s="5">
        <v>42283</v>
      </c>
      <c r="D155" s="17">
        <v>0.57291666666666663</v>
      </c>
      <c r="E155">
        <v>295.3</v>
      </c>
      <c r="F155">
        <v>356.4</v>
      </c>
      <c r="G155">
        <v>14.3</v>
      </c>
      <c r="H155">
        <v>5.61</v>
      </c>
      <c r="I155">
        <v>57.3</v>
      </c>
      <c r="J155">
        <v>2.4285714285714386</v>
      </c>
      <c r="K155" s="41">
        <v>72.982299999999995</v>
      </c>
      <c r="L155" s="42">
        <v>12.248716110680499</v>
      </c>
      <c r="M155" s="42">
        <v>49.360599517822301</v>
      </c>
      <c r="N155" s="41">
        <v>6.1009950785756999</v>
      </c>
      <c r="O155" s="41">
        <v>3.44E-2</v>
      </c>
      <c r="P155" s="41">
        <v>3.4830999999999999</v>
      </c>
      <c r="S155" s="41">
        <v>0.39425491058793499</v>
      </c>
      <c r="T155" s="41">
        <v>0.31049431107011199</v>
      </c>
      <c r="U155">
        <v>2.1048761097638799E-2</v>
      </c>
      <c r="V155" s="40"/>
      <c r="W155" s="40"/>
      <c r="X155" s="40"/>
      <c r="Y155" s="40"/>
    </row>
    <row r="156" spans="1:25">
      <c r="A156" t="s">
        <v>33</v>
      </c>
      <c r="B156" t="s">
        <v>33</v>
      </c>
      <c r="C156" s="5">
        <v>42283</v>
      </c>
      <c r="D156" s="17">
        <v>0.58333333333333337</v>
      </c>
      <c r="E156">
        <v>220.5</v>
      </c>
      <c r="F156">
        <v>298.2</v>
      </c>
      <c r="G156">
        <v>12.6</v>
      </c>
      <c r="H156">
        <v>6.42</v>
      </c>
      <c r="I156">
        <v>61</v>
      </c>
      <c r="J156">
        <v>7.49999999999996</v>
      </c>
      <c r="K156" s="41">
        <v>58.103499999999997</v>
      </c>
      <c r="L156" s="42">
        <v>5.4873053916249201</v>
      </c>
      <c r="M156" s="42">
        <v>61.577499389648402</v>
      </c>
      <c r="N156" s="41">
        <v>7.3243519400643899</v>
      </c>
      <c r="O156" s="41">
        <v>0.1255</v>
      </c>
      <c r="P156" s="41">
        <v>3.7801</v>
      </c>
      <c r="S156" s="41">
        <v>0.64191708103591305</v>
      </c>
      <c r="T156" s="41">
        <v>0.45483958164626398</v>
      </c>
      <c r="U156">
        <v>0.12798759902999363</v>
      </c>
      <c r="V156" s="40"/>
      <c r="W156" s="40"/>
      <c r="X156" s="40"/>
      <c r="Y156" s="40"/>
    </row>
    <row r="157" spans="1:25">
      <c r="A157" t="s">
        <v>97</v>
      </c>
      <c r="B157" t="s">
        <v>33</v>
      </c>
      <c r="C157" s="5">
        <v>42283</v>
      </c>
      <c r="D157" s="17">
        <v>0.59027777777777779</v>
      </c>
      <c r="E157">
        <v>193</v>
      </c>
      <c r="F157">
        <v>257.5</v>
      </c>
      <c r="G157">
        <v>11.8</v>
      </c>
      <c r="H157">
        <v>9.93</v>
      </c>
      <c r="I157">
        <v>92.1</v>
      </c>
      <c r="J157">
        <v>3.1250000000000027</v>
      </c>
      <c r="K157" s="41">
        <v>55.041899999999998</v>
      </c>
      <c r="L157" s="42">
        <v>16.556938618118998</v>
      </c>
      <c r="M157" s="42">
        <v>32.881500244140597</v>
      </c>
      <c r="N157" s="41">
        <v>6.3236888156829396</v>
      </c>
      <c r="O157" s="41">
        <v>0.18640000000000001</v>
      </c>
      <c r="P157" s="41">
        <v>5.0080999999999998</v>
      </c>
      <c r="S157" s="41">
        <v>0.44273952551141099</v>
      </c>
      <c r="T157" s="41">
        <v>0.22345802526727099</v>
      </c>
      <c r="U157">
        <v>0.10922493830939121</v>
      </c>
      <c r="V157" s="40"/>
      <c r="W157" s="40"/>
      <c r="X157" s="40"/>
      <c r="Y157" s="40"/>
    </row>
    <row r="158" spans="1:25">
      <c r="A158" t="s">
        <v>39</v>
      </c>
      <c r="B158" t="s">
        <v>33</v>
      </c>
      <c r="C158" s="5">
        <v>42283</v>
      </c>
      <c r="D158" s="17">
        <v>0.59722222222222221</v>
      </c>
      <c r="E158">
        <v>1263</v>
      </c>
      <c r="F158">
        <v>1642</v>
      </c>
      <c r="G158">
        <v>12.9</v>
      </c>
      <c r="H158">
        <v>9.0299999999999994</v>
      </c>
      <c r="I158">
        <v>85.9</v>
      </c>
      <c r="J158">
        <v>2.3749999999999813</v>
      </c>
      <c r="K158" s="41">
        <v>469.63189999999997</v>
      </c>
      <c r="L158" s="42">
        <v>10.253607796602999</v>
      </c>
      <c r="M158" s="42">
        <v>45.604301452636697</v>
      </c>
      <c r="N158" s="41">
        <v>2.8636699657809301</v>
      </c>
      <c r="O158" s="41">
        <v>1.3588</v>
      </c>
      <c r="P158" s="41">
        <v>12.5372</v>
      </c>
      <c r="S158" s="41">
        <v>1.46895651998321</v>
      </c>
      <c r="T158" s="41">
        <v>6.4552218530573205E-2</v>
      </c>
      <c r="U158">
        <v>5.0749777358008921E-3</v>
      </c>
      <c r="V158" s="40"/>
      <c r="W158" s="40"/>
      <c r="X158" s="40"/>
      <c r="Y158" s="40"/>
    </row>
    <row r="159" spans="1:25">
      <c r="A159" t="s">
        <v>35</v>
      </c>
      <c r="B159" t="s">
        <v>33</v>
      </c>
      <c r="C159" s="5">
        <v>42283</v>
      </c>
      <c r="D159" s="17">
        <v>0.60416666666666663</v>
      </c>
      <c r="E159">
        <v>627</v>
      </c>
      <c r="F159">
        <v>886</v>
      </c>
      <c r="G159">
        <v>9.6999999999999993</v>
      </c>
      <c r="H159">
        <v>5.42</v>
      </c>
      <c r="I159">
        <v>48</v>
      </c>
      <c r="J159">
        <v>5.1250000000000249</v>
      </c>
      <c r="K159" s="41">
        <v>97.697999999999993</v>
      </c>
      <c r="L159" s="42">
        <v>16.844658223185199</v>
      </c>
      <c r="M159" s="42">
        <v>60.927898406982401</v>
      </c>
      <c r="N159" s="41">
        <v>3.1466563304019202</v>
      </c>
      <c r="O159" s="41">
        <v>0.57089999999999996</v>
      </c>
      <c r="P159" s="41">
        <v>6.4539999999999997</v>
      </c>
      <c r="S159" s="41">
        <v>0.83953209920742899</v>
      </c>
      <c r="T159" s="41">
        <v>0.20770420080044699</v>
      </c>
      <c r="U159">
        <v>4.3929169194639435E-3</v>
      </c>
      <c r="V159" s="40"/>
      <c r="W159" s="40"/>
      <c r="X159" s="40"/>
      <c r="Y159" s="40"/>
    </row>
    <row r="160" spans="1:25">
      <c r="A160" t="s">
        <v>88</v>
      </c>
      <c r="B160" t="s">
        <v>88</v>
      </c>
      <c r="C160" s="5">
        <v>42283</v>
      </c>
      <c r="D160" s="17">
        <v>0.61111111111111105</v>
      </c>
      <c r="E160">
        <v>111.2</v>
      </c>
      <c r="F160">
        <v>141.6</v>
      </c>
      <c r="G160">
        <v>13.5</v>
      </c>
      <c r="H160">
        <v>9.36</v>
      </c>
      <c r="I160">
        <v>90</v>
      </c>
      <c r="J160">
        <v>2.5000000000000022</v>
      </c>
      <c r="K160" s="41">
        <v>26.534700000000001</v>
      </c>
      <c r="L160" s="42">
        <v>7.3158391975061203</v>
      </c>
      <c r="M160" s="42">
        <v>21.055700302123999</v>
      </c>
      <c r="N160" s="41">
        <v>5.7052031527999496</v>
      </c>
      <c r="O160" s="41">
        <v>0.1142</v>
      </c>
      <c r="P160" s="41">
        <v>2.3675999999999999</v>
      </c>
      <c r="S160" s="41">
        <v>0.41470576711963802</v>
      </c>
      <c r="T160" s="41">
        <v>0.279450066817514</v>
      </c>
      <c r="U160">
        <v>1.6548617335277889</v>
      </c>
      <c r="V160" s="40"/>
      <c r="W160" s="40"/>
      <c r="X160" s="40"/>
      <c r="Y160" s="40"/>
    </row>
    <row r="161" spans="1:25">
      <c r="A161" t="s">
        <v>48</v>
      </c>
      <c r="B161" t="s">
        <v>88</v>
      </c>
      <c r="C161" s="5">
        <v>42283</v>
      </c>
      <c r="D161" s="17">
        <v>0.62152777777777779</v>
      </c>
      <c r="E161">
        <v>214</v>
      </c>
      <c r="F161">
        <v>276.39999999999998</v>
      </c>
      <c r="G161">
        <v>13.2</v>
      </c>
      <c r="H161">
        <v>9.6999999999999993</v>
      </c>
      <c r="I161">
        <v>92.3</v>
      </c>
      <c r="J161">
        <v>2.2360248447204918</v>
      </c>
      <c r="K161" s="41">
        <v>53.291699999999999</v>
      </c>
      <c r="L161" s="42">
        <v>11.271983767166301</v>
      </c>
      <c r="M161" s="42">
        <v>27.5431003570557</v>
      </c>
      <c r="N161" s="41">
        <v>7.0462278841138604</v>
      </c>
      <c r="O161" s="41">
        <v>6.8199999999999997E-2</v>
      </c>
      <c r="P161" s="41">
        <v>7.0693000000000001</v>
      </c>
      <c r="S161" s="41">
        <v>0.42752776481030202</v>
      </c>
      <c r="T161" s="41">
        <v>0.331784664453246</v>
      </c>
      <c r="U161">
        <v>0.17173093461137431</v>
      </c>
      <c r="V161" s="40"/>
      <c r="W161" s="40"/>
      <c r="X161" s="40"/>
      <c r="Y161" s="40"/>
    </row>
    <row r="162" spans="1:25">
      <c r="A162" t="s">
        <v>96</v>
      </c>
      <c r="B162" t="s">
        <v>88</v>
      </c>
      <c r="C162" s="5">
        <v>42283</v>
      </c>
      <c r="D162" s="17">
        <v>0.62847222222222221</v>
      </c>
      <c r="E162">
        <v>116.1</v>
      </c>
      <c r="F162">
        <v>155.5</v>
      </c>
      <c r="G162">
        <v>12</v>
      </c>
      <c r="H162">
        <v>5.38</v>
      </c>
      <c r="I162">
        <v>49.9</v>
      </c>
      <c r="J162">
        <v>10.666666666666648</v>
      </c>
      <c r="K162" s="41">
        <v>11.295400000000001</v>
      </c>
      <c r="L162" s="42">
        <v>9.8788151531615505</v>
      </c>
      <c r="M162" s="42">
        <v>16.3159999847412</v>
      </c>
      <c r="N162" s="41">
        <v>3.3781022231160001</v>
      </c>
      <c r="O162" s="41">
        <v>2.1399999999999999E-2</v>
      </c>
      <c r="P162" s="41">
        <v>3.3008000000000002</v>
      </c>
      <c r="S162" s="41">
        <v>0.183266410954113</v>
      </c>
      <c r="T162" s="41">
        <v>0.14555041096937199</v>
      </c>
      <c r="U162">
        <v>5.2299875540736734E-3</v>
      </c>
      <c r="V162" s="40"/>
      <c r="W162" s="40"/>
      <c r="X162" s="40"/>
      <c r="Y162" s="40"/>
    </row>
    <row r="163" spans="1:25">
      <c r="A163" t="s">
        <v>95</v>
      </c>
      <c r="B163" t="s">
        <v>88</v>
      </c>
      <c r="C163" s="5">
        <v>42283</v>
      </c>
      <c r="D163" s="17">
        <v>0.63541666666666663</v>
      </c>
      <c r="E163">
        <v>122.1</v>
      </c>
      <c r="F163">
        <v>158</v>
      </c>
      <c r="G163">
        <v>13.1</v>
      </c>
      <c r="H163">
        <v>10.74</v>
      </c>
      <c r="I163">
        <v>102.4</v>
      </c>
      <c r="J163">
        <v>1.2500000000000011</v>
      </c>
      <c r="K163" s="41">
        <v>32.433599999999998</v>
      </c>
      <c r="L163" s="42">
        <v>23.814287077486</v>
      </c>
      <c r="M163" s="42">
        <v>5.1908001899719203</v>
      </c>
      <c r="N163" s="41">
        <v>4.7891441992845802</v>
      </c>
      <c r="O163" s="41">
        <v>8.4400000000000003E-2</v>
      </c>
      <c r="P163" s="41">
        <v>2.1497000000000002</v>
      </c>
      <c r="S163" s="41">
        <v>0.281798178154051</v>
      </c>
      <c r="T163" s="41">
        <v>0.192207377964079</v>
      </c>
      <c r="U163">
        <v>1.4468331241008285</v>
      </c>
      <c r="V163" s="40"/>
      <c r="W163" s="40"/>
      <c r="X163" s="40"/>
      <c r="Y163" s="40"/>
    </row>
    <row r="164" spans="1:25">
      <c r="A164" t="s">
        <v>41</v>
      </c>
      <c r="B164" t="s">
        <v>41</v>
      </c>
      <c r="C164" s="5">
        <v>42283</v>
      </c>
      <c r="D164" s="17">
        <v>0.64236111111111105</v>
      </c>
      <c r="E164">
        <v>121.3</v>
      </c>
      <c r="F164">
        <v>159.1</v>
      </c>
      <c r="G164">
        <v>12.5</v>
      </c>
      <c r="H164">
        <v>9.99</v>
      </c>
      <c r="I164">
        <v>94.3</v>
      </c>
      <c r="J164">
        <v>1.5000000000000082</v>
      </c>
      <c r="K164" s="41">
        <v>29.8308</v>
      </c>
      <c r="L164" s="42">
        <v>10.537541617392</v>
      </c>
      <c r="M164" s="42">
        <v>8.5207004547119105</v>
      </c>
      <c r="N164" s="41">
        <v>4.3106930261109504</v>
      </c>
      <c r="O164" s="41">
        <v>7.1400000000000005E-2</v>
      </c>
      <c r="P164" s="41">
        <v>1.8560000000000001</v>
      </c>
      <c r="S164" s="41">
        <v>0.28864576831859801</v>
      </c>
      <c r="T164" s="41">
        <v>0.208725067863887</v>
      </c>
      <c r="U164">
        <v>1.4325529104455808</v>
      </c>
      <c r="V164" s="40"/>
      <c r="W164" s="40"/>
      <c r="X164" s="40"/>
      <c r="Y164" s="40"/>
    </row>
    <row r="165" spans="1:25">
      <c r="A165" t="s">
        <v>94</v>
      </c>
      <c r="B165" t="s">
        <v>41</v>
      </c>
      <c r="C165" s="5">
        <v>42283</v>
      </c>
      <c r="E165">
        <v>158.69999999999999</v>
      </c>
      <c r="F165">
        <v>202.7</v>
      </c>
      <c r="G165">
        <v>13.6</v>
      </c>
      <c r="H165">
        <v>10.199999999999999</v>
      </c>
      <c r="I165">
        <v>99</v>
      </c>
      <c r="J165">
        <v>1.6249999999999944</v>
      </c>
      <c r="K165" s="41">
        <v>42.570700000000002</v>
      </c>
      <c r="L165" s="42">
        <v>15.9928567608181</v>
      </c>
      <c r="M165" s="42">
        <v>11.3821001052856</v>
      </c>
      <c r="N165" s="41">
        <v>4.0948065211423597</v>
      </c>
      <c r="O165" s="41">
        <v>0.1196</v>
      </c>
      <c r="P165" s="41">
        <v>2.3201000000000001</v>
      </c>
      <c r="S165" s="41">
        <v>0.33630315758461299</v>
      </c>
      <c r="T165" s="41">
        <v>0.205321057479327</v>
      </c>
      <c r="U165">
        <v>1.420195521569446</v>
      </c>
      <c r="V165" s="40"/>
      <c r="W165" s="40"/>
      <c r="X165" s="40"/>
      <c r="Y165" s="40"/>
    </row>
    <row r="166" spans="1:25">
      <c r="A166" t="s">
        <v>163</v>
      </c>
      <c r="B166" t="s">
        <v>12</v>
      </c>
      <c r="C166" s="5">
        <v>42291</v>
      </c>
      <c r="D166" s="17">
        <v>0.61458333333333337</v>
      </c>
      <c r="E166">
        <v>481</v>
      </c>
      <c r="F166">
        <v>611</v>
      </c>
      <c r="G166">
        <v>14</v>
      </c>
      <c r="H166">
        <v>6.09</v>
      </c>
      <c r="I166">
        <v>59.1</v>
      </c>
      <c r="J166">
        <v>1.9858156028368577</v>
      </c>
    </row>
    <row r="167" spans="1:25">
      <c r="A167" t="s">
        <v>10</v>
      </c>
      <c r="B167" t="s">
        <v>12</v>
      </c>
      <c r="C167" s="5">
        <v>42291</v>
      </c>
      <c r="D167" s="17">
        <v>0.63541666666666663</v>
      </c>
      <c r="E167">
        <v>498</v>
      </c>
      <c r="F167">
        <v>625</v>
      </c>
      <c r="G167">
        <v>14.5</v>
      </c>
      <c r="H167">
        <v>5.6</v>
      </c>
      <c r="I167">
        <v>54.9</v>
      </c>
      <c r="J167">
        <v>1.7142857142857237</v>
      </c>
    </row>
    <row r="168" spans="1:25">
      <c r="A168" t="s">
        <v>8</v>
      </c>
      <c r="B168" t="s">
        <v>6</v>
      </c>
      <c r="C168" s="5">
        <v>42291</v>
      </c>
      <c r="D168" s="17">
        <v>0.67361111111111116</v>
      </c>
      <c r="E168">
        <v>386</v>
      </c>
      <c r="F168">
        <v>486.3</v>
      </c>
      <c r="G168">
        <v>14.3</v>
      </c>
      <c r="H168">
        <v>8.91</v>
      </c>
      <c r="I168">
        <v>87</v>
      </c>
      <c r="J168">
        <v>1.1428571428571359</v>
      </c>
      <c r="U168">
        <v>0.59091367042471055</v>
      </c>
    </row>
    <row r="169" spans="1:25">
      <c r="A169" t="s">
        <v>6</v>
      </c>
      <c r="B169" t="s">
        <v>6</v>
      </c>
      <c r="C169" s="5">
        <v>42291</v>
      </c>
      <c r="D169" s="17">
        <v>0.6875</v>
      </c>
      <c r="E169">
        <v>371.2</v>
      </c>
      <c r="F169">
        <v>466.6</v>
      </c>
      <c r="G169">
        <v>14.3</v>
      </c>
      <c r="H169">
        <v>7.98</v>
      </c>
      <c r="I169">
        <v>77.900000000000006</v>
      </c>
      <c r="J169">
        <v>1.7142857142856842</v>
      </c>
      <c r="U169">
        <v>0.67785389961389964</v>
      </c>
    </row>
    <row r="170" spans="1:25">
      <c r="A170" t="s">
        <v>5</v>
      </c>
      <c r="B170" t="s">
        <v>6</v>
      </c>
      <c r="C170" s="5">
        <v>42291</v>
      </c>
      <c r="D170" s="17">
        <v>0.69791666666666663</v>
      </c>
      <c r="E170">
        <v>346.4</v>
      </c>
      <c r="F170">
        <v>434.8</v>
      </c>
      <c r="G170">
        <v>14.3</v>
      </c>
      <c r="H170">
        <v>5.61</v>
      </c>
      <c r="I170">
        <v>55</v>
      </c>
      <c r="J170">
        <v>1.999999999999978</v>
      </c>
      <c r="U170">
        <v>7.5744706718146704E-2</v>
      </c>
    </row>
    <row r="171" spans="1:25">
      <c r="A171" t="s">
        <v>163</v>
      </c>
      <c r="B171" t="s">
        <v>12</v>
      </c>
      <c r="C171" s="5">
        <v>42305</v>
      </c>
      <c r="D171" s="17">
        <v>0.52430555555555558</v>
      </c>
      <c r="E171">
        <v>453.1</v>
      </c>
      <c r="F171">
        <v>666</v>
      </c>
      <c r="G171">
        <v>8.4</v>
      </c>
      <c r="H171">
        <v>4.6399999999999997</v>
      </c>
      <c r="I171">
        <v>39.6</v>
      </c>
      <c r="J171">
        <v>1.7142857142857237</v>
      </c>
    </row>
    <row r="172" spans="1:25">
      <c r="A172" t="s">
        <v>10</v>
      </c>
      <c r="B172" t="s">
        <v>12</v>
      </c>
      <c r="C172" s="5">
        <v>42305</v>
      </c>
      <c r="D172" s="17">
        <v>0.55208333333333337</v>
      </c>
      <c r="E172">
        <v>462</v>
      </c>
      <c r="F172">
        <v>685</v>
      </c>
      <c r="G172">
        <v>8.1999999999999993</v>
      </c>
      <c r="H172">
        <v>4.95</v>
      </c>
      <c r="I172">
        <v>42.1</v>
      </c>
      <c r="J172">
        <v>1.999999999999978</v>
      </c>
    </row>
    <row r="173" spans="1:25">
      <c r="A173" t="s">
        <v>8</v>
      </c>
      <c r="B173" t="s">
        <v>6</v>
      </c>
      <c r="C173" s="5">
        <v>42305</v>
      </c>
      <c r="D173" s="17">
        <v>0.59027777777777779</v>
      </c>
      <c r="E173">
        <v>303</v>
      </c>
      <c r="F173">
        <v>456.2</v>
      </c>
      <c r="G173">
        <v>7.5</v>
      </c>
      <c r="H173">
        <v>8.09</v>
      </c>
      <c r="I173">
        <v>67.400000000000006</v>
      </c>
      <c r="J173">
        <v>0.71428571428571497</v>
      </c>
      <c r="U173">
        <f>'Handheld Sensors'!L193*0.0283168</f>
        <v>0.15954669101467184</v>
      </c>
    </row>
    <row r="174" spans="1:25">
      <c r="A174" t="s">
        <v>6</v>
      </c>
      <c r="B174" t="s">
        <v>6</v>
      </c>
      <c r="C174" s="5">
        <v>42305</v>
      </c>
      <c r="D174" s="17">
        <v>0.61111111111111105</v>
      </c>
      <c r="E174">
        <v>336.1</v>
      </c>
      <c r="F174">
        <v>473.6</v>
      </c>
      <c r="G174">
        <v>9.9</v>
      </c>
      <c r="H174">
        <v>7.06</v>
      </c>
      <c r="I174">
        <v>62.3</v>
      </c>
      <c r="J174">
        <v>1.571428571428557</v>
      </c>
      <c r="U174">
        <f>'Handheld Sensors'!L194*0.0283168</f>
        <v>0.18302055289575292</v>
      </c>
    </row>
    <row r="175" spans="1:25">
      <c r="A175" t="s">
        <v>5</v>
      </c>
      <c r="B175" t="s">
        <v>6</v>
      </c>
      <c r="C175" s="5">
        <v>42305</v>
      </c>
      <c r="D175" s="17">
        <v>0.62152777777777779</v>
      </c>
      <c r="E175">
        <v>306.7</v>
      </c>
      <c r="F175">
        <v>458.8</v>
      </c>
      <c r="G175">
        <v>7.6</v>
      </c>
      <c r="H175">
        <v>7.81</v>
      </c>
      <c r="I175">
        <v>65.3</v>
      </c>
      <c r="J175">
        <v>1.2857142857143029</v>
      </c>
      <c r="U175">
        <f>'Handheld Sensors'!L195*0.0283168</f>
        <v>1.9693623746718143E-2</v>
      </c>
    </row>
    <row r="176" spans="1:25">
      <c r="A176" t="s">
        <v>29</v>
      </c>
      <c r="B176" t="s">
        <v>29</v>
      </c>
      <c r="C176" s="5">
        <v>42310</v>
      </c>
      <c r="D176" s="17">
        <v>0.52083333333333337</v>
      </c>
      <c r="E176">
        <v>228.1</v>
      </c>
      <c r="F176">
        <v>327.9</v>
      </c>
      <c r="G176">
        <v>9.1</v>
      </c>
      <c r="H176">
        <v>9.5500000000000007</v>
      </c>
      <c r="I176">
        <v>84.5</v>
      </c>
      <c r="J176">
        <v>2.1666666666666594</v>
      </c>
      <c r="K176" s="41">
        <v>61.155500000000004</v>
      </c>
      <c r="L176" s="42">
        <v>16.5266523439015</v>
      </c>
      <c r="M176" s="42">
        <v>4.3379001617431596</v>
      </c>
      <c r="N176" s="41">
        <v>7.6686033939332203</v>
      </c>
      <c r="O176" s="41">
        <v>9.7600000000000006E-2</v>
      </c>
      <c r="P176" s="41">
        <v>5.2873000000000001</v>
      </c>
      <c r="S176" s="41">
        <v>0.40363013470583903</v>
      </c>
      <c r="T176" s="41">
        <v>0.30169223454409599</v>
      </c>
      <c r="U176">
        <v>2.6128672136821955E-2</v>
      </c>
      <c r="V176" s="40"/>
      <c r="W176" s="40"/>
      <c r="X176" s="40"/>
      <c r="Y176" s="40"/>
    </row>
    <row r="177" spans="1:25">
      <c r="A177" t="s">
        <v>22</v>
      </c>
      <c r="B177" t="s">
        <v>110</v>
      </c>
      <c r="C177" s="5">
        <v>42310</v>
      </c>
      <c r="D177" s="17">
        <v>0.53125</v>
      </c>
      <c r="E177">
        <v>208.4</v>
      </c>
      <c r="F177">
        <v>309.3</v>
      </c>
      <c r="G177">
        <v>7.9</v>
      </c>
      <c r="H177">
        <v>6.44</v>
      </c>
      <c r="I177">
        <v>56.9</v>
      </c>
      <c r="J177">
        <v>14.814814814814827</v>
      </c>
      <c r="K177" s="41">
        <v>51.1083</v>
      </c>
      <c r="L177" s="42">
        <v>26.9754169489369</v>
      </c>
      <c r="M177" s="42">
        <v>9.8752002716064506</v>
      </c>
      <c r="N177" s="41">
        <v>9.4696025254730003</v>
      </c>
      <c r="O177" s="41">
        <v>2.1700000000000001E-2</v>
      </c>
      <c r="P177" s="41">
        <v>3.8368000000000002</v>
      </c>
      <c r="S177" s="41">
        <v>0.42734393688642103</v>
      </c>
      <c r="T177" s="41">
        <v>0.39576873661481499</v>
      </c>
      <c r="U177">
        <v>5.7355026950963632E-3</v>
      </c>
      <c r="V177" s="40"/>
      <c r="W177" s="40"/>
      <c r="X177" s="40"/>
      <c r="Y177" s="40"/>
    </row>
    <row r="178" spans="1:25">
      <c r="A178" t="s">
        <v>24</v>
      </c>
      <c r="B178" t="s">
        <v>110</v>
      </c>
      <c r="C178" s="5">
        <v>42310</v>
      </c>
      <c r="D178" s="17">
        <v>0.53819444444444442</v>
      </c>
      <c r="E178">
        <v>302.7</v>
      </c>
      <c r="F178">
        <v>425.1</v>
      </c>
      <c r="G178">
        <v>9.9</v>
      </c>
      <c r="H178">
        <v>8.93</v>
      </c>
      <c r="I178">
        <v>79.099999999999994</v>
      </c>
      <c r="J178">
        <v>1.8333333333333628</v>
      </c>
      <c r="K178" s="41">
        <v>82.593999999999994</v>
      </c>
      <c r="L178" s="42">
        <v>10.158963189673401</v>
      </c>
      <c r="M178" s="42">
        <v>13.7463998794556</v>
      </c>
      <c r="N178" s="41">
        <v>4.1716309981356803</v>
      </c>
      <c r="O178" s="41">
        <v>0.11119999999999999</v>
      </c>
      <c r="P178" s="41">
        <v>4.7544000000000004</v>
      </c>
      <c r="S178" s="41">
        <v>0.27729439401897898</v>
      </c>
      <c r="T178" s="41">
        <v>0.15234799413952299</v>
      </c>
      <c r="U178">
        <v>5.4687351278825775E-3</v>
      </c>
      <c r="V178" s="40"/>
      <c r="W178" s="40"/>
      <c r="X178" s="40"/>
      <c r="Y178" s="40"/>
    </row>
    <row r="179" spans="1:25">
      <c r="A179" t="s">
        <v>91</v>
      </c>
      <c r="B179" t="s">
        <v>110</v>
      </c>
      <c r="C179" s="5">
        <v>42310</v>
      </c>
      <c r="D179" s="17">
        <v>0.54513888888888895</v>
      </c>
      <c r="E179">
        <v>240.5</v>
      </c>
      <c r="F179">
        <v>339.9</v>
      </c>
      <c r="G179">
        <v>9.8000000000000007</v>
      </c>
      <c r="H179">
        <v>7.58</v>
      </c>
      <c r="I179">
        <v>67</v>
      </c>
      <c r="J179">
        <v>1.2857142857143029</v>
      </c>
      <c r="K179" s="41">
        <v>60.591700000000003</v>
      </c>
      <c r="L179" s="42">
        <v>13.4828817850433</v>
      </c>
      <c r="M179" s="42">
        <v>25.834999084472699</v>
      </c>
      <c r="N179" s="41">
        <v>4.9573800792826299</v>
      </c>
      <c r="O179" s="41">
        <v>7.7899999999999997E-2</v>
      </c>
      <c r="P179" s="41">
        <v>3.4257</v>
      </c>
      <c r="S179" s="41">
        <v>0.29223041283426798</v>
      </c>
      <c r="T179" s="41">
        <v>0.188495413749795</v>
      </c>
      <c r="U179">
        <v>3.3345945901723036E-3</v>
      </c>
      <c r="V179" s="40"/>
      <c r="W179" s="40"/>
      <c r="X179" s="40"/>
      <c r="Y179" s="40"/>
    </row>
    <row r="180" spans="1:25">
      <c r="A180" t="s">
        <v>27</v>
      </c>
      <c r="B180" t="s">
        <v>29</v>
      </c>
      <c r="C180" s="5">
        <v>42310</v>
      </c>
      <c r="D180" s="17">
        <v>0.55208333333333337</v>
      </c>
      <c r="E180">
        <v>467</v>
      </c>
      <c r="F180">
        <v>652</v>
      </c>
      <c r="G180">
        <v>10.4</v>
      </c>
      <c r="H180">
        <v>10.130000000000001</v>
      </c>
      <c r="I180">
        <v>91.2</v>
      </c>
      <c r="J180">
        <v>1.3333333333333253</v>
      </c>
      <c r="K180" s="41">
        <v>190.22059999999999</v>
      </c>
      <c r="L180" s="42">
        <v>29.0840987913299</v>
      </c>
      <c r="M180" s="42">
        <v>7.3850002288818404</v>
      </c>
      <c r="N180" s="41">
        <v>4.9943336251781503</v>
      </c>
      <c r="O180" s="41">
        <v>0.36159999999999998</v>
      </c>
      <c r="P180" s="41">
        <v>5.3239000000000001</v>
      </c>
      <c r="S180" s="41">
        <v>0.59458139063668902</v>
      </c>
      <c r="T180" s="41">
        <v>0.22559639040780699</v>
      </c>
      <c r="U180">
        <v>1.2926881225271218E-2</v>
      </c>
      <c r="V180" s="40"/>
      <c r="W180" s="40"/>
      <c r="X180" s="40"/>
      <c r="Y180" s="40"/>
    </row>
    <row r="181" spans="1:25">
      <c r="A181" t="s">
        <v>31</v>
      </c>
      <c r="B181" t="s">
        <v>29</v>
      </c>
      <c r="C181" s="5">
        <v>42310</v>
      </c>
      <c r="D181" s="17">
        <v>0.5625</v>
      </c>
      <c r="E181">
        <v>259.39999999999998</v>
      </c>
      <c r="F181">
        <v>360.2</v>
      </c>
      <c r="G181">
        <v>10.4</v>
      </c>
      <c r="H181">
        <v>6.82</v>
      </c>
      <c r="I181">
        <v>61.3</v>
      </c>
      <c r="J181">
        <v>5.4000000000000163</v>
      </c>
      <c r="K181" s="41">
        <v>73.399600000000007</v>
      </c>
      <c r="L181" s="42">
        <v>10.537541617392</v>
      </c>
      <c r="M181" s="42">
        <v>40.6570014953613</v>
      </c>
      <c r="N181" s="41">
        <v>7.1298595932458397</v>
      </c>
      <c r="O181" s="41">
        <v>4.6199999999999998E-2</v>
      </c>
      <c r="P181" s="41">
        <v>4.0148000000000001</v>
      </c>
      <c r="S181" s="41">
        <v>0.39705828642711199</v>
      </c>
      <c r="T181" s="41">
        <v>0.31020128493175098</v>
      </c>
      <c r="U181">
        <v>4.2849263663050419E-2</v>
      </c>
      <c r="V181" s="40"/>
      <c r="W181" s="40"/>
      <c r="X181" s="40"/>
      <c r="Y181" s="40"/>
    </row>
    <row r="182" spans="1:25">
      <c r="A182" t="s">
        <v>33</v>
      </c>
      <c r="B182" t="s">
        <v>33</v>
      </c>
      <c r="C182" s="5">
        <v>42310</v>
      </c>
      <c r="D182" s="17">
        <v>0.56944444444444442</v>
      </c>
      <c r="E182">
        <v>190.6</v>
      </c>
      <c r="F182">
        <v>275.2</v>
      </c>
      <c r="G182">
        <v>9</v>
      </c>
      <c r="H182">
        <v>8.64</v>
      </c>
      <c r="I182">
        <v>78.099999999999994</v>
      </c>
      <c r="J182">
        <v>5.5714285714285534</v>
      </c>
      <c r="K182" s="41">
        <v>51.435699999999997</v>
      </c>
      <c r="L182" s="42">
        <v>12.029140622603601</v>
      </c>
      <c r="M182" s="42">
        <v>11.086000442504901</v>
      </c>
      <c r="N182" s="41">
        <v>8.1665038017887106</v>
      </c>
      <c r="O182" s="41">
        <v>7.7700000000000005E-2</v>
      </c>
      <c r="P182" s="41">
        <v>3.5712000000000002</v>
      </c>
      <c r="S182" s="41">
        <v>0.485203775927803</v>
      </c>
      <c r="T182" s="41">
        <v>0.396417775485298</v>
      </c>
      <c r="U182">
        <v>0.2605461837396299</v>
      </c>
      <c r="V182" s="40"/>
      <c r="W182" s="40"/>
      <c r="X182" s="40"/>
      <c r="Y182" s="40"/>
    </row>
    <row r="183" spans="1:25">
      <c r="A183" t="s">
        <v>39</v>
      </c>
      <c r="B183" t="s">
        <v>33</v>
      </c>
      <c r="C183" s="5">
        <v>42310</v>
      </c>
      <c r="D183" s="17">
        <v>0.57291666666666663</v>
      </c>
      <c r="E183">
        <v>937</v>
      </c>
      <c r="F183">
        <v>1286</v>
      </c>
      <c r="G183">
        <v>10.9</v>
      </c>
      <c r="H183">
        <v>8.89</v>
      </c>
      <c r="I183">
        <v>81.099999999999994</v>
      </c>
      <c r="J183">
        <v>2.0000000000000178</v>
      </c>
      <c r="K183" s="41">
        <v>341.5231</v>
      </c>
      <c r="L183" s="42">
        <v>14.2438244247579</v>
      </c>
      <c r="M183" s="42">
        <v>18.0240993499756</v>
      </c>
      <c r="N183" s="41">
        <v>3.9644966487739302</v>
      </c>
      <c r="O183" s="41">
        <v>0.91459999999999997</v>
      </c>
      <c r="P183" s="41">
        <v>9.0047999999999995</v>
      </c>
      <c r="S183" s="41">
        <v>1.1828307470542301</v>
      </c>
      <c r="T183" s="41">
        <v>0.25020664770425199</v>
      </c>
      <c r="U183">
        <v>1.0331204676451818E-2</v>
      </c>
      <c r="V183" s="40"/>
      <c r="W183" s="40"/>
      <c r="X183" s="40"/>
      <c r="Y183" s="40"/>
    </row>
    <row r="184" spans="1:25">
      <c r="A184" t="s">
        <v>37</v>
      </c>
      <c r="B184" t="s">
        <v>33</v>
      </c>
      <c r="C184" s="5">
        <v>42310</v>
      </c>
      <c r="D184" s="17">
        <v>0.58333333333333337</v>
      </c>
      <c r="E184">
        <v>177.6</v>
      </c>
      <c r="F184">
        <v>258.89999999999998</v>
      </c>
      <c r="G184">
        <v>8.6</v>
      </c>
      <c r="H184">
        <v>10.38</v>
      </c>
      <c r="I184">
        <v>89.2</v>
      </c>
      <c r="J184">
        <v>3.666666666666679</v>
      </c>
      <c r="K184" s="41">
        <v>51.431699999999999</v>
      </c>
      <c r="L184" s="42">
        <v>9.46616466694819</v>
      </c>
      <c r="M184" s="42">
        <v>2.1770000457763699</v>
      </c>
      <c r="N184" s="41">
        <v>9.0757555231654301</v>
      </c>
      <c r="O184" s="41">
        <v>0.1013</v>
      </c>
      <c r="P184" s="41">
        <v>3.5528</v>
      </c>
      <c r="S184" s="41">
        <v>0.40004549019016999</v>
      </c>
      <c r="T184" s="41">
        <v>0.29656849014439302</v>
      </c>
      <c r="U184">
        <v>0.22235076727268926</v>
      </c>
      <c r="V184" s="40"/>
      <c r="W184" s="40"/>
      <c r="X184" s="40"/>
      <c r="Y184" s="40"/>
    </row>
    <row r="185" spans="1:25">
      <c r="A185" t="s">
        <v>35</v>
      </c>
      <c r="B185" t="s">
        <v>33</v>
      </c>
      <c r="C185" s="5">
        <v>42310</v>
      </c>
      <c r="D185" s="17">
        <v>0.58680555555555558</v>
      </c>
      <c r="E185">
        <v>271.2</v>
      </c>
      <c r="F185">
        <v>384.6</v>
      </c>
      <c r="G185">
        <v>9.6</v>
      </c>
      <c r="H185">
        <v>7.86</v>
      </c>
      <c r="I185">
        <v>69</v>
      </c>
      <c r="J185">
        <v>3.00000000000004</v>
      </c>
      <c r="K185" s="41">
        <v>69.268699999999995</v>
      </c>
      <c r="L185" s="42">
        <v>12.911228359188099</v>
      </c>
      <c r="M185" s="42">
        <v>27.547500610351602</v>
      </c>
      <c r="N185" s="41">
        <v>6.8916064683931104</v>
      </c>
      <c r="O185" s="41">
        <v>0.32769999999999999</v>
      </c>
      <c r="P185" s="41">
        <v>7.5727000000000002</v>
      </c>
      <c r="S185" s="41">
        <v>0.68098051486051503</v>
      </c>
      <c r="T185" s="41">
        <v>0.32573301425016299</v>
      </c>
      <c r="U185">
        <v>8.942723728908742E-3</v>
      </c>
      <c r="V185" s="40"/>
      <c r="W185" s="40"/>
      <c r="X185" s="40"/>
      <c r="Y185" s="40"/>
    </row>
    <row r="186" spans="1:25">
      <c r="A186" t="s">
        <v>88</v>
      </c>
      <c r="B186" t="s">
        <v>88</v>
      </c>
      <c r="C186" s="5">
        <v>42310</v>
      </c>
      <c r="D186" s="17">
        <v>0.59375</v>
      </c>
      <c r="E186">
        <v>107</v>
      </c>
      <c r="F186">
        <v>152.6</v>
      </c>
      <c r="G186">
        <v>9.4</v>
      </c>
      <c r="H186">
        <v>10.119999999999999</v>
      </c>
      <c r="I186">
        <v>88.4</v>
      </c>
      <c r="J186">
        <v>2.833333333333345</v>
      </c>
      <c r="K186" s="41">
        <v>29.6678</v>
      </c>
      <c r="L186" s="42">
        <v>12.2525018949576</v>
      </c>
      <c r="M186" s="42">
        <v>4.3909001350402797</v>
      </c>
      <c r="N186" s="41">
        <v>6.9723207923228099</v>
      </c>
      <c r="O186" s="41">
        <v>3.8699999999999998E-2</v>
      </c>
      <c r="P186" s="41">
        <v>2.4296000000000002</v>
      </c>
      <c r="S186" s="41">
        <v>0.41852019654015798</v>
      </c>
      <c r="T186" s="41">
        <v>0.37542929640511802</v>
      </c>
      <c r="U186">
        <v>3.5693096213344462</v>
      </c>
      <c r="V186" s="40"/>
      <c r="W186" s="40"/>
      <c r="X186" s="40"/>
      <c r="Y186" s="40"/>
    </row>
    <row r="187" spans="1:25">
      <c r="A187" t="s">
        <v>103</v>
      </c>
      <c r="B187" t="s">
        <v>88</v>
      </c>
      <c r="C187" s="5">
        <v>42310</v>
      </c>
      <c r="D187" s="17">
        <v>0.60416666666666663</v>
      </c>
      <c r="E187">
        <v>187.2</v>
      </c>
      <c r="F187">
        <v>269.89999999999998</v>
      </c>
      <c r="G187">
        <v>9.1999999999999993</v>
      </c>
      <c r="H187">
        <v>7.86</v>
      </c>
      <c r="I187">
        <v>68.400000000000006</v>
      </c>
      <c r="J187">
        <v>2.142857142857145</v>
      </c>
      <c r="K187" s="41">
        <v>47.2699</v>
      </c>
      <c r="L187" s="42">
        <v>5.9605284262732603</v>
      </c>
      <c r="M187" s="42">
        <v>6.0458998680114702</v>
      </c>
      <c r="N187" s="41">
        <v>9.3548520408500604</v>
      </c>
      <c r="O187" s="41">
        <v>1.54E-2</v>
      </c>
      <c r="P187" s="41">
        <v>8.1187000000000005</v>
      </c>
      <c r="S187" s="41">
        <v>0.31663356972940199</v>
      </c>
      <c r="T187" s="41">
        <v>0.29518766986139</v>
      </c>
      <c r="U187">
        <v>0.37040005504414064</v>
      </c>
      <c r="V187" s="40"/>
      <c r="W187" s="40"/>
      <c r="X187" s="40"/>
      <c r="Y187" s="40"/>
    </row>
    <row r="188" spans="1:25">
      <c r="A188" t="s">
        <v>104</v>
      </c>
      <c r="B188" t="s">
        <v>88</v>
      </c>
      <c r="C188" s="5">
        <v>42310</v>
      </c>
      <c r="D188" s="17">
        <v>0.61111111111111105</v>
      </c>
      <c r="E188">
        <v>98.3</v>
      </c>
      <c r="F188">
        <v>145.5</v>
      </c>
      <c r="G188">
        <v>8</v>
      </c>
      <c r="H188">
        <v>4.76</v>
      </c>
      <c r="I188">
        <v>40.4</v>
      </c>
      <c r="J188">
        <v>11.999999999999996</v>
      </c>
      <c r="K188" s="41">
        <v>13.5497</v>
      </c>
      <c r="L188" s="42">
        <v>15.6067067645451</v>
      </c>
      <c r="M188" s="42">
        <v>10.586600303649901</v>
      </c>
      <c r="N188" s="41">
        <v>4.4040493525838498</v>
      </c>
      <c r="O188" s="41">
        <v>2.0899999999999998E-2</v>
      </c>
      <c r="P188" s="41">
        <v>3.3088000000000002</v>
      </c>
      <c r="S188" s="41">
        <v>0.23960966962347999</v>
      </c>
      <c r="T188" s="41">
        <v>0.20812306931982999</v>
      </c>
      <c r="U188">
        <v>1.1280365312707923E-2</v>
      </c>
      <c r="V188" s="40"/>
      <c r="W188" s="40"/>
      <c r="X188" s="40"/>
      <c r="Y188" s="40"/>
    </row>
    <row r="189" spans="1:25">
      <c r="A189" t="s">
        <v>89</v>
      </c>
      <c r="B189" t="s">
        <v>88</v>
      </c>
      <c r="C189" s="5">
        <v>42310</v>
      </c>
      <c r="D189" s="17">
        <v>0.61458333333333337</v>
      </c>
      <c r="E189">
        <v>132.1</v>
      </c>
      <c r="F189">
        <v>189.2</v>
      </c>
      <c r="G189">
        <v>9.1999999999999993</v>
      </c>
      <c r="H189">
        <v>11.16</v>
      </c>
      <c r="I189">
        <v>97.2</v>
      </c>
      <c r="J189">
        <v>1.1666666666666308</v>
      </c>
      <c r="K189" s="41">
        <v>43.407800000000002</v>
      </c>
      <c r="L189" s="42">
        <v>6.2747485212797596</v>
      </c>
      <c r="M189" s="42">
        <v>3.9842998981475799</v>
      </c>
      <c r="N189" s="41">
        <v>5.7479914691000404</v>
      </c>
      <c r="O189" s="41">
        <v>6.8900000000000003E-2</v>
      </c>
      <c r="P189" s="41">
        <v>2.6213000000000002</v>
      </c>
      <c r="S189" s="41">
        <v>0.28519899474583899</v>
      </c>
      <c r="T189" s="41">
        <v>0.212314694847692</v>
      </c>
      <c r="U189">
        <v>3.1206204637468855</v>
      </c>
      <c r="V189" s="40"/>
      <c r="W189" s="40"/>
      <c r="X189" s="40"/>
      <c r="Y189" s="40"/>
    </row>
    <row r="190" spans="1:25">
      <c r="A190" t="s">
        <v>41</v>
      </c>
      <c r="B190" t="s">
        <v>41</v>
      </c>
      <c r="C190" s="5">
        <v>42310</v>
      </c>
      <c r="D190" s="17">
        <v>0.625</v>
      </c>
      <c r="E190">
        <v>131.69999999999999</v>
      </c>
      <c r="F190">
        <v>190.4</v>
      </c>
      <c r="G190">
        <v>8.8000000000000007</v>
      </c>
      <c r="H190">
        <v>10.050000000000001</v>
      </c>
      <c r="I190">
        <v>87.3</v>
      </c>
      <c r="J190">
        <v>1.7142857142857237</v>
      </c>
      <c r="K190" s="41">
        <v>39.104199999999999</v>
      </c>
      <c r="L190" s="42">
        <v>6.4640377351391001</v>
      </c>
      <c r="M190" s="42">
        <v>-0.25799998641014099</v>
      </c>
      <c r="N190" s="41">
        <v>5.5933700533792896</v>
      </c>
      <c r="O190" s="41">
        <v>5.5E-2</v>
      </c>
      <c r="P190" s="41">
        <v>2.4258000000000002</v>
      </c>
      <c r="S190" s="41">
        <v>0.26617280462421</v>
      </c>
      <c r="T190" s="41">
        <v>0.21143080461062</v>
      </c>
      <c r="U190">
        <v>3.089820002921841</v>
      </c>
      <c r="V190" s="40"/>
      <c r="W190" s="40"/>
      <c r="X190" s="40"/>
      <c r="Y190" s="40"/>
    </row>
    <row r="191" spans="1:25">
      <c r="A191" t="s">
        <v>43</v>
      </c>
      <c r="B191" t="s">
        <v>41</v>
      </c>
      <c r="C191" s="5">
        <v>42310</v>
      </c>
      <c r="D191" s="17">
        <v>0.63541666666666663</v>
      </c>
      <c r="E191">
        <v>128.80000000000001</v>
      </c>
      <c r="F191">
        <v>183.5</v>
      </c>
      <c r="G191">
        <v>9.3000000000000007</v>
      </c>
      <c r="H191">
        <v>10.41</v>
      </c>
      <c r="I191">
        <v>92.9</v>
      </c>
      <c r="J191">
        <v>1.2765957446808287</v>
      </c>
      <c r="K191" s="41">
        <v>33.848999999999997</v>
      </c>
      <c r="L191" s="42">
        <v>7.1568362578642697</v>
      </c>
      <c r="M191" s="42">
        <v>3.5534999370575</v>
      </c>
      <c r="N191" s="41">
        <v>5.3697038545379501</v>
      </c>
      <c r="O191" s="41">
        <v>5.74E-2</v>
      </c>
      <c r="P191" s="41">
        <v>2.0476000000000001</v>
      </c>
      <c r="S191" s="41">
        <v>0.28800237058501699</v>
      </c>
      <c r="T191" s="41">
        <v>0.22704887064795901</v>
      </c>
      <c r="U191">
        <v>3.0631668112282164</v>
      </c>
      <c r="V191" s="40"/>
      <c r="W191" s="40"/>
      <c r="X191" s="40"/>
      <c r="Y191" s="40"/>
    </row>
    <row r="192" spans="1:25">
      <c r="A192" t="s">
        <v>163</v>
      </c>
      <c r="B192" t="s">
        <v>12</v>
      </c>
      <c r="C192" s="5">
        <v>42326</v>
      </c>
      <c r="D192" s="17">
        <v>0.52430555555555558</v>
      </c>
      <c r="E192">
        <v>383.7</v>
      </c>
      <c r="F192">
        <v>627</v>
      </c>
      <c r="G192">
        <v>4.8</v>
      </c>
      <c r="H192">
        <v>8.84</v>
      </c>
      <c r="I192">
        <v>68.8</v>
      </c>
      <c r="J192">
        <v>1.166666666666677</v>
      </c>
      <c r="U192">
        <v>3.271382779002169</v>
      </c>
    </row>
    <row r="193" spans="1:25">
      <c r="A193" t="s">
        <v>156</v>
      </c>
      <c r="B193" t="s">
        <v>12</v>
      </c>
      <c r="C193" s="5">
        <v>42326</v>
      </c>
      <c r="D193" s="17">
        <v>0.53819444444444442</v>
      </c>
      <c r="E193">
        <v>380.7</v>
      </c>
      <c r="F193">
        <v>615</v>
      </c>
      <c r="G193">
        <v>5.2</v>
      </c>
      <c r="H193">
        <v>11.18</v>
      </c>
      <c r="I193">
        <v>88.2</v>
      </c>
      <c r="J193">
        <v>1.4285714285714299</v>
      </c>
      <c r="U193">
        <v>3.3130655999999998</v>
      </c>
    </row>
    <row r="194" spans="1:25">
      <c r="A194" t="s">
        <v>10</v>
      </c>
      <c r="B194" t="s">
        <v>12</v>
      </c>
      <c r="C194" s="5">
        <v>42326</v>
      </c>
      <c r="D194" s="17">
        <v>0.55208333333333337</v>
      </c>
      <c r="E194">
        <v>384.6</v>
      </c>
      <c r="F194">
        <v>631</v>
      </c>
      <c r="G194">
        <v>4.5</v>
      </c>
      <c r="H194">
        <v>9.1</v>
      </c>
      <c r="I194">
        <v>70.3</v>
      </c>
      <c r="J194">
        <v>1.4285714285714299</v>
      </c>
      <c r="U194">
        <v>3.21676391010846</v>
      </c>
    </row>
    <row r="195" spans="1:25">
      <c r="A195" t="s">
        <v>8</v>
      </c>
      <c r="B195" t="s">
        <v>6</v>
      </c>
      <c r="C195" s="5">
        <v>42326</v>
      </c>
      <c r="D195" s="17">
        <v>0.58680555555555558</v>
      </c>
      <c r="E195">
        <v>317.7</v>
      </c>
      <c r="F195">
        <v>516</v>
      </c>
      <c r="G195">
        <v>5</v>
      </c>
      <c r="H195">
        <v>11.59</v>
      </c>
      <c r="I195">
        <v>90.8</v>
      </c>
      <c r="J195">
        <v>0.71428571428571497</v>
      </c>
      <c r="U195">
        <v>1.0340989232432434</v>
      </c>
    </row>
    <row r="196" spans="1:25">
      <c r="A196" t="s">
        <v>6</v>
      </c>
      <c r="B196" t="s">
        <v>6</v>
      </c>
      <c r="C196" s="5">
        <v>42326</v>
      </c>
      <c r="D196" s="17">
        <v>0.61111111111111105</v>
      </c>
      <c r="E196">
        <v>307.60000000000002</v>
      </c>
      <c r="F196">
        <v>489</v>
      </c>
      <c r="G196">
        <v>5.7</v>
      </c>
      <c r="H196">
        <v>10.75</v>
      </c>
      <c r="I196">
        <v>85.7</v>
      </c>
      <c r="J196">
        <v>1.1428571428571359</v>
      </c>
      <c r="U196">
        <v>1.1523516293436296</v>
      </c>
    </row>
    <row r="197" spans="1:25">
      <c r="A197" t="s">
        <v>5</v>
      </c>
      <c r="B197" t="s">
        <v>6</v>
      </c>
      <c r="C197" s="5">
        <v>42326</v>
      </c>
      <c r="D197" s="17">
        <v>0.62152777777777779</v>
      </c>
      <c r="E197">
        <v>255.4</v>
      </c>
      <c r="F197">
        <v>419.7</v>
      </c>
      <c r="G197">
        <v>4.5999999999999996</v>
      </c>
      <c r="H197">
        <v>9.89</v>
      </c>
      <c r="I197">
        <v>76.599999999999994</v>
      </c>
      <c r="J197">
        <v>0.71428571428571497</v>
      </c>
      <c r="U197">
        <v>0.1287660014208494</v>
      </c>
    </row>
    <row r="198" spans="1:25">
      <c r="A198" t="s">
        <v>27</v>
      </c>
      <c r="B198" t="s">
        <v>29</v>
      </c>
      <c r="C198" s="5">
        <v>42401</v>
      </c>
      <c r="D198" s="17">
        <v>0.59027777777777779</v>
      </c>
      <c r="E198">
        <v>331.2</v>
      </c>
      <c r="F198">
        <v>514</v>
      </c>
      <c r="G198">
        <v>6.3</v>
      </c>
      <c r="H198">
        <v>11.52</v>
      </c>
      <c r="I198">
        <v>93.9</v>
      </c>
      <c r="J198">
        <v>6.4999999999999778</v>
      </c>
      <c r="K198" s="41">
        <v>165.941</v>
      </c>
      <c r="L198" s="42">
        <v>19.740783195233</v>
      </c>
      <c r="M198" s="42">
        <v>30.499599456787099</v>
      </c>
      <c r="N198" s="41">
        <v>5.6770017625112601</v>
      </c>
      <c r="O198" s="41">
        <v>0.37119999999999997</v>
      </c>
      <c r="P198" s="41">
        <v>4.3638000000000003</v>
      </c>
      <c r="S198" s="41">
        <v>0.64145751122621097</v>
      </c>
      <c r="T198" s="41">
        <v>0.23975791176942399</v>
      </c>
      <c r="U198">
        <v>3.8553856285896616E-2</v>
      </c>
      <c r="V198" s="40"/>
      <c r="W198" s="40"/>
      <c r="X198" s="40"/>
      <c r="Y198" s="40"/>
    </row>
    <row r="199" spans="1:25">
      <c r="A199" t="s">
        <v>29</v>
      </c>
      <c r="B199" t="s">
        <v>29</v>
      </c>
      <c r="C199" s="5">
        <v>42401</v>
      </c>
      <c r="D199" s="17">
        <v>0.59722222222222221</v>
      </c>
      <c r="E199">
        <v>202.4</v>
      </c>
      <c r="F199">
        <v>346.6</v>
      </c>
      <c r="G199">
        <v>3.2</v>
      </c>
      <c r="H199">
        <v>12.3</v>
      </c>
      <c r="I199">
        <v>92.4</v>
      </c>
      <c r="J199">
        <v>1.7142857142857237</v>
      </c>
      <c r="K199" s="41">
        <v>70.784700000000001</v>
      </c>
      <c r="L199" s="42">
        <v>10.8896195551704</v>
      </c>
      <c r="M199" s="42">
        <v>54.606201171875</v>
      </c>
      <c r="N199" s="41">
        <v>2.61180237665091</v>
      </c>
      <c r="O199" s="41">
        <v>0.57189999999999996</v>
      </c>
      <c r="P199" s="41">
        <v>3.4114</v>
      </c>
      <c r="S199" s="41">
        <v>0.75083512593509705</v>
      </c>
      <c r="T199" s="41">
        <v>0.12432892476322201</v>
      </c>
      <c r="U199">
        <v>7.5286004462029363E-2</v>
      </c>
      <c r="V199" s="40"/>
      <c r="W199" s="40"/>
      <c r="X199" s="40"/>
      <c r="Y199" s="40"/>
    </row>
    <row r="200" spans="1:25">
      <c r="A200" t="s">
        <v>31</v>
      </c>
      <c r="B200" t="s">
        <v>29</v>
      </c>
      <c r="C200" s="5">
        <v>42401</v>
      </c>
      <c r="D200" s="17">
        <v>0.60763888888888895</v>
      </c>
      <c r="E200">
        <v>254.9</v>
      </c>
      <c r="F200">
        <v>456</v>
      </c>
      <c r="G200">
        <v>2.1</v>
      </c>
      <c r="H200">
        <v>12.38</v>
      </c>
      <c r="I200">
        <v>88.7</v>
      </c>
      <c r="J200">
        <v>60.655737704917996</v>
      </c>
      <c r="K200" s="41">
        <v>91.037400000000005</v>
      </c>
      <c r="L200" s="42">
        <v>9.6857401550250195</v>
      </c>
      <c r="M200" s="42">
        <v>34.761798858642599</v>
      </c>
      <c r="N200" s="41">
        <v>3.07080431514269</v>
      </c>
      <c r="O200" s="41">
        <v>0.53439999999999999</v>
      </c>
      <c r="P200" s="41">
        <v>3.8731</v>
      </c>
      <c r="S200" s="41">
        <v>0.73520975240525599</v>
      </c>
      <c r="T200" s="41">
        <v>0.166047953546614</v>
      </c>
      <c r="U200">
        <v>0.13531346419910656</v>
      </c>
      <c r="V200" s="40"/>
      <c r="W200" s="40"/>
      <c r="X200" s="40"/>
      <c r="Y200" s="40"/>
    </row>
    <row r="201" spans="1:25">
      <c r="A201" t="s">
        <v>33</v>
      </c>
      <c r="B201" t="s">
        <v>33</v>
      </c>
      <c r="C201" s="5">
        <v>42401</v>
      </c>
      <c r="D201" s="17">
        <v>0.61458333333333337</v>
      </c>
      <c r="E201">
        <v>192.1</v>
      </c>
      <c r="G201">
        <v>1.5</v>
      </c>
      <c r="H201">
        <v>12.8</v>
      </c>
      <c r="I201">
        <v>89.5</v>
      </c>
      <c r="J201">
        <v>12.624113475177294</v>
      </c>
      <c r="K201" s="41">
        <v>41.319099999999999</v>
      </c>
      <c r="L201" s="42">
        <v>15.171341572668601</v>
      </c>
      <c r="M201" s="42">
        <v>20.218299865722699</v>
      </c>
      <c r="N201" s="41">
        <v>4.2776293271517902</v>
      </c>
      <c r="O201" s="41">
        <v>0.29289999999999999</v>
      </c>
      <c r="P201" s="41">
        <v>2.6604000000000001</v>
      </c>
      <c r="S201" s="41">
        <v>0.50312699850614995</v>
      </c>
      <c r="T201" s="41">
        <v>0.19000869864042699</v>
      </c>
      <c r="U201">
        <v>0.8227774223356733</v>
      </c>
      <c r="V201" s="39"/>
      <c r="W201" s="40"/>
      <c r="X201" s="40"/>
      <c r="Y201" s="40"/>
    </row>
    <row r="202" spans="1:25">
      <c r="A202" t="s">
        <v>39</v>
      </c>
      <c r="B202" t="s">
        <v>33</v>
      </c>
      <c r="C202" s="5">
        <v>42401</v>
      </c>
      <c r="D202" s="17">
        <v>0.62152777777777779</v>
      </c>
      <c r="E202">
        <v>592</v>
      </c>
      <c r="F202">
        <v>973</v>
      </c>
      <c r="G202">
        <v>4.5</v>
      </c>
      <c r="H202">
        <v>12.47</v>
      </c>
      <c r="I202">
        <v>96.4</v>
      </c>
      <c r="J202">
        <v>15.285714285714308</v>
      </c>
      <c r="K202" s="41">
        <v>275.61419999999998</v>
      </c>
      <c r="L202" s="42">
        <v>13.1989479642543</v>
      </c>
      <c r="M202" s="42">
        <v>17.502700805664102</v>
      </c>
      <c r="N202" s="41">
        <v>3.3790746848500901</v>
      </c>
      <c r="O202" s="41">
        <v>1.1001000000000001</v>
      </c>
      <c r="P202" s="41">
        <v>6.9055999999999997</v>
      </c>
      <c r="S202" s="41">
        <v>1.26739159203925</v>
      </c>
      <c r="T202" s="41">
        <v>0.14978889123358399</v>
      </c>
      <c r="U202">
        <v>3.2624856873005738E-2</v>
      </c>
      <c r="V202" s="40"/>
      <c r="W202" s="40"/>
      <c r="X202" s="40"/>
      <c r="Y202" s="40"/>
    </row>
    <row r="203" spans="1:25">
      <c r="A203" t="s">
        <v>37</v>
      </c>
      <c r="B203" t="s">
        <v>33</v>
      </c>
      <c r="C203" s="5">
        <v>42401</v>
      </c>
      <c r="D203" s="17">
        <v>0.62847222222222221</v>
      </c>
      <c r="E203">
        <v>109.1</v>
      </c>
      <c r="G203">
        <v>0.7</v>
      </c>
      <c r="H203">
        <v>13.25</v>
      </c>
      <c r="I203">
        <v>92.8</v>
      </c>
      <c r="J203">
        <v>1.8333333333333166</v>
      </c>
      <c r="K203" s="41">
        <v>37.183999999999997</v>
      </c>
      <c r="L203" s="42">
        <v>10.507255343174499</v>
      </c>
      <c r="M203" s="42">
        <v>12.482500076293899</v>
      </c>
      <c r="N203" s="41">
        <v>4.5528359979000399</v>
      </c>
      <c r="O203" s="41">
        <v>0.27439999999999998</v>
      </c>
      <c r="P203" s="41">
        <v>2.5202</v>
      </c>
      <c r="S203" s="41">
        <v>0.45110369604797301</v>
      </c>
      <c r="T203" s="41">
        <v>0.164221195971679</v>
      </c>
      <c r="U203">
        <v>0.70216031770322929</v>
      </c>
      <c r="V203" s="39"/>
      <c r="W203" s="40"/>
      <c r="X203" s="40"/>
      <c r="Y203" s="40"/>
    </row>
    <row r="204" spans="1:25">
      <c r="A204" t="s">
        <v>35</v>
      </c>
      <c r="B204" t="s">
        <v>33</v>
      </c>
      <c r="C204" s="5">
        <v>42401</v>
      </c>
      <c r="D204" s="17">
        <v>0.63541666666666663</v>
      </c>
      <c r="E204">
        <v>134.9</v>
      </c>
      <c r="F204">
        <v>238.7</v>
      </c>
      <c r="G204">
        <v>2.1</v>
      </c>
      <c r="H204">
        <v>10.42</v>
      </c>
      <c r="I204">
        <v>75.400000000000006</v>
      </c>
      <c r="J204">
        <v>2.1666666666666594</v>
      </c>
      <c r="K204" s="41">
        <v>40.351900000000001</v>
      </c>
      <c r="L204" s="42">
        <v>11.646776410607799</v>
      </c>
      <c r="M204" s="42">
        <v>51.386798858642599</v>
      </c>
      <c r="N204" s="41">
        <v>4.8426295946596802</v>
      </c>
      <c r="O204" s="41">
        <v>0.39400000000000002</v>
      </c>
      <c r="P204" s="41">
        <v>2.536</v>
      </c>
      <c r="S204" s="41">
        <v>0.63778095274860203</v>
      </c>
      <c r="T204" s="41">
        <v>0.19239415388995901</v>
      </c>
      <c r="U204">
        <v>2.8240180196553923E-2</v>
      </c>
      <c r="V204" s="40"/>
      <c r="W204" s="40"/>
      <c r="X204" s="40"/>
      <c r="Y204" s="40"/>
    </row>
    <row r="205" spans="1:25">
      <c r="A205" t="s">
        <v>88</v>
      </c>
      <c r="B205" t="s">
        <v>88</v>
      </c>
      <c r="C205" s="5">
        <v>42401</v>
      </c>
      <c r="D205" s="17">
        <v>0.64236111111111105</v>
      </c>
      <c r="E205">
        <v>86.1</v>
      </c>
      <c r="G205">
        <v>0.4</v>
      </c>
      <c r="H205">
        <v>13.28</v>
      </c>
      <c r="I205">
        <v>92.1</v>
      </c>
      <c r="J205">
        <v>1.166666666666677</v>
      </c>
      <c r="K205" s="41">
        <v>29.93</v>
      </c>
      <c r="L205" s="42">
        <v>7.5694867440776301</v>
      </c>
      <c r="M205" s="42">
        <v>17.056299209594702</v>
      </c>
      <c r="N205" s="41">
        <v>4.7025951049503298</v>
      </c>
      <c r="O205" s="41">
        <v>0.17730000000000001</v>
      </c>
      <c r="P205" s="41">
        <v>2.6284999999999998</v>
      </c>
      <c r="S205" s="41">
        <v>0.43791404250954902</v>
      </c>
      <c r="T205" s="41">
        <v>0.243557743299954</v>
      </c>
      <c r="U205">
        <v>7.5279984740871964</v>
      </c>
      <c r="V205" s="39"/>
      <c r="W205" s="40"/>
      <c r="X205" s="40"/>
      <c r="Y205" s="40"/>
    </row>
    <row r="206" spans="1:25">
      <c r="A206" t="s">
        <v>48</v>
      </c>
      <c r="B206" t="s">
        <v>88</v>
      </c>
      <c r="C206" s="5">
        <v>42401</v>
      </c>
      <c r="D206" s="17">
        <v>0.65277777777777779</v>
      </c>
      <c r="E206">
        <v>121</v>
      </c>
      <c r="G206">
        <v>0.3</v>
      </c>
      <c r="H206">
        <v>13.1</v>
      </c>
      <c r="I206">
        <v>90.8</v>
      </c>
      <c r="J206">
        <v>5.3333333333333472</v>
      </c>
      <c r="K206" s="41">
        <v>40.201000000000001</v>
      </c>
      <c r="L206" s="42">
        <v>10.605685734381399</v>
      </c>
      <c r="M206" s="42">
        <v>10.266300201416</v>
      </c>
      <c r="N206" s="41">
        <v>5.67116699210671</v>
      </c>
      <c r="O206" s="41">
        <v>0.1502</v>
      </c>
      <c r="P206" s="41">
        <v>4.1486999999999998</v>
      </c>
      <c r="S206" s="41">
        <v>0.35620253034467497</v>
      </c>
      <c r="T206" s="41">
        <v>0.195736230143259</v>
      </c>
      <c r="U206">
        <v>0.78120738882036944</v>
      </c>
      <c r="V206" s="39"/>
      <c r="W206" s="40"/>
      <c r="X206" s="40"/>
      <c r="Y206" s="40"/>
    </row>
    <row r="207" spans="1:25">
      <c r="A207" t="s">
        <v>96</v>
      </c>
      <c r="B207" t="s">
        <v>88</v>
      </c>
      <c r="C207" s="5">
        <v>42401</v>
      </c>
      <c r="D207" s="17">
        <v>0.65972222222222221</v>
      </c>
      <c r="E207">
        <v>68.400000000000006</v>
      </c>
      <c r="F207">
        <v>119.7</v>
      </c>
      <c r="G207">
        <v>2.6</v>
      </c>
      <c r="H207">
        <v>9.2200000000000006</v>
      </c>
      <c r="I207">
        <v>67.5</v>
      </c>
      <c r="J207">
        <v>14.250000000000027</v>
      </c>
      <c r="K207" s="41">
        <v>11.495200000000001</v>
      </c>
      <c r="L207" s="42">
        <v>17.5488140987419</v>
      </c>
      <c r="M207" s="42">
        <v>12.595100402831999</v>
      </c>
      <c r="N207" s="41">
        <v>5.9220621195026402</v>
      </c>
      <c r="O207" s="41">
        <v>9.5299999999999996E-2</v>
      </c>
      <c r="P207" s="41">
        <v>2.2259000000000002</v>
      </c>
      <c r="S207" s="41">
        <v>0.388096675137939</v>
      </c>
      <c r="T207" s="41">
        <v>0.28020157473510698</v>
      </c>
      <c r="U207">
        <v>2.379131593225671E-2</v>
      </c>
      <c r="V207" s="40"/>
      <c r="W207" s="40"/>
      <c r="X207" s="40"/>
      <c r="Y207" s="40"/>
    </row>
    <row r="208" spans="1:25">
      <c r="A208" t="s">
        <v>89</v>
      </c>
      <c r="B208" t="s">
        <v>88</v>
      </c>
      <c r="C208" s="5">
        <v>42401</v>
      </c>
      <c r="D208" s="17">
        <v>0.66319444444444442</v>
      </c>
      <c r="E208">
        <v>80.099999999999994</v>
      </c>
      <c r="G208">
        <v>0.5</v>
      </c>
      <c r="H208">
        <v>13.43</v>
      </c>
      <c r="I208">
        <v>93</v>
      </c>
      <c r="J208">
        <v>3.8333333333333273</v>
      </c>
      <c r="K208" s="41">
        <v>26.497199999999999</v>
      </c>
      <c r="L208" s="42">
        <v>8.2660710510799902</v>
      </c>
      <c r="M208" s="42">
        <v>11.494799613952599</v>
      </c>
      <c r="N208" s="41">
        <v>4.2027497736266497</v>
      </c>
      <c r="O208" s="41">
        <v>0.1719</v>
      </c>
      <c r="P208" s="41">
        <v>2.3035999999999999</v>
      </c>
      <c r="S208" s="41">
        <v>0.34976855300885801</v>
      </c>
      <c r="T208" s="41">
        <v>0.16637375339490601</v>
      </c>
      <c r="U208">
        <v>6.5816722508116126</v>
      </c>
      <c r="V208" s="39"/>
      <c r="W208" s="40"/>
      <c r="X208" s="40"/>
      <c r="Y208" s="40"/>
    </row>
    <row r="209" spans="1:25">
      <c r="A209" t="s">
        <v>41</v>
      </c>
      <c r="B209" t="s">
        <v>41</v>
      </c>
      <c r="C209" s="5">
        <v>42401</v>
      </c>
      <c r="D209" s="17">
        <v>0.67013888888888884</v>
      </c>
      <c r="E209">
        <v>79.099999999999994</v>
      </c>
      <c r="G209">
        <v>0.2</v>
      </c>
      <c r="H209">
        <v>12.99</v>
      </c>
      <c r="I209">
        <v>89.8</v>
      </c>
      <c r="J209">
        <v>3.1666666666666416</v>
      </c>
      <c r="K209" s="41">
        <v>27.523800000000001</v>
      </c>
      <c r="L209" s="42">
        <v>11.173553375959401</v>
      </c>
      <c r="M209" s="42">
        <v>11.625200271606399</v>
      </c>
      <c r="N209" s="41">
        <v>4.2795742506199801</v>
      </c>
      <c r="O209" s="41">
        <v>0.17699999999999999</v>
      </c>
      <c r="P209" s="41">
        <v>2.3654999999999999</v>
      </c>
      <c r="S209" s="41">
        <v>0.32182670857902501</v>
      </c>
      <c r="T209" s="41">
        <v>0.133201508307419</v>
      </c>
      <c r="U209">
        <v>6.5167112788897006</v>
      </c>
      <c r="V209" s="39"/>
      <c r="W209" s="40"/>
      <c r="X209" s="40"/>
      <c r="Y209" s="40"/>
    </row>
    <row r="210" spans="1:25">
      <c r="A210" t="s">
        <v>43</v>
      </c>
      <c r="B210" t="s">
        <v>41</v>
      </c>
      <c r="C210" s="5">
        <v>42401</v>
      </c>
      <c r="D210" s="17">
        <v>0.68055555555555547</v>
      </c>
      <c r="E210">
        <v>81.8</v>
      </c>
      <c r="G210">
        <v>1</v>
      </c>
      <c r="H210">
        <v>12.75</v>
      </c>
      <c r="I210">
        <v>89</v>
      </c>
      <c r="J210">
        <v>9.5000000000000178</v>
      </c>
      <c r="K210" s="41">
        <v>27.442900000000002</v>
      </c>
      <c r="L210" s="42">
        <v>9.5267372153831804</v>
      </c>
      <c r="M210" s="42">
        <v>0.30570030212400001</v>
      </c>
      <c r="N210" s="41">
        <v>4.2027497736266497</v>
      </c>
      <c r="O210" s="41">
        <v>0.17680000000000001</v>
      </c>
      <c r="P210" s="41">
        <v>2.3873000000000002</v>
      </c>
      <c r="S210" s="41">
        <v>0.36962196878795001</v>
      </c>
      <c r="T210" s="41">
        <v>0.19251626848582601</v>
      </c>
      <c r="U210">
        <v>6.5161912166127518</v>
      </c>
      <c r="V210" s="39"/>
      <c r="W210" s="40"/>
      <c r="X210" s="40"/>
      <c r="Y210" s="4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3"/>
  <sheetViews>
    <sheetView workbookViewId="0">
      <pane ySplit="1" topLeftCell="A2" activePane="bottomLeft" state="frozen"/>
      <selection pane="bottomLeft" activeCell="E39" sqref="E39"/>
    </sheetView>
  </sheetViews>
  <sheetFormatPr defaultColWidth="11" defaultRowHeight="15.75"/>
  <cols>
    <col min="3" max="3" width="14.375" bestFit="1" customWidth="1"/>
    <col min="4" max="4" width="14.375" customWidth="1"/>
    <col min="5" max="5" width="13.125" bestFit="1" customWidth="1"/>
    <col min="6" max="6" width="16.125" bestFit="1" customWidth="1"/>
    <col min="7" max="7" width="13.125" bestFit="1" customWidth="1"/>
    <col min="10" max="10" width="14.625" customWidth="1"/>
    <col min="11" max="11" width="11.375" bestFit="1" customWidth="1"/>
    <col min="12" max="12" width="19.125" bestFit="1" customWidth="1"/>
    <col min="13" max="13" width="12.5" bestFit="1" customWidth="1"/>
    <col min="15" max="15" width="25.625" customWidth="1"/>
  </cols>
  <sheetData>
    <row r="1" spans="1:16">
      <c r="A1" s="1" t="s">
        <v>0</v>
      </c>
      <c r="B1" s="1" t="s">
        <v>1</v>
      </c>
      <c r="C1" s="1" t="s">
        <v>2</v>
      </c>
      <c r="D1" s="1" t="s">
        <v>109</v>
      </c>
      <c r="E1" s="1" t="s">
        <v>113</v>
      </c>
      <c r="F1" s="1" t="s">
        <v>111</v>
      </c>
      <c r="G1" s="1" t="s">
        <v>112</v>
      </c>
      <c r="H1" s="1" t="s">
        <v>3</v>
      </c>
      <c r="I1" s="1" t="s">
        <v>4</v>
      </c>
      <c r="J1" s="1" t="s">
        <v>208</v>
      </c>
      <c r="K1" s="1" t="s">
        <v>181</v>
      </c>
      <c r="L1" s="1" t="s">
        <v>182</v>
      </c>
      <c r="M1" s="1" t="s">
        <v>193</v>
      </c>
    </row>
    <row r="2" spans="1:16">
      <c r="A2" s="5">
        <v>42173</v>
      </c>
      <c r="B2" s="6">
        <v>0.5</v>
      </c>
      <c r="C2" t="s">
        <v>5</v>
      </c>
      <c r="D2" t="s">
        <v>6</v>
      </c>
      <c r="E2">
        <v>351.8</v>
      </c>
      <c r="F2">
        <v>396</v>
      </c>
      <c r="G2">
        <v>19.3</v>
      </c>
      <c r="H2">
        <v>5.77</v>
      </c>
      <c r="I2">
        <v>62.4</v>
      </c>
      <c r="K2">
        <v>44</v>
      </c>
      <c r="L2">
        <f>($P$3/$P$35)*K2</f>
        <v>5.8847876447876439</v>
      </c>
      <c r="M2">
        <f>L2*0.0283168</f>
        <v>0.16663835477992275</v>
      </c>
      <c r="O2" s="26" t="s">
        <v>177</v>
      </c>
      <c r="P2" s="27"/>
    </row>
    <row r="3" spans="1:16">
      <c r="A3" s="5">
        <v>42173</v>
      </c>
      <c r="B3" s="6">
        <v>0.51041666666666663</v>
      </c>
      <c r="C3" t="s">
        <v>6</v>
      </c>
      <c r="D3" t="s">
        <v>6</v>
      </c>
      <c r="E3">
        <v>413.1</v>
      </c>
      <c r="F3">
        <v>449.1</v>
      </c>
      <c r="G3">
        <v>20.9</v>
      </c>
      <c r="H3">
        <v>8.99</v>
      </c>
      <c r="I3">
        <v>100.6</v>
      </c>
      <c r="K3">
        <v>44</v>
      </c>
      <c r="L3">
        <f>($P$4/$P$35)*K3</f>
        <v>52.664092664092664</v>
      </c>
      <c r="M3">
        <f t="shared" ref="M3:M66" si="0">L3*0.0283168</f>
        <v>1.4912785791505792</v>
      </c>
      <c r="O3" s="22" t="s">
        <v>7</v>
      </c>
      <c r="P3" s="7">
        <v>43.3</v>
      </c>
    </row>
    <row r="4" spans="1:16">
      <c r="A4" s="5">
        <v>42173</v>
      </c>
      <c r="B4" s="6">
        <v>0.53125</v>
      </c>
      <c r="C4" t="s">
        <v>8</v>
      </c>
      <c r="D4" t="s">
        <v>6</v>
      </c>
      <c r="E4">
        <v>413.9</v>
      </c>
      <c r="F4">
        <v>454.6</v>
      </c>
      <c r="G4">
        <v>20.399999999999999</v>
      </c>
      <c r="H4">
        <v>3.8</v>
      </c>
      <c r="I4">
        <v>97.4</v>
      </c>
      <c r="K4">
        <v>44</v>
      </c>
      <c r="L4">
        <f>($P$5/$P$35)*K4</f>
        <v>45.909498069498071</v>
      </c>
      <c r="M4">
        <f t="shared" si="0"/>
        <v>1.300010074934363</v>
      </c>
      <c r="O4" s="22" t="s">
        <v>9</v>
      </c>
      <c r="P4" s="7">
        <v>387.5</v>
      </c>
    </row>
    <row r="5" spans="1:16">
      <c r="A5" s="5">
        <v>42173</v>
      </c>
      <c r="B5" s="6">
        <v>0.60416666666666663</v>
      </c>
      <c r="C5" t="s">
        <v>10</v>
      </c>
      <c r="D5" t="s">
        <v>12</v>
      </c>
      <c r="E5">
        <v>529</v>
      </c>
      <c r="F5">
        <v>576</v>
      </c>
      <c r="G5">
        <v>20.7</v>
      </c>
      <c r="H5">
        <v>6.94</v>
      </c>
      <c r="I5">
        <v>77.400000000000006</v>
      </c>
      <c r="K5">
        <v>13</v>
      </c>
      <c r="L5">
        <f>($P$6/$P$34)*K5</f>
        <v>12.622125813449024</v>
      </c>
      <c r="M5">
        <f t="shared" si="0"/>
        <v>0.35741821223427334</v>
      </c>
      <c r="O5" s="22" t="s">
        <v>11</v>
      </c>
      <c r="P5" s="7">
        <v>337.8</v>
      </c>
    </row>
    <row r="6" spans="1:16">
      <c r="A6" s="5">
        <v>42173</v>
      </c>
      <c r="B6" s="6">
        <v>0.64583333333333337</v>
      </c>
      <c r="C6" t="s">
        <v>12</v>
      </c>
      <c r="D6" t="s">
        <v>12</v>
      </c>
      <c r="E6">
        <v>525</v>
      </c>
      <c r="F6">
        <v>571</v>
      </c>
      <c r="G6">
        <v>20.7</v>
      </c>
      <c r="H6">
        <v>8.6300000000000008</v>
      </c>
      <c r="I6">
        <v>96.3</v>
      </c>
      <c r="K6">
        <v>13</v>
      </c>
      <c r="L6">
        <f>($P$7/$P$34)*K6</f>
        <v>12.836442516268979</v>
      </c>
      <c r="M6">
        <f t="shared" si="0"/>
        <v>0.36348697544468545</v>
      </c>
      <c r="O6" s="22" t="s">
        <v>13</v>
      </c>
      <c r="P6" s="7">
        <v>111.9</v>
      </c>
    </row>
    <row r="7" spans="1:16">
      <c r="A7" s="5">
        <v>42173</v>
      </c>
      <c r="B7" s="6">
        <v>0.67361111111111116</v>
      </c>
      <c r="C7" t="s">
        <v>14</v>
      </c>
      <c r="D7" t="s">
        <v>14</v>
      </c>
      <c r="E7">
        <v>276</v>
      </c>
      <c r="F7">
        <v>293</v>
      </c>
      <c r="G7">
        <v>21.3</v>
      </c>
      <c r="H7">
        <v>8.02</v>
      </c>
      <c r="I7">
        <v>90.5</v>
      </c>
      <c r="K7">
        <v>10</v>
      </c>
      <c r="L7">
        <f>($P$8/$P$33)*K7</f>
        <v>11.584481508339376</v>
      </c>
      <c r="M7">
        <f t="shared" si="0"/>
        <v>0.32803544597534445</v>
      </c>
      <c r="O7" s="22" t="s">
        <v>15</v>
      </c>
      <c r="P7" s="7">
        <v>113.8</v>
      </c>
    </row>
    <row r="8" spans="1:16">
      <c r="A8" s="5">
        <v>42173</v>
      </c>
      <c r="B8" s="6">
        <v>0.68055555555555547</v>
      </c>
      <c r="C8" t="s">
        <v>16</v>
      </c>
      <c r="D8" t="s">
        <v>14</v>
      </c>
      <c r="E8">
        <v>561</v>
      </c>
      <c r="F8">
        <v>654</v>
      </c>
      <c r="G8">
        <v>18.2</v>
      </c>
      <c r="H8">
        <v>9.65</v>
      </c>
      <c r="I8">
        <v>102.2</v>
      </c>
      <c r="K8">
        <v>10</v>
      </c>
      <c r="L8">
        <f>($P$9/$P$33)*K8</f>
        <v>1.0877447425670776</v>
      </c>
      <c r="M8">
        <f t="shared" si="0"/>
        <v>3.0801450326323424E-2</v>
      </c>
      <c r="O8" s="22" t="s">
        <v>17</v>
      </c>
      <c r="P8" s="7">
        <v>63.9</v>
      </c>
    </row>
    <row r="9" spans="1:16">
      <c r="A9" s="5">
        <v>42173</v>
      </c>
      <c r="B9" s="6">
        <v>0.6875</v>
      </c>
      <c r="C9" t="s">
        <v>106</v>
      </c>
      <c r="D9" t="s">
        <v>14</v>
      </c>
      <c r="E9">
        <v>224.7</v>
      </c>
      <c r="F9">
        <v>243</v>
      </c>
      <c r="G9">
        <v>21</v>
      </c>
      <c r="H9">
        <v>8.84</v>
      </c>
      <c r="I9">
        <v>99.2</v>
      </c>
      <c r="K9">
        <v>10</v>
      </c>
      <c r="L9">
        <f>($P$10/$P$33)*K9</f>
        <v>10.22480058013053</v>
      </c>
      <c r="M9">
        <f t="shared" si="0"/>
        <v>0.28953363306744018</v>
      </c>
      <c r="O9" s="22" t="s">
        <v>18</v>
      </c>
      <c r="P9" s="7">
        <v>6</v>
      </c>
    </row>
    <row r="10" spans="1:16">
      <c r="A10" s="5">
        <v>42173</v>
      </c>
      <c r="B10" s="6">
        <v>0.69791666666666663</v>
      </c>
      <c r="C10" t="s">
        <v>19</v>
      </c>
      <c r="D10" t="s">
        <v>14</v>
      </c>
      <c r="E10">
        <v>214.4</v>
      </c>
      <c r="F10">
        <v>231.7</v>
      </c>
      <c r="G10">
        <v>21.2</v>
      </c>
      <c r="H10">
        <v>9.06</v>
      </c>
      <c r="I10">
        <v>102.1</v>
      </c>
      <c r="K10">
        <v>10</v>
      </c>
      <c r="L10">
        <f>K10</f>
        <v>10</v>
      </c>
      <c r="M10">
        <f t="shared" si="0"/>
        <v>0.28316799999999998</v>
      </c>
      <c r="O10" s="22" t="s">
        <v>20</v>
      </c>
      <c r="P10" s="7">
        <v>56.4</v>
      </c>
    </row>
    <row r="11" spans="1:16">
      <c r="O11" s="22" t="s">
        <v>21</v>
      </c>
      <c r="P11" s="7">
        <v>55.7</v>
      </c>
    </row>
    <row r="12" spans="1:16">
      <c r="A12" s="5">
        <v>42174</v>
      </c>
      <c r="B12" s="6">
        <v>0.59375</v>
      </c>
      <c r="C12" t="s">
        <v>22</v>
      </c>
      <c r="D12" t="s">
        <v>110</v>
      </c>
      <c r="E12">
        <v>404.9</v>
      </c>
      <c r="F12">
        <v>432.7</v>
      </c>
      <c r="G12">
        <v>21.7</v>
      </c>
      <c r="H12">
        <v>8.8000000000000007</v>
      </c>
      <c r="I12">
        <v>104</v>
      </c>
      <c r="K12">
        <v>3.4</v>
      </c>
      <c r="L12">
        <f>$P$12/$P$37*K12</f>
        <v>0.1208179259731972</v>
      </c>
      <c r="M12">
        <f t="shared" si="0"/>
        <v>3.4211770461978304E-3</v>
      </c>
      <c r="O12" s="22" t="s">
        <v>23</v>
      </c>
      <c r="P12" s="7">
        <v>1.1136570000000001</v>
      </c>
    </row>
    <row r="13" spans="1:16">
      <c r="A13" s="5">
        <v>42174</v>
      </c>
      <c r="B13" s="6">
        <v>0.60416666666666663</v>
      </c>
      <c r="C13" t="s">
        <v>24</v>
      </c>
      <c r="D13" t="s">
        <v>110</v>
      </c>
      <c r="E13">
        <v>404.4</v>
      </c>
      <c r="F13">
        <v>464.4</v>
      </c>
      <c r="G13">
        <v>18.3</v>
      </c>
      <c r="H13">
        <v>8.6999999999999993</v>
      </c>
      <c r="I13">
        <v>92.6</v>
      </c>
      <c r="K13">
        <v>3.7</v>
      </c>
      <c r="L13">
        <f>$P$13/$P$37*K13</f>
        <v>0.12536305998723676</v>
      </c>
      <c r="M13">
        <f t="shared" si="0"/>
        <v>3.5498806970465859E-3</v>
      </c>
      <c r="O13" s="22" t="s">
        <v>25</v>
      </c>
      <c r="P13" s="7">
        <v>1.0618589999999999</v>
      </c>
    </row>
    <row r="14" spans="1:16">
      <c r="A14" s="5">
        <v>42174</v>
      </c>
      <c r="B14" s="6">
        <v>0.61249999999999993</v>
      </c>
      <c r="C14" t="s">
        <v>107</v>
      </c>
      <c r="D14" t="s">
        <v>110</v>
      </c>
      <c r="E14">
        <v>349.6</v>
      </c>
      <c r="F14">
        <v>404.3</v>
      </c>
      <c r="G14">
        <v>17.899999999999999</v>
      </c>
      <c r="H14">
        <v>7.3</v>
      </c>
      <c r="I14">
        <v>77.5</v>
      </c>
      <c r="K14">
        <v>3.8</v>
      </c>
      <c r="L14">
        <f>$P$14/$P$37*K14</f>
        <v>7.8506860242501586E-2</v>
      </c>
      <c r="M14">
        <f t="shared" si="0"/>
        <v>2.2230630601148688E-3</v>
      </c>
      <c r="O14" s="22" t="s">
        <v>26</v>
      </c>
      <c r="P14" s="7">
        <v>0.64747500000000002</v>
      </c>
    </row>
    <row r="15" spans="1:16">
      <c r="A15" s="5">
        <v>42174</v>
      </c>
      <c r="B15" s="6">
        <v>0.62013888888888891</v>
      </c>
      <c r="C15" t="s">
        <v>27</v>
      </c>
      <c r="D15" t="s">
        <v>29</v>
      </c>
      <c r="E15">
        <v>1044</v>
      </c>
      <c r="F15">
        <v>1141</v>
      </c>
      <c r="G15">
        <v>20.5</v>
      </c>
      <c r="H15">
        <v>8.8000000000000007</v>
      </c>
      <c r="I15">
        <v>98</v>
      </c>
      <c r="K15">
        <v>4</v>
      </c>
      <c r="L15">
        <f>$P$15/$P$37*K15</f>
        <v>0.32035737077217613</v>
      </c>
      <c r="M15">
        <f t="shared" si="0"/>
        <v>9.0714955966815572E-3</v>
      </c>
      <c r="O15" s="22" t="s">
        <v>28</v>
      </c>
      <c r="P15" s="7">
        <v>2.5099999999999998</v>
      </c>
    </row>
    <row r="16" spans="1:16">
      <c r="A16" s="5">
        <v>42174</v>
      </c>
      <c r="B16" s="6">
        <v>0.63194444444444442</v>
      </c>
      <c r="C16" t="s">
        <v>29</v>
      </c>
      <c r="D16" t="s">
        <v>29</v>
      </c>
      <c r="E16">
        <v>415.2</v>
      </c>
      <c r="F16">
        <v>454.1</v>
      </c>
      <c r="G16">
        <v>20.5</v>
      </c>
      <c r="H16">
        <v>8.3000000000000007</v>
      </c>
      <c r="I16">
        <v>91.7</v>
      </c>
      <c r="K16">
        <v>4.2</v>
      </c>
      <c r="L16">
        <f>$P$16/$P$37*K16</f>
        <v>0.65685641352903645</v>
      </c>
      <c r="M16">
        <f t="shared" si="0"/>
        <v>1.860007169061902E-2</v>
      </c>
      <c r="O16" s="22" t="s">
        <v>30</v>
      </c>
      <c r="P16" s="7">
        <v>4.9013999999999998</v>
      </c>
    </row>
    <row r="17" spans="1:16">
      <c r="A17" s="5">
        <v>42174</v>
      </c>
      <c r="B17" s="6">
        <v>0.64166666666666672</v>
      </c>
      <c r="C17" t="s">
        <v>31</v>
      </c>
      <c r="D17" t="s">
        <v>29</v>
      </c>
      <c r="E17">
        <v>617</v>
      </c>
      <c r="F17">
        <v>616</v>
      </c>
      <c r="G17">
        <v>25.1</v>
      </c>
      <c r="H17">
        <v>11.9</v>
      </c>
      <c r="I17">
        <v>143</v>
      </c>
      <c r="K17">
        <v>4.4000000000000004</v>
      </c>
      <c r="L17">
        <f>$P$17/$P$37*K17</f>
        <v>1.1680918953414168</v>
      </c>
      <c r="M17">
        <f t="shared" si="0"/>
        <v>3.3076624582003833E-2</v>
      </c>
      <c r="O17" s="22" t="s">
        <v>32</v>
      </c>
      <c r="P17" s="7">
        <v>8.32</v>
      </c>
    </row>
    <row r="18" spans="1:16">
      <c r="A18" s="5">
        <v>42174</v>
      </c>
      <c r="B18" s="6">
        <v>0.6479166666666667</v>
      </c>
      <c r="C18" t="s">
        <v>33</v>
      </c>
      <c r="D18" t="s">
        <v>33</v>
      </c>
      <c r="E18">
        <v>303.60000000000002</v>
      </c>
      <c r="F18">
        <v>304.2</v>
      </c>
      <c r="G18">
        <v>24.9</v>
      </c>
      <c r="H18">
        <v>7.8</v>
      </c>
      <c r="I18">
        <v>86.4</v>
      </c>
      <c r="K18">
        <v>4.4000000000000004</v>
      </c>
      <c r="L18">
        <f>$P$18/$P$37*K18</f>
        <v>7.1026164645820051</v>
      </c>
      <c r="M18">
        <f t="shared" si="0"/>
        <v>0.20112336990427573</v>
      </c>
      <c r="O18" s="22" t="s">
        <v>34</v>
      </c>
      <c r="P18" s="7">
        <v>50.59</v>
      </c>
    </row>
    <row r="19" spans="1:16">
      <c r="A19" s="5">
        <v>42174</v>
      </c>
      <c r="B19" s="6">
        <v>0.65486111111111112</v>
      </c>
      <c r="C19" t="s">
        <v>35</v>
      </c>
      <c r="D19" t="s">
        <v>33</v>
      </c>
      <c r="E19">
        <v>391.1</v>
      </c>
      <c r="F19">
        <v>426.4</v>
      </c>
      <c r="G19">
        <v>21.1</v>
      </c>
      <c r="H19">
        <v>7.4</v>
      </c>
      <c r="I19">
        <v>83.5</v>
      </c>
      <c r="K19">
        <v>4.4000000000000004</v>
      </c>
      <c r="L19">
        <f>$P$19/$P$37*K19</f>
        <v>0.24378302488832165</v>
      </c>
      <c r="M19">
        <f t="shared" si="0"/>
        <v>6.9031551591576265E-3</v>
      </c>
      <c r="O19" s="22" t="s">
        <v>36</v>
      </c>
      <c r="P19" s="7">
        <v>1.7363999999999999</v>
      </c>
    </row>
    <row r="20" spans="1:16">
      <c r="A20" s="5">
        <v>42174</v>
      </c>
      <c r="B20" s="6">
        <v>0.66805555555555562</v>
      </c>
      <c r="C20" t="s">
        <v>37</v>
      </c>
      <c r="D20" t="s">
        <v>33</v>
      </c>
      <c r="E20">
        <v>246.3</v>
      </c>
      <c r="F20">
        <v>270.7</v>
      </c>
      <c r="G20">
        <v>20.3</v>
      </c>
      <c r="H20">
        <v>8.6</v>
      </c>
      <c r="I20">
        <v>95.7</v>
      </c>
      <c r="K20">
        <v>4.5</v>
      </c>
      <c r="L20">
        <f>$P$20/$P$37*K20</f>
        <v>6.1991496011486937</v>
      </c>
      <c r="M20">
        <f t="shared" si="0"/>
        <v>0.17554007942580732</v>
      </c>
      <c r="O20" s="22" t="s">
        <v>38</v>
      </c>
      <c r="P20" s="7">
        <v>43.173633000000009</v>
      </c>
    </row>
    <row r="21" spans="1:16">
      <c r="A21" s="5">
        <v>42174</v>
      </c>
      <c r="B21" s="6">
        <v>0.67291666666666661</v>
      </c>
      <c r="C21" t="s">
        <v>39</v>
      </c>
      <c r="D21" t="s">
        <v>33</v>
      </c>
      <c r="E21">
        <v>1241</v>
      </c>
      <c r="F21">
        <v>1388</v>
      </c>
      <c r="G21">
        <v>19.399999999999999</v>
      </c>
      <c r="H21">
        <v>7.4</v>
      </c>
      <c r="I21">
        <v>80</v>
      </c>
      <c r="K21">
        <v>4.7</v>
      </c>
      <c r="L21">
        <f>$P$21/$P$37*K21</f>
        <v>0.30083599234205483</v>
      </c>
      <c r="M21">
        <f t="shared" si="0"/>
        <v>8.5187126279514976E-3</v>
      </c>
      <c r="O21" s="22" t="s">
        <v>40</v>
      </c>
      <c r="P21" s="7">
        <v>2.0059999999999998</v>
      </c>
    </row>
    <row r="22" spans="1:16">
      <c r="A22" s="5">
        <v>42174</v>
      </c>
      <c r="B22" s="6">
        <v>0.68402777777777779</v>
      </c>
      <c r="C22" t="s">
        <v>41</v>
      </c>
      <c r="D22" t="s">
        <v>41</v>
      </c>
      <c r="E22">
        <v>179.5</v>
      </c>
      <c r="F22">
        <v>187.5</v>
      </c>
      <c r="G22">
        <v>22.8</v>
      </c>
      <c r="H22">
        <v>9</v>
      </c>
      <c r="I22">
        <v>103.9</v>
      </c>
      <c r="K22">
        <v>42</v>
      </c>
      <c r="L22">
        <f>$P$22/$P$36*K22</f>
        <v>41.662527392257125</v>
      </c>
      <c r="M22">
        <f t="shared" si="0"/>
        <v>1.1797494556610666</v>
      </c>
      <c r="O22" s="22" t="s">
        <v>42</v>
      </c>
      <c r="P22" s="7">
        <v>475.3</v>
      </c>
    </row>
    <row r="23" spans="1:16">
      <c r="A23" s="5">
        <v>42174</v>
      </c>
      <c r="B23" s="6">
        <v>0.70138888888888884</v>
      </c>
      <c r="C23" t="s">
        <v>43</v>
      </c>
      <c r="D23" t="s">
        <v>41</v>
      </c>
      <c r="E23">
        <v>183.6</v>
      </c>
      <c r="F23">
        <v>194.3</v>
      </c>
      <c r="G23">
        <v>22.2</v>
      </c>
      <c r="H23">
        <v>8.9</v>
      </c>
      <c r="I23">
        <v>102.5</v>
      </c>
      <c r="K23">
        <v>42</v>
      </c>
      <c r="L23">
        <f>$P$23/$P$36*K23</f>
        <v>41.303140978816657</v>
      </c>
      <c r="M23">
        <f t="shared" si="0"/>
        <v>1.1695727824689555</v>
      </c>
      <c r="O23" s="22" t="s">
        <v>44</v>
      </c>
      <c r="P23" s="7">
        <v>471.2</v>
      </c>
    </row>
    <row r="24" spans="1:16">
      <c r="A24" s="5">
        <v>42174</v>
      </c>
      <c r="B24" s="6">
        <v>0.71944444444444444</v>
      </c>
      <c r="C24" t="s">
        <v>89</v>
      </c>
      <c r="D24" t="s">
        <v>88</v>
      </c>
      <c r="E24">
        <v>181.1</v>
      </c>
      <c r="F24">
        <v>186.7</v>
      </c>
      <c r="G24">
        <v>23.4</v>
      </c>
      <c r="H24">
        <v>9.5</v>
      </c>
      <c r="I24">
        <v>110.9</v>
      </c>
      <c r="K24">
        <v>42</v>
      </c>
      <c r="L24">
        <f>$P$24/$P$36*K24</f>
        <v>42.077834769905046</v>
      </c>
      <c r="M24">
        <f t="shared" si="0"/>
        <v>1.1915096316124472</v>
      </c>
      <c r="O24" s="22" t="s">
        <v>45</v>
      </c>
      <c r="P24" s="7">
        <v>480.03796499999999</v>
      </c>
    </row>
    <row r="25" spans="1:16">
      <c r="A25" s="5">
        <v>42174</v>
      </c>
      <c r="B25" s="6">
        <v>0.71527777777777779</v>
      </c>
      <c r="C25" t="s">
        <v>46</v>
      </c>
      <c r="D25" t="s">
        <v>88</v>
      </c>
      <c r="E25">
        <v>131.9</v>
      </c>
      <c r="F25">
        <v>137.1</v>
      </c>
      <c r="G25">
        <v>23</v>
      </c>
      <c r="H25">
        <v>9.1</v>
      </c>
      <c r="I25">
        <v>106.4</v>
      </c>
      <c r="K25">
        <v>42</v>
      </c>
      <c r="L25">
        <f>$P$25/$P$36*K25</f>
        <v>0.1521022352081812</v>
      </c>
      <c r="M25">
        <f t="shared" si="0"/>
        <v>4.307048573943025E-3</v>
      </c>
      <c r="O25" s="22" t="s">
        <v>47</v>
      </c>
      <c r="P25" s="7">
        <v>1.7352330000000002</v>
      </c>
    </row>
    <row r="26" spans="1:16">
      <c r="A26" s="5">
        <v>42174</v>
      </c>
      <c r="B26" s="6">
        <v>0.72638888888888886</v>
      </c>
      <c r="C26" t="s">
        <v>48</v>
      </c>
      <c r="D26" t="s">
        <v>88</v>
      </c>
      <c r="E26">
        <v>209.7</v>
      </c>
      <c r="F26">
        <v>222.8</v>
      </c>
      <c r="G26">
        <v>20.8</v>
      </c>
      <c r="H26">
        <v>8.6</v>
      </c>
      <c r="I26">
        <v>96.4</v>
      </c>
      <c r="K26">
        <v>42</v>
      </c>
      <c r="L26">
        <f>$P$26/$P$36*K26</f>
        <v>4.994401753104456</v>
      </c>
      <c r="M26">
        <f t="shared" si="0"/>
        <v>0.14142547556230825</v>
      </c>
      <c r="O26" s="22" t="s">
        <v>49</v>
      </c>
      <c r="P26" s="7">
        <v>56.977800000000002</v>
      </c>
    </row>
    <row r="27" spans="1:16">
      <c r="A27" s="5">
        <v>42174</v>
      </c>
      <c r="B27" s="6">
        <v>0.73125000000000007</v>
      </c>
      <c r="C27" t="s">
        <v>51</v>
      </c>
      <c r="D27" t="s">
        <v>88</v>
      </c>
      <c r="E27">
        <v>182.4</v>
      </c>
      <c r="F27">
        <v>185.6</v>
      </c>
      <c r="G27">
        <v>23.5</v>
      </c>
      <c r="H27">
        <v>8.9</v>
      </c>
      <c r="I27">
        <v>104.4</v>
      </c>
      <c r="K27">
        <v>42</v>
      </c>
      <c r="L27">
        <f>$P$27/$P$36*K27</f>
        <v>48.127871439006576</v>
      </c>
      <c r="M27">
        <f t="shared" si="0"/>
        <v>1.3628273099640613</v>
      </c>
      <c r="O27" s="25" t="s">
        <v>50</v>
      </c>
      <c r="P27" s="8">
        <v>549.05880000000002</v>
      </c>
    </row>
    <row r="29" spans="1:16">
      <c r="A29" s="5">
        <v>42179</v>
      </c>
      <c r="B29" s="6">
        <v>0.40277777777777773</v>
      </c>
      <c r="C29" t="s">
        <v>22</v>
      </c>
      <c r="D29" t="s">
        <v>110</v>
      </c>
      <c r="E29">
        <v>218.1</v>
      </c>
      <c r="F29">
        <v>243.6</v>
      </c>
      <c r="G29">
        <v>19.5</v>
      </c>
      <c r="H29">
        <v>7.41</v>
      </c>
      <c r="I29">
        <v>81.8</v>
      </c>
      <c r="K29">
        <v>15</v>
      </c>
      <c r="L29">
        <f>$P$12/$P$37*K29</f>
        <v>0.53302026164645822</v>
      </c>
      <c r="M29">
        <f t="shared" si="0"/>
        <v>1.5093428144990428E-2</v>
      </c>
    </row>
    <row r="30" spans="1:16">
      <c r="A30" s="5">
        <v>42179</v>
      </c>
      <c r="B30" s="6">
        <v>0.41666666666666669</v>
      </c>
      <c r="C30" t="s">
        <v>24</v>
      </c>
      <c r="D30" t="s">
        <v>110</v>
      </c>
      <c r="E30">
        <v>314.8</v>
      </c>
      <c r="F30">
        <v>372.5</v>
      </c>
      <c r="G30">
        <v>16.899999999999999</v>
      </c>
      <c r="H30">
        <v>9.34</v>
      </c>
      <c r="I30">
        <v>96.8</v>
      </c>
      <c r="K30">
        <v>15</v>
      </c>
      <c r="L30">
        <f>$P$13/$P$37*K30</f>
        <v>0.50822862156987869</v>
      </c>
      <c r="M30">
        <f t="shared" si="0"/>
        <v>1.439140823126994E-2</v>
      </c>
    </row>
    <row r="31" spans="1:16">
      <c r="A31" s="5">
        <v>42179</v>
      </c>
      <c r="B31" s="6">
        <v>0.4236111111111111</v>
      </c>
      <c r="C31" t="s">
        <v>107</v>
      </c>
      <c r="D31" t="s">
        <v>110</v>
      </c>
      <c r="E31">
        <v>275.7</v>
      </c>
      <c r="F31">
        <v>327.60000000000002</v>
      </c>
      <c r="G31">
        <v>16.7</v>
      </c>
      <c r="H31">
        <v>8.6999999999999993</v>
      </c>
      <c r="I31">
        <v>89.4</v>
      </c>
      <c r="K31">
        <v>15</v>
      </c>
      <c r="L31">
        <f>$P$14/$P$37*K31</f>
        <v>0.30989550095724311</v>
      </c>
      <c r="M31">
        <f t="shared" si="0"/>
        <v>8.7752489215060618E-3</v>
      </c>
    </row>
    <row r="32" spans="1:16">
      <c r="A32" s="5">
        <v>42179</v>
      </c>
      <c r="B32" s="6">
        <v>0.44444444444444442</v>
      </c>
      <c r="C32" t="s">
        <v>29</v>
      </c>
      <c r="D32" t="s">
        <v>29</v>
      </c>
      <c r="E32">
        <v>268.3</v>
      </c>
      <c r="F32">
        <v>237.8</v>
      </c>
      <c r="G32">
        <v>19.100000000000001</v>
      </c>
      <c r="H32">
        <v>8.99</v>
      </c>
      <c r="I32">
        <v>97.3</v>
      </c>
      <c r="K32">
        <v>14</v>
      </c>
      <c r="L32">
        <f>$P$16/$P$37*K32</f>
        <v>2.1895213784301211</v>
      </c>
      <c r="M32">
        <f t="shared" si="0"/>
        <v>6.2000238968730054E-2</v>
      </c>
      <c r="O32" s="11" t="s">
        <v>176</v>
      </c>
      <c r="P32" s="27"/>
    </row>
    <row r="33" spans="1:16">
      <c r="A33" s="5">
        <v>42179</v>
      </c>
      <c r="B33" s="6">
        <v>0.47222222222222227</v>
      </c>
      <c r="C33" t="s">
        <v>27</v>
      </c>
      <c r="D33" t="s">
        <v>29</v>
      </c>
      <c r="E33">
        <v>464</v>
      </c>
      <c r="F33">
        <v>505</v>
      </c>
      <c r="G33">
        <v>20.8</v>
      </c>
      <c r="H33">
        <v>9.14</v>
      </c>
      <c r="I33">
        <v>102.5</v>
      </c>
      <c r="K33">
        <v>14</v>
      </c>
      <c r="L33">
        <f>$P$15/$P$37*K33</f>
        <v>1.1212507977026165</v>
      </c>
      <c r="M33">
        <f t="shared" si="0"/>
        <v>3.1750234588385447E-2</v>
      </c>
      <c r="O33" s="7" t="s">
        <v>192</v>
      </c>
      <c r="P33" s="7">
        <v>55.16</v>
      </c>
    </row>
    <row r="34" spans="1:16">
      <c r="A34" s="5">
        <v>42179</v>
      </c>
      <c r="B34" s="6">
        <v>0.4826388888888889</v>
      </c>
      <c r="C34" t="s">
        <v>31</v>
      </c>
      <c r="D34" t="s">
        <v>29</v>
      </c>
      <c r="E34">
        <v>291</v>
      </c>
      <c r="F34">
        <v>316.3</v>
      </c>
      <c r="G34">
        <v>20.8</v>
      </c>
      <c r="H34">
        <v>6.97</v>
      </c>
      <c r="I34">
        <v>78.099999999999994</v>
      </c>
      <c r="K34">
        <v>14</v>
      </c>
      <c r="L34">
        <f>$P$17/$P$37*K34</f>
        <v>3.7166560306317802</v>
      </c>
      <c r="M34">
        <f t="shared" si="0"/>
        <v>0.10524380548819399</v>
      </c>
      <c r="O34" s="7" t="s">
        <v>191</v>
      </c>
      <c r="P34" s="7">
        <v>115.25</v>
      </c>
    </row>
    <row r="35" spans="1:16">
      <c r="A35" s="5">
        <v>42179</v>
      </c>
      <c r="B35" s="6">
        <v>0.48958333333333331</v>
      </c>
      <c r="C35" t="s">
        <v>33</v>
      </c>
      <c r="D35" t="s">
        <v>33</v>
      </c>
      <c r="E35">
        <v>244.7</v>
      </c>
      <c r="F35">
        <v>268.89999999999998</v>
      </c>
      <c r="G35">
        <v>20.3</v>
      </c>
      <c r="H35">
        <v>7.68</v>
      </c>
      <c r="I35">
        <v>84.4</v>
      </c>
      <c r="K35">
        <v>14</v>
      </c>
      <c r="L35">
        <f>$P$18/$P$37*K35</f>
        <v>22.599234205488198</v>
      </c>
      <c r="M35">
        <f t="shared" si="0"/>
        <v>0.63993799514996819</v>
      </c>
      <c r="O35" s="7" t="s">
        <v>190</v>
      </c>
      <c r="P35" s="7">
        <v>323.75</v>
      </c>
    </row>
    <row r="36" spans="1:16">
      <c r="A36" s="5">
        <v>42179</v>
      </c>
      <c r="B36" s="6">
        <v>0.5</v>
      </c>
      <c r="C36" t="s">
        <v>37</v>
      </c>
      <c r="D36" t="s">
        <v>33</v>
      </c>
      <c r="E36">
        <v>185.3</v>
      </c>
      <c r="F36">
        <v>205.5</v>
      </c>
      <c r="G36">
        <v>19.8</v>
      </c>
      <c r="H36">
        <v>9.1999999999999993</v>
      </c>
      <c r="I36">
        <v>101.2</v>
      </c>
      <c r="K36">
        <v>14</v>
      </c>
      <c r="L36">
        <f>$P$20/$P$37*K36</f>
        <v>19.286243203573711</v>
      </c>
      <c r="M36">
        <f t="shared" si="0"/>
        <v>0.54612469154695609</v>
      </c>
      <c r="O36" s="7" t="s">
        <v>189</v>
      </c>
      <c r="P36" s="7">
        <v>479.15</v>
      </c>
    </row>
    <row r="37" spans="1:16">
      <c r="A37" s="5">
        <v>42179</v>
      </c>
      <c r="B37" s="6">
        <v>0.51736111111111105</v>
      </c>
      <c r="C37" t="s">
        <v>39</v>
      </c>
      <c r="D37" t="s">
        <v>33</v>
      </c>
      <c r="E37">
        <v>1112</v>
      </c>
      <c r="F37">
        <v>1255</v>
      </c>
      <c r="G37">
        <v>19.100000000000001</v>
      </c>
      <c r="H37">
        <v>8.1300000000000008</v>
      </c>
      <c r="I37">
        <v>88.5</v>
      </c>
      <c r="K37">
        <v>14</v>
      </c>
      <c r="L37">
        <f>$P$21/$P$37*K37</f>
        <v>0.89610721123165271</v>
      </c>
      <c r="M37">
        <f t="shared" si="0"/>
        <v>2.5374888679004462E-2</v>
      </c>
      <c r="O37" s="8" t="s">
        <v>188</v>
      </c>
      <c r="P37" s="8">
        <v>31.34</v>
      </c>
    </row>
    <row r="38" spans="1:16">
      <c r="A38" s="5">
        <v>42179</v>
      </c>
      <c r="B38" s="6">
        <v>0.55208333333333337</v>
      </c>
      <c r="C38" t="s">
        <v>35</v>
      </c>
      <c r="D38" t="s">
        <v>33</v>
      </c>
      <c r="E38">
        <v>347.6</v>
      </c>
      <c r="F38">
        <v>393.3</v>
      </c>
      <c r="G38">
        <v>20.7</v>
      </c>
      <c r="H38">
        <v>5.31</v>
      </c>
      <c r="I38">
        <v>60.6</v>
      </c>
      <c r="K38">
        <v>14</v>
      </c>
      <c r="L38">
        <f>$P$19/$P$37*K38</f>
        <v>0.77567326100829614</v>
      </c>
      <c r="M38">
        <f t="shared" si="0"/>
        <v>2.196458459731972E-2</v>
      </c>
    </row>
    <row r="39" spans="1:16">
      <c r="A39" s="5">
        <v>42179</v>
      </c>
      <c r="B39" s="6">
        <v>0.56597222222222221</v>
      </c>
      <c r="C39" t="s">
        <v>51</v>
      </c>
      <c r="D39" t="s">
        <v>88</v>
      </c>
      <c r="E39">
        <v>177.1</v>
      </c>
      <c r="F39">
        <v>190.7</v>
      </c>
      <c r="G39">
        <v>21.1</v>
      </c>
      <c r="H39">
        <v>7.95</v>
      </c>
      <c r="I39">
        <v>89.7</v>
      </c>
      <c r="K39">
        <v>126</v>
      </c>
      <c r="L39">
        <f>$P$27/$P$36*K39</f>
        <v>144.38361431701972</v>
      </c>
      <c r="M39">
        <f t="shared" si="0"/>
        <v>4.0884819298921844</v>
      </c>
    </row>
    <row r="40" spans="1:16">
      <c r="A40" s="5">
        <v>42179</v>
      </c>
      <c r="B40" s="6">
        <v>0.57291666666666663</v>
      </c>
      <c r="C40" t="s">
        <v>48</v>
      </c>
      <c r="D40" t="s">
        <v>88</v>
      </c>
      <c r="E40">
        <v>210.3</v>
      </c>
      <c r="F40">
        <v>227.1</v>
      </c>
      <c r="G40">
        <v>21.1</v>
      </c>
      <c r="H40">
        <v>7.12</v>
      </c>
      <c r="I40">
        <v>80.099999999999994</v>
      </c>
      <c r="K40">
        <v>126</v>
      </c>
      <c r="L40">
        <f>$P$26/$P$36*K40</f>
        <v>14.983205259313369</v>
      </c>
      <c r="M40">
        <f t="shared" si="0"/>
        <v>0.42427642668692478</v>
      </c>
    </row>
    <row r="41" spans="1:16">
      <c r="A41" s="5">
        <v>42179</v>
      </c>
      <c r="B41" s="6">
        <v>0.57986111111111105</v>
      </c>
      <c r="C41" t="s">
        <v>108</v>
      </c>
      <c r="D41" t="s">
        <v>88</v>
      </c>
      <c r="E41">
        <v>112.5</v>
      </c>
      <c r="F41">
        <v>125.4</v>
      </c>
      <c r="G41">
        <v>19.899999999999999</v>
      </c>
      <c r="H41">
        <v>5.03</v>
      </c>
      <c r="I41">
        <v>55.2</v>
      </c>
      <c r="K41">
        <v>126</v>
      </c>
      <c r="L41">
        <f>$P$25/$P$36*K41</f>
        <v>0.45630670562454356</v>
      </c>
      <c r="M41">
        <f t="shared" si="0"/>
        <v>1.2921145721829074E-2</v>
      </c>
    </row>
    <row r="42" spans="1:16">
      <c r="A42" s="5">
        <v>42179</v>
      </c>
      <c r="B42" s="6">
        <v>0.59027777777777779</v>
      </c>
      <c r="C42" t="s">
        <v>89</v>
      </c>
      <c r="D42" t="s">
        <v>88</v>
      </c>
      <c r="E42">
        <v>163.30000000000001</v>
      </c>
      <c r="F42">
        <v>169.5</v>
      </c>
      <c r="G42">
        <v>23.1</v>
      </c>
      <c r="H42">
        <v>9.51</v>
      </c>
      <c r="I42">
        <v>111.3</v>
      </c>
      <c r="K42">
        <v>126</v>
      </c>
      <c r="L42">
        <f>$P$24/$P$36*K42</f>
        <v>126.23350430971513</v>
      </c>
      <c r="M42">
        <f t="shared" si="0"/>
        <v>3.5745288948373415</v>
      </c>
    </row>
    <row r="43" spans="1:16">
      <c r="A43" s="5">
        <v>42179</v>
      </c>
      <c r="B43" s="6">
        <v>0.60069444444444442</v>
      </c>
      <c r="C43" t="s">
        <v>41</v>
      </c>
      <c r="D43" t="s">
        <v>41</v>
      </c>
      <c r="E43">
        <v>153.30000000000001</v>
      </c>
      <c r="F43">
        <v>162.1</v>
      </c>
      <c r="G43">
        <v>22.1</v>
      </c>
      <c r="H43">
        <v>8.16</v>
      </c>
      <c r="I43">
        <v>94.3</v>
      </c>
      <c r="K43">
        <v>124</v>
      </c>
      <c r="L43">
        <f>$P$22/$P$36*K43</f>
        <v>123.00365230094961</v>
      </c>
      <c r="M43">
        <f t="shared" si="0"/>
        <v>3.4830698214755298</v>
      </c>
    </row>
    <row r="44" spans="1:16">
      <c r="A44" s="5">
        <v>42179</v>
      </c>
      <c r="B44" s="6">
        <v>0.61805555555555558</v>
      </c>
      <c r="C44" t="s">
        <v>43</v>
      </c>
      <c r="D44" t="s">
        <v>41</v>
      </c>
      <c r="E44">
        <v>152.9</v>
      </c>
      <c r="F44">
        <v>158.6</v>
      </c>
      <c r="G44">
        <v>23.2</v>
      </c>
      <c r="H44">
        <v>8.8699999999999992</v>
      </c>
      <c r="I44">
        <v>103.4</v>
      </c>
      <c r="K44">
        <v>124</v>
      </c>
      <c r="L44">
        <f>$P$23/$P$36*K44</f>
        <v>121.94260669936347</v>
      </c>
      <c r="M44">
        <f t="shared" si="0"/>
        <v>3.4530244053845354</v>
      </c>
    </row>
    <row r="46" spans="1:16">
      <c r="A46" s="5">
        <v>42181</v>
      </c>
      <c r="B46" s="6">
        <v>0.41666666666666669</v>
      </c>
      <c r="C46" t="s">
        <v>5</v>
      </c>
      <c r="D46" t="s">
        <v>6</v>
      </c>
      <c r="E46">
        <v>363</v>
      </c>
      <c r="F46">
        <v>386.6</v>
      </c>
      <c r="G46">
        <v>20.5</v>
      </c>
      <c r="H46">
        <v>2.88</v>
      </c>
      <c r="I46">
        <v>31.9</v>
      </c>
      <c r="K46">
        <v>85</v>
      </c>
      <c r="L46">
        <f>($P$3/$P$35)*K46</f>
        <v>11.368339768339766</v>
      </c>
      <c r="M46">
        <f t="shared" si="0"/>
        <v>0.32191500355212349</v>
      </c>
    </row>
    <row r="47" spans="1:16">
      <c r="A47" s="5">
        <v>42181</v>
      </c>
      <c r="B47" s="6">
        <v>0.43402777777777773</v>
      </c>
      <c r="C47" t="s">
        <v>6</v>
      </c>
      <c r="D47" t="s">
        <v>6</v>
      </c>
      <c r="E47">
        <v>392.8</v>
      </c>
      <c r="F47">
        <v>415.1</v>
      </c>
      <c r="G47">
        <v>20.8</v>
      </c>
      <c r="H47">
        <v>6.83</v>
      </c>
      <c r="I47">
        <v>76.099999999999994</v>
      </c>
      <c r="K47">
        <v>85</v>
      </c>
      <c r="L47">
        <f>($P$4/$P$35)*K47</f>
        <v>101.73745173745174</v>
      </c>
      <c r="M47">
        <f t="shared" si="0"/>
        <v>2.8808790733590732</v>
      </c>
    </row>
    <row r="48" spans="1:16">
      <c r="A48" s="5">
        <v>42181</v>
      </c>
      <c r="B48" s="6">
        <v>0.4548611111111111</v>
      </c>
      <c r="C48" t="s">
        <v>8</v>
      </c>
      <c r="D48" t="s">
        <v>6</v>
      </c>
      <c r="E48">
        <v>393.6</v>
      </c>
      <c r="F48">
        <v>420</v>
      </c>
      <c r="G48">
        <v>21.7</v>
      </c>
      <c r="H48">
        <v>7.34</v>
      </c>
      <c r="I48">
        <v>83.4</v>
      </c>
      <c r="K48">
        <v>85</v>
      </c>
      <c r="L48">
        <f>($P$5/$P$35)*K48</f>
        <v>88.688803088803098</v>
      </c>
      <c r="M48">
        <f t="shared" si="0"/>
        <v>2.5113830993050197</v>
      </c>
    </row>
    <row r="49" spans="1:13">
      <c r="A49" s="5">
        <v>42181</v>
      </c>
      <c r="B49" s="6">
        <v>0.4861111111111111</v>
      </c>
      <c r="C49" t="s">
        <v>12</v>
      </c>
      <c r="D49" t="s">
        <v>12</v>
      </c>
      <c r="E49">
        <v>458.8</v>
      </c>
      <c r="F49">
        <v>485.9</v>
      </c>
      <c r="G49">
        <v>22.2</v>
      </c>
      <c r="H49">
        <v>4.09</v>
      </c>
      <c r="I49">
        <v>46.9</v>
      </c>
      <c r="K49">
        <v>47</v>
      </c>
      <c r="L49">
        <f>($P$7/$P$34)*K49</f>
        <v>46.408676789587851</v>
      </c>
      <c r="M49">
        <f t="shared" si="0"/>
        <v>1.3141452189154013</v>
      </c>
    </row>
    <row r="50" spans="1:13">
      <c r="A50" s="5">
        <v>42181</v>
      </c>
      <c r="B50" s="6">
        <v>0.51041666666666663</v>
      </c>
      <c r="C50" t="s">
        <v>10</v>
      </c>
      <c r="D50" t="s">
        <v>12</v>
      </c>
      <c r="E50">
        <v>464.8</v>
      </c>
      <c r="F50">
        <v>493</v>
      </c>
      <c r="G50">
        <v>22.2</v>
      </c>
      <c r="H50">
        <v>5.13</v>
      </c>
      <c r="I50">
        <v>58.8</v>
      </c>
      <c r="K50">
        <v>47</v>
      </c>
      <c r="L50">
        <f>($P$6/$P$34)*K50</f>
        <v>45.633839479392627</v>
      </c>
      <c r="M50">
        <f t="shared" si="0"/>
        <v>1.2922043057700652</v>
      </c>
    </row>
    <row r="51" spans="1:13">
      <c r="A51" s="5">
        <v>42181</v>
      </c>
      <c r="B51" s="6">
        <v>0.56944444444444442</v>
      </c>
      <c r="C51" t="s">
        <v>14</v>
      </c>
      <c r="D51" t="s">
        <v>14</v>
      </c>
      <c r="E51">
        <v>288.2</v>
      </c>
      <c r="F51">
        <v>298.2</v>
      </c>
      <c r="G51">
        <v>23.1</v>
      </c>
      <c r="H51">
        <v>5.8</v>
      </c>
      <c r="I51">
        <v>67.900000000000006</v>
      </c>
      <c r="K51">
        <v>12</v>
      </c>
      <c r="L51">
        <f>($P$8/$P$33)*K51</f>
        <v>13.901377810007252</v>
      </c>
      <c r="M51">
        <f t="shared" si="0"/>
        <v>0.39364253517041337</v>
      </c>
    </row>
    <row r="52" spans="1:13">
      <c r="A52" s="5">
        <v>42181</v>
      </c>
      <c r="B52" s="6">
        <v>0.57638888888888895</v>
      </c>
      <c r="C52" t="s">
        <v>16</v>
      </c>
      <c r="D52" t="s">
        <v>14</v>
      </c>
      <c r="E52">
        <v>570</v>
      </c>
      <c r="F52">
        <v>661</v>
      </c>
      <c r="G52">
        <v>18.5</v>
      </c>
      <c r="H52">
        <v>7.21</v>
      </c>
      <c r="I52">
        <v>76.5</v>
      </c>
      <c r="K52">
        <v>12</v>
      </c>
      <c r="L52">
        <f>($P$9/$P$33)*K52</f>
        <v>1.3052936910804931</v>
      </c>
      <c r="M52">
        <f t="shared" si="0"/>
        <v>3.6961740391588109E-2</v>
      </c>
    </row>
    <row r="53" spans="1:13">
      <c r="A53" s="5">
        <v>42181</v>
      </c>
      <c r="B53" s="6">
        <v>0.57638888888888895</v>
      </c>
      <c r="C53" t="s">
        <v>106</v>
      </c>
      <c r="D53" t="s">
        <v>14</v>
      </c>
      <c r="E53">
        <v>228.6</v>
      </c>
      <c r="F53">
        <v>239.9</v>
      </c>
      <c r="G53">
        <v>22.5</v>
      </c>
      <c r="H53">
        <v>7.03</v>
      </c>
      <c r="I53">
        <v>81</v>
      </c>
      <c r="K53">
        <v>12</v>
      </c>
      <c r="L53">
        <f>($P$10/$P$33)*K53</f>
        <v>12.269760696156638</v>
      </c>
      <c r="M53">
        <f t="shared" si="0"/>
        <v>0.34744035968092829</v>
      </c>
    </row>
    <row r="54" spans="1:13">
      <c r="A54" s="5">
        <v>42181</v>
      </c>
      <c r="B54" s="6">
        <v>0.59027777777777779</v>
      </c>
      <c r="C54" t="s">
        <v>19</v>
      </c>
      <c r="D54" t="s">
        <v>14</v>
      </c>
      <c r="E54">
        <v>224.1</v>
      </c>
      <c r="F54">
        <v>234.5</v>
      </c>
      <c r="G54">
        <v>22.6</v>
      </c>
      <c r="H54">
        <v>8.7100000000000009</v>
      </c>
      <c r="I54">
        <v>100.7</v>
      </c>
      <c r="K54">
        <v>12</v>
      </c>
      <c r="L54">
        <f>K54</f>
        <v>12</v>
      </c>
      <c r="M54">
        <f t="shared" si="0"/>
        <v>0.33980159999999998</v>
      </c>
    </row>
    <row r="56" spans="1:13">
      <c r="A56" s="5">
        <v>42193</v>
      </c>
      <c r="B56" s="6">
        <v>0.40277777777777773</v>
      </c>
      <c r="C56" t="s">
        <v>22</v>
      </c>
      <c r="D56" t="s">
        <v>110</v>
      </c>
      <c r="E56">
        <v>388.4</v>
      </c>
      <c r="F56">
        <v>436.1</v>
      </c>
      <c r="G56">
        <v>19.399999999999999</v>
      </c>
      <c r="H56">
        <v>9.99</v>
      </c>
      <c r="I56">
        <v>110.7</v>
      </c>
      <c r="K56">
        <v>12</v>
      </c>
      <c r="L56">
        <f>$P$12/$P$37*K56</f>
        <v>0.42641620931716662</v>
      </c>
      <c r="M56">
        <f t="shared" si="0"/>
        <v>1.2074742515992344E-2</v>
      </c>
    </row>
    <row r="57" spans="1:13">
      <c r="A57" s="5">
        <v>42193</v>
      </c>
      <c r="B57" s="6">
        <v>0.41666666666666669</v>
      </c>
      <c r="C57" t="s">
        <v>24</v>
      </c>
      <c r="D57" t="s">
        <v>110</v>
      </c>
      <c r="E57">
        <v>346.1</v>
      </c>
      <c r="F57">
        <v>401.1</v>
      </c>
      <c r="G57">
        <v>17.8</v>
      </c>
      <c r="H57">
        <v>9.1300000000000008</v>
      </c>
      <c r="I57">
        <v>96.3</v>
      </c>
      <c r="K57">
        <v>12</v>
      </c>
      <c r="L57">
        <f>$P$13/$P$37*K57</f>
        <v>0.40658289725590302</v>
      </c>
      <c r="M57">
        <f t="shared" si="0"/>
        <v>1.1513126585015954E-2</v>
      </c>
    </row>
    <row r="58" spans="1:13">
      <c r="A58" s="5">
        <v>42193</v>
      </c>
      <c r="B58" s="6">
        <v>0.42708333333333331</v>
      </c>
      <c r="C58" t="s">
        <v>107</v>
      </c>
      <c r="D58" t="s">
        <v>110</v>
      </c>
      <c r="E58">
        <v>326.7</v>
      </c>
      <c r="F58">
        <v>378.5</v>
      </c>
      <c r="G58">
        <v>17.899999999999999</v>
      </c>
      <c r="H58">
        <v>8.5399999999999991</v>
      </c>
      <c r="I58">
        <v>90.3</v>
      </c>
      <c r="K58">
        <v>12</v>
      </c>
      <c r="L58">
        <f>$P$14/$P$37*K58</f>
        <v>0.24791640076579452</v>
      </c>
      <c r="M58">
        <f t="shared" si="0"/>
        <v>7.0201991372048503E-3</v>
      </c>
    </row>
    <row r="59" spans="1:13">
      <c r="A59" s="5">
        <v>42193</v>
      </c>
      <c r="B59" s="6">
        <v>0.4375</v>
      </c>
      <c r="C59" t="s">
        <v>27</v>
      </c>
      <c r="D59" t="s">
        <v>29</v>
      </c>
      <c r="E59">
        <v>768</v>
      </c>
      <c r="F59">
        <v>842</v>
      </c>
      <c r="G59">
        <v>20.399999999999999</v>
      </c>
      <c r="H59">
        <v>8.9700000000000006</v>
      </c>
      <c r="I59">
        <v>99.5</v>
      </c>
      <c r="K59">
        <v>12</v>
      </c>
      <c r="L59">
        <f>$P$15/$P$37*K59</f>
        <v>0.96107211231652845</v>
      </c>
      <c r="M59">
        <f t="shared" si="0"/>
        <v>2.7214486790044672E-2</v>
      </c>
    </row>
    <row r="60" spans="1:13">
      <c r="A60" s="5">
        <v>42193</v>
      </c>
      <c r="B60" s="6">
        <v>0.45833333333333331</v>
      </c>
      <c r="C60" t="s">
        <v>29</v>
      </c>
      <c r="D60" t="s">
        <v>29</v>
      </c>
      <c r="E60">
        <v>312.39999999999998</v>
      </c>
      <c r="F60">
        <v>339.1</v>
      </c>
      <c r="G60">
        <v>20.9</v>
      </c>
      <c r="H60">
        <v>8.6300000000000008</v>
      </c>
      <c r="I60">
        <v>96.8</v>
      </c>
      <c r="K60">
        <v>12</v>
      </c>
      <c r="L60">
        <f>$P$16/$P$37*K60</f>
        <v>1.8767326100829611</v>
      </c>
      <c r="M60">
        <f t="shared" si="0"/>
        <v>5.3143061973197195E-2</v>
      </c>
    </row>
    <row r="61" spans="1:13">
      <c r="A61" s="5">
        <v>42193</v>
      </c>
      <c r="B61" s="6">
        <v>0.46875</v>
      </c>
      <c r="C61" t="s">
        <v>31</v>
      </c>
      <c r="D61" t="s">
        <v>29</v>
      </c>
      <c r="E61">
        <v>445.6</v>
      </c>
      <c r="F61">
        <v>490.9</v>
      </c>
      <c r="G61">
        <v>20.5</v>
      </c>
      <c r="H61">
        <v>4.3600000000000003</v>
      </c>
      <c r="I61">
        <v>47.8</v>
      </c>
      <c r="K61">
        <v>12</v>
      </c>
      <c r="L61">
        <f>$P$17/$P$37*K61</f>
        <v>3.1857051691129543</v>
      </c>
      <c r="M61">
        <f t="shared" si="0"/>
        <v>9.0208976132737706E-2</v>
      </c>
    </row>
    <row r="62" spans="1:13">
      <c r="A62" s="5">
        <v>42193</v>
      </c>
      <c r="B62" s="6">
        <v>0.47916666666666669</v>
      </c>
      <c r="C62" t="s">
        <v>33</v>
      </c>
      <c r="D62" t="s">
        <v>33</v>
      </c>
      <c r="E62">
        <v>256.7</v>
      </c>
      <c r="F62">
        <v>275.7</v>
      </c>
      <c r="G62">
        <v>21.4</v>
      </c>
      <c r="H62">
        <v>6.77</v>
      </c>
      <c r="I62">
        <v>77.400000000000006</v>
      </c>
      <c r="K62">
        <v>12</v>
      </c>
      <c r="L62">
        <f>$P$18/$P$37*K62</f>
        <v>19.370772176132739</v>
      </c>
      <c r="M62">
        <f t="shared" si="0"/>
        <v>0.54851828155711557</v>
      </c>
    </row>
    <row r="63" spans="1:13">
      <c r="A63" s="5">
        <v>42193</v>
      </c>
      <c r="B63" s="6">
        <v>0.48958333333333331</v>
      </c>
      <c r="C63" t="s">
        <v>37</v>
      </c>
      <c r="D63" t="s">
        <v>33</v>
      </c>
      <c r="E63">
        <v>179</v>
      </c>
      <c r="F63">
        <v>192.5</v>
      </c>
      <c r="G63">
        <v>21.3</v>
      </c>
      <c r="H63">
        <v>8.66</v>
      </c>
      <c r="I63">
        <v>98.1</v>
      </c>
      <c r="K63">
        <v>12</v>
      </c>
      <c r="L63">
        <f>$P$20/$P$37*K63</f>
        <v>16.531065603063183</v>
      </c>
      <c r="M63">
        <f t="shared" si="0"/>
        <v>0.46810687846881954</v>
      </c>
    </row>
    <row r="64" spans="1:13">
      <c r="A64" s="5">
        <v>42193</v>
      </c>
      <c r="B64" s="6">
        <v>0.50694444444444442</v>
      </c>
      <c r="C64" t="s">
        <v>39</v>
      </c>
      <c r="D64" t="s">
        <v>33</v>
      </c>
      <c r="E64">
        <v>1040</v>
      </c>
      <c r="F64">
        <v>1135</v>
      </c>
      <c r="G64">
        <v>20.6</v>
      </c>
      <c r="H64">
        <v>7.74</v>
      </c>
      <c r="I64">
        <v>86.1</v>
      </c>
      <c r="K64">
        <v>12</v>
      </c>
      <c r="L64">
        <f>$P$21/$P$37*K64</f>
        <v>0.76809189534141664</v>
      </c>
      <c r="M64">
        <f t="shared" si="0"/>
        <v>2.1749904582003828E-2</v>
      </c>
    </row>
    <row r="65" spans="1:13">
      <c r="A65" s="5">
        <v>42193</v>
      </c>
      <c r="B65" s="6">
        <v>0.51736111111111105</v>
      </c>
      <c r="C65" t="s">
        <v>35</v>
      </c>
      <c r="D65" t="s">
        <v>33</v>
      </c>
      <c r="E65">
        <v>374.4</v>
      </c>
      <c r="F65">
        <v>415.3</v>
      </c>
      <c r="G65">
        <v>19.8</v>
      </c>
      <c r="H65">
        <v>6.94</v>
      </c>
      <c r="I65">
        <v>77</v>
      </c>
      <c r="K65">
        <v>12</v>
      </c>
      <c r="L65">
        <f>$P$19/$P$37*K65</f>
        <v>0.66486279514996816</v>
      </c>
      <c r="M65">
        <f t="shared" si="0"/>
        <v>1.8826786797702617E-2</v>
      </c>
    </row>
    <row r="66" spans="1:13">
      <c r="A66" s="5">
        <v>42193</v>
      </c>
      <c r="B66" s="6">
        <v>0.54166666666666663</v>
      </c>
      <c r="C66" t="s">
        <v>51</v>
      </c>
      <c r="D66" t="s">
        <v>88</v>
      </c>
      <c r="E66">
        <v>152.19999999999999</v>
      </c>
      <c r="F66">
        <v>161.9</v>
      </c>
      <c r="G66">
        <v>21.9</v>
      </c>
      <c r="H66">
        <v>7.3</v>
      </c>
      <c r="I66">
        <v>82.1</v>
      </c>
      <c r="K66">
        <v>94</v>
      </c>
      <c r="L66">
        <f>$P$27/$P$36*K66</f>
        <v>107.71475988730043</v>
      </c>
      <c r="M66">
        <f t="shared" si="0"/>
        <v>3.0501373127767089</v>
      </c>
    </row>
    <row r="67" spans="1:13">
      <c r="A67" s="5">
        <v>42193</v>
      </c>
      <c r="B67" s="6">
        <v>0.54861111111111105</v>
      </c>
      <c r="C67" t="s">
        <v>48</v>
      </c>
      <c r="D67" t="s">
        <v>88</v>
      </c>
      <c r="E67">
        <v>209.7</v>
      </c>
      <c r="F67">
        <v>219.3</v>
      </c>
      <c r="G67">
        <v>22.8</v>
      </c>
      <c r="H67">
        <v>8.1</v>
      </c>
      <c r="I67">
        <v>94.7</v>
      </c>
      <c r="K67">
        <v>94</v>
      </c>
      <c r="L67">
        <f>$P$26/$P$36*K67</f>
        <v>11.177946780757592</v>
      </c>
      <c r="M67">
        <f t="shared" ref="M67:M169" si="1">L67*0.0283168</f>
        <v>0.31652368340135656</v>
      </c>
    </row>
    <row r="68" spans="1:13">
      <c r="A68" s="5">
        <v>42193</v>
      </c>
      <c r="B68" s="6">
        <v>0.5625</v>
      </c>
      <c r="C68" t="s">
        <v>96</v>
      </c>
      <c r="D68" t="s">
        <v>88</v>
      </c>
      <c r="E68">
        <v>123</v>
      </c>
      <c r="F68">
        <v>132</v>
      </c>
      <c r="G68">
        <v>21.6</v>
      </c>
      <c r="H68">
        <v>7.69</v>
      </c>
      <c r="I68">
        <v>88.3</v>
      </c>
      <c r="K68">
        <v>94</v>
      </c>
      <c r="L68">
        <f>$P$25/$P$36*K68</f>
        <v>0.34041928832307217</v>
      </c>
      <c r="M68">
        <f t="shared" si="1"/>
        <v>9.6395849035867693E-3</v>
      </c>
    </row>
    <row r="69" spans="1:13">
      <c r="A69" s="5">
        <v>42193</v>
      </c>
      <c r="B69" s="6">
        <v>0.57291666666666663</v>
      </c>
      <c r="C69" t="s">
        <v>89</v>
      </c>
      <c r="D69" t="s">
        <v>88</v>
      </c>
      <c r="E69">
        <v>146.1</v>
      </c>
      <c r="F69">
        <v>148.9</v>
      </c>
      <c r="G69">
        <v>24</v>
      </c>
      <c r="H69">
        <v>9.44</v>
      </c>
      <c r="I69">
        <v>112.4</v>
      </c>
      <c r="K69">
        <v>94</v>
      </c>
      <c r="L69">
        <f>$P$24/$P$36*K69</f>
        <v>94.174201627882709</v>
      </c>
      <c r="M69">
        <f t="shared" si="1"/>
        <v>2.6667120326564291</v>
      </c>
    </row>
    <row r="70" spans="1:13">
      <c r="A70" s="5">
        <v>42193</v>
      </c>
      <c r="B70" s="6">
        <v>0.58333333333333337</v>
      </c>
      <c r="C70" t="s">
        <v>41</v>
      </c>
      <c r="D70" t="s">
        <v>41</v>
      </c>
      <c r="E70">
        <v>143.30000000000001</v>
      </c>
      <c r="F70">
        <v>149.5</v>
      </c>
      <c r="G70">
        <v>22.6</v>
      </c>
      <c r="H70">
        <v>7.95</v>
      </c>
      <c r="I70">
        <v>92.4</v>
      </c>
      <c r="K70">
        <v>94</v>
      </c>
      <c r="L70">
        <f>$P$22/$P$36*K70</f>
        <v>93.244704163623084</v>
      </c>
      <c r="M70">
        <f t="shared" si="1"/>
        <v>2.640391638860482</v>
      </c>
    </row>
    <row r="71" spans="1:13">
      <c r="A71" s="5">
        <v>42193</v>
      </c>
      <c r="B71" s="6">
        <v>0.60416666666666663</v>
      </c>
      <c r="C71" t="s">
        <v>43</v>
      </c>
      <c r="D71" t="s">
        <v>41</v>
      </c>
      <c r="E71">
        <v>150.4</v>
      </c>
      <c r="F71">
        <v>153.4</v>
      </c>
      <c r="G71">
        <v>23.9</v>
      </c>
      <c r="H71">
        <v>8.3800000000000008</v>
      </c>
      <c r="I71">
        <v>99.8</v>
      </c>
      <c r="K71">
        <v>94</v>
      </c>
      <c r="L71">
        <f>$P$23/$P$36*K71</f>
        <v>92.440363143065852</v>
      </c>
      <c r="M71">
        <f t="shared" si="1"/>
        <v>2.6176152750495669</v>
      </c>
    </row>
    <row r="73" spans="1:13">
      <c r="A73" s="5">
        <v>42195</v>
      </c>
      <c r="B73" s="6">
        <v>0.44097222222222227</v>
      </c>
      <c r="C73" t="s">
        <v>5</v>
      </c>
      <c r="D73" t="s">
        <v>6</v>
      </c>
      <c r="E73">
        <v>335</v>
      </c>
      <c r="F73">
        <v>365</v>
      </c>
      <c r="G73">
        <v>20.8</v>
      </c>
      <c r="H73">
        <v>1.99</v>
      </c>
      <c r="I73">
        <v>22.3</v>
      </c>
      <c r="K73">
        <v>81</v>
      </c>
      <c r="L73">
        <f>($P$3/$P$35)*K73</f>
        <v>10.833359073359071</v>
      </c>
      <c r="M73">
        <f t="shared" si="1"/>
        <v>0.30676606220849417</v>
      </c>
    </row>
    <row r="74" spans="1:13">
      <c r="A74" s="5">
        <v>42195</v>
      </c>
      <c r="B74" s="6">
        <v>0.4548611111111111</v>
      </c>
      <c r="C74" t="s">
        <v>6</v>
      </c>
      <c r="D74" t="s">
        <v>6</v>
      </c>
      <c r="E74">
        <v>401</v>
      </c>
      <c r="F74">
        <v>418</v>
      </c>
      <c r="G74">
        <v>22.8</v>
      </c>
      <c r="H74">
        <v>4.58</v>
      </c>
      <c r="I74">
        <v>52.7</v>
      </c>
      <c r="K74">
        <v>81</v>
      </c>
      <c r="L74">
        <f>($P$4/$P$35)*K74</f>
        <v>96.949806949806955</v>
      </c>
      <c r="M74">
        <f t="shared" si="1"/>
        <v>2.7453082934362936</v>
      </c>
    </row>
    <row r="75" spans="1:13">
      <c r="A75" s="5">
        <v>42195</v>
      </c>
      <c r="B75" s="6">
        <v>0.46875</v>
      </c>
      <c r="C75" t="s">
        <v>8</v>
      </c>
      <c r="D75" t="s">
        <v>6</v>
      </c>
      <c r="E75">
        <v>407</v>
      </c>
      <c r="F75">
        <v>428</v>
      </c>
      <c r="G75">
        <v>22.5</v>
      </c>
      <c r="H75">
        <v>5.71</v>
      </c>
      <c r="I75">
        <v>65.8</v>
      </c>
      <c r="K75">
        <v>81</v>
      </c>
      <c r="L75">
        <f>($P$5/$P$35)*K75</f>
        <v>84.515212355212356</v>
      </c>
      <c r="M75">
        <f t="shared" si="1"/>
        <v>2.3932003652200771</v>
      </c>
    </row>
    <row r="76" spans="1:13">
      <c r="A76" s="5">
        <v>42195</v>
      </c>
      <c r="B76" s="6">
        <v>0.51041666666666663</v>
      </c>
      <c r="C76" t="s">
        <v>12</v>
      </c>
      <c r="D76" t="s">
        <v>12</v>
      </c>
      <c r="E76">
        <v>512</v>
      </c>
      <c r="F76">
        <v>535</v>
      </c>
      <c r="G76">
        <v>22.8</v>
      </c>
      <c r="H76">
        <v>3.27</v>
      </c>
      <c r="I76">
        <v>38.299999999999997</v>
      </c>
      <c r="K76">
        <v>38</v>
      </c>
      <c r="L76">
        <f>($P$7/$P$34)*K76</f>
        <v>37.521908893709323</v>
      </c>
      <c r="M76">
        <f t="shared" si="1"/>
        <v>1.0625003897613881</v>
      </c>
    </row>
    <row r="77" spans="1:13">
      <c r="A77" s="5">
        <v>42195</v>
      </c>
      <c r="B77" s="6">
        <v>0.52777777777777779</v>
      </c>
      <c r="C77" t="s">
        <v>10</v>
      </c>
      <c r="D77" t="s">
        <v>12</v>
      </c>
      <c r="E77">
        <v>508</v>
      </c>
      <c r="F77">
        <v>532</v>
      </c>
      <c r="G77">
        <v>22.6</v>
      </c>
      <c r="H77">
        <v>9.6999999999999993</v>
      </c>
      <c r="I77">
        <v>103</v>
      </c>
      <c r="K77">
        <v>38</v>
      </c>
      <c r="L77">
        <f>($P$6/$P$34)*K77</f>
        <v>36.89544468546638</v>
      </c>
      <c r="M77">
        <f t="shared" si="1"/>
        <v>1.0447609280694143</v>
      </c>
    </row>
    <row r="78" spans="1:13">
      <c r="A78" s="5">
        <v>42195</v>
      </c>
      <c r="B78" s="6">
        <v>0.57986111111111105</v>
      </c>
      <c r="C78" t="s">
        <v>14</v>
      </c>
      <c r="D78" t="s">
        <v>14</v>
      </c>
      <c r="E78">
        <v>270</v>
      </c>
      <c r="F78">
        <v>286</v>
      </c>
      <c r="G78">
        <v>22.1</v>
      </c>
      <c r="H78">
        <v>4.1399999999999997</v>
      </c>
      <c r="I78">
        <v>47.6</v>
      </c>
      <c r="K78">
        <v>17</v>
      </c>
      <c r="L78">
        <f>($P$8/$P$33)*K78</f>
        <v>19.693618564176941</v>
      </c>
      <c r="M78">
        <f t="shared" si="1"/>
        <v>0.55766025815808562</v>
      </c>
    </row>
    <row r="79" spans="1:13">
      <c r="A79" s="5">
        <v>42195</v>
      </c>
      <c r="B79" s="6">
        <v>0.58680555555555558</v>
      </c>
      <c r="C79" t="s">
        <v>16</v>
      </c>
      <c r="D79" t="s">
        <v>14</v>
      </c>
      <c r="E79">
        <v>452</v>
      </c>
      <c r="F79">
        <v>503</v>
      </c>
      <c r="G79">
        <v>19.7</v>
      </c>
      <c r="H79">
        <v>6.86</v>
      </c>
      <c r="I79">
        <v>75.7</v>
      </c>
      <c r="K79">
        <v>17</v>
      </c>
      <c r="L79">
        <f>($P$9/$P$33)*K79</f>
        <v>1.849166062364032</v>
      </c>
      <c r="M79">
        <f t="shared" si="1"/>
        <v>5.2362465554749819E-2</v>
      </c>
    </row>
    <row r="80" spans="1:13">
      <c r="A80" s="5">
        <v>42195</v>
      </c>
      <c r="B80" s="6">
        <v>0.59375</v>
      </c>
      <c r="C80" t="s">
        <v>106</v>
      </c>
      <c r="D80" t="s">
        <v>14</v>
      </c>
      <c r="E80">
        <v>225</v>
      </c>
      <c r="F80">
        <v>233</v>
      </c>
      <c r="G80">
        <v>23.2</v>
      </c>
      <c r="H80">
        <v>6.26</v>
      </c>
      <c r="I80">
        <v>74.3</v>
      </c>
      <c r="K80">
        <v>17</v>
      </c>
      <c r="L80">
        <f>($P$10/$P$33)*K80</f>
        <v>17.382160986221901</v>
      </c>
      <c r="M80">
        <f t="shared" si="1"/>
        <v>0.49220717621464832</v>
      </c>
    </row>
    <row r="81" spans="1:13">
      <c r="A81" s="5">
        <v>42195</v>
      </c>
      <c r="B81" s="6">
        <v>0.59722222222222221</v>
      </c>
      <c r="C81" t="s">
        <v>19</v>
      </c>
      <c r="D81" t="s">
        <v>14</v>
      </c>
      <c r="E81">
        <v>220</v>
      </c>
      <c r="F81">
        <v>227</v>
      </c>
      <c r="G81">
        <v>23.3</v>
      </c>
      <c r="H81">
        <v>7.85</v>
      </c>
      <c r="I81">
        <v>93</v>
      </c>
      <c r="K81">
        <v>17</v>
      </c>
      <c r="L81">
        <f>K81</f>
        <v>17</v>
      </c>
      <c r="M81">
        <f t="shared" si="1"/>
        <v>0.48138559999999997</v>
      </c>
    </row>
    <row r="82" spans="1:13">
      <c r="A82" s="5"/>
    </row>
    <row r="83" spans="1:13">
      <c r="A83" s="5">
        <v>42207</v>
      </c>
      <c r="B83" s="6">
        <v>0.39930555555555558</v>
      </c>
      <c r="C83" t="s">
        <v>22</v>
      </c>
      <c r="D83" t="s">
        <v>110</v>
      </c>
      <c r="E83">
        <v>464.2</v>
      </c>
      <c r="F83">
        <v>484.1</v>
      </c>
      <c r="G83">
        <v>22.8</v>
      </c>
      <c r="H83">
        <v>0.82</v>
      </c>
      <c r="I83">
        <v>9.4</v>
      </c>
      <c r="K83">
        <v>3.3</v>
      </c>
      <c r="L83">
        <f>$P$12/$P$37*K83</f>
        <v>0.1172644575622208</v>
      </c>
      <c r="M83">
        <f t="shared" si="1"/>
        <v>3.3205541918978937E-3</v>
      </c>
    </row>
    <row r="84" spans="1:13">
      <c r="A84" s="5">
        <v>42207</v>
      </c>
      <c r="B84" s="6">
        <v>0.40972222222222227</v>
      </c>
      <c r="C84" t="s">
        <v>24</v>
      </c>
      <c r="D84" t="s">
        <v>110</v>
      </c>
      <c r="E84">
        <v>434.2</v>
      </c>
      <c r="F84">
        <v>498.8</v>
      </c>
      <c r="G84">
        <v>18.2</v>
      </c>
      <c r="H84">
        <v>8.94</v>
      </c>
      <c r="I84">
        <v>95.1</v>
      </c>
      <c r="K84">
        <v>3.3</v>
      </c>
      <c r="L84">
        <f>$P$13/$P$37*K84</f>
        <v>0.11181029674537332</v>
      </c>
      <c r="M84">
        <f t="shared" si="1"/>
        <v>3.1661098108793874E-3</v>
      </c>
    </row>
    <row r="85" spans="1:13">
      <c r="A85" s="5">
        <v>42207</v>
      </c>
      <c r="B85" s="6">
        <v>0.4236111111111111</v>
      </c>
      <c r="C85" t="s">
        <v>107</v>
      </c>
      <c r="D85" t="s">
        <v>110</v>
      </c>
      <c r="E85">
        <v>379.6</v>
      </c>
      <c r="F85">
        <v>434.3</v>
      </c>
      <c r="G85">
        <v>18.399999999999999</v>
      </c>
      <c r="H85">
        <v>7.23</v>
      </c>
      <c r="I85">
        <v>77.3</v>
      </c>
      <c r="K85">
        <v>3.3</v>
      </c>
      <c r="L85">
        <f>$P$14/$P$37*K85</f>
        <v>6.8177010210593483E-2</v>
      </c>
      <c r="M85">
        <f t="shared" si="1"/>
        <v>1.9305547627313335E-3</v>
      </c>
    </row>
    <row r="86" spans="1:13">
      <c r="A86" s="5">
        <v>42207</v>
      </c>
      <c r="B86" s="6">
        <v>0.4375</v>
      </c>
      <c r="C86" t="s">
        <v>27</v>
      </c>
      <c r="D86" t="s">
        <v>29</v>
      </c>
      <c r="E86">
        <v>1243</v>
      </c>
      <c r="F86">
        <v>1368</v>
      </c>
      <c r="G86">
        <v>20.2</v>
      </c>
      <c r="H86">
        <v>8.98</v>
      </c>
      <c r="I86">
        <v>99.3</v>
      </c>
      <c r="K86">
        <v>3.4</v>
      </c>
      <c r="L86">
        <f>$P$15/$P$37*K86</f>
        <v>0.27230376515634969</v>
      </c>
      <c r="M86">
        <f t="shared" si="1"/>
        <v>7.7107712571793229E-3</v>
      </c>
    </row>
    <row r="87" spans="1:13">
      <c r="A87" s="5">
        <v>42207</v>
      </c>
      <c r="B87" s="6">
        <v>0.44791666666666669</v>
      </c>
      <c r="C87" t="s">
        <v>29</v>
      </c>
      <c r="D87" t="s">
        <v>29</v>
      </c>
      <c r="E87">
        <v>445.2</v>
      </c>
      <c r="F87">
        <v>488.8</v>
      </c>
      <c r="G87">
        <v>20.100000000000001</v>
      </c>
      <c r="H87">
        <v>8.81</v>
      </c>
      <c r="I87">
        <v>96.9</v>
      </c>
      <c r="K87">
        <v>3.4</v>
      </c>
      <c r="L87">
        <f>$P$16/$P$37*K87</f>
        <v>0.53174090619017234</v>
      </c>
      <c r="M87">
        <f t="shared" si="1"/>
        <v>1.5057200892405871E-2</v>
      </c>
    </row>
    <row r="88" spans="1:13">
      <c r="A88" s="5">
        <v>42207</v>
      </c>
      <c r="B88" s="6">
        <v>0.46180555555555558</v>
      </c>
      <c r="C88" t="s">
        <v>31</v>
      </c>
      <c r="D88" t="s">
        <v>29</v>
      </c>
      <c r="E88">
        <v>670</v>
      </c>
      <c r="F88">
        <v>681</v>
      </c>
      <c r="G88">
        <v>24.2</v>
      </c>
      <c r="H88">
        <v>5.55</v>
      </c>
      <c r="I88">
        <v>66.5</v>
      </c>
      <c r="K88">
        <v>3.4</v>
      </c>
      <c r="L88">
        <f>$P$17/$P$37*K88</f>
        <v>0.90261646458200373</v>
      </c>
      <c r="M88">
        <f t="shared" si="1"/>
        <v>2.5559209904275682E-2</v>
      </c>
    </row>
    <row r="89" spans="1:13">
      <c r="A89" s="5">
        <v>42207</v>
      </c>
      <c r="B89" s="6">
        <v>0.47222222222222227</v>
      </c>
      <c r="C89" t="s">
        <v>33</v>
      </c>
      <c r="D89" t="s">
        <v>33</v>
      </c>
      <c r="E89">
        <v>329.1</v>
      </c>
      <c r="F89">
        <v>335</v>
      </c>
      <c r="G89">
        <v>24.1</v>
      </c>
      <c r="H89">
        <v>8.3699999999999992</v>
      </c>
      <c r="I89">
        <v>100.3</v>
      </c>
      <c r="K89">
        <v>3.4</v>
      </c>
      <c r="L89">
        <f>$P$18/$P$37*K89</f>
        <v>5.4883854499042766</v>
      </c>
      <c r="M89">
        <f t="shared" si="1"/>
        <v>0.15541351310784943</v>
      </c>
    </row>
    <row r="90" spans="1:13">
      <c r="A90" s="5">
        <v>42207</v>
      </c>
      <c r="B90" s="6">
        <v>0.47916666666666669</v>
      </c>
      <c r="C90" t="s">
        <v>35</v>
      </c>
      <c r="D90" t="s">
        <v>33</v>
      </c>
      <c r="E90">
        <v>543</v>
      </c>
      <c r="F90">
        <v>664</v>
      </c>
      <c r="G90">
        <v>15.3</v>
      </c>
      <c r="H90">
        <v>4.82</v>
      </c>
      <c r="I90">
        <v>47.9</v>
      </c>
      <c r="K90">
        <v>3.4</v>
      </c>
      <c r="L90">
        <f>$P$19/$P$37*K90</f>
        <v>0.18837779195915763</v>
      </c>
      <c r="M90">
        <f t="shared" si="1"/>
        <v>5.3342562593490751E-3</v>
      </c>
    </row>
    <row r="91" spans="1:13">
      <c r="A91" s="5">
        <v>42207</v>
      </c>
      <c r="B91" s="6">
        <v>0.48958333333333331</v>
      </c>
      <c r="C91" t="s">
        <v>37</v>
      </c>
      <c r="D91" t="s">
        <v>33</v>
      </c>
      <c r="E91">
        <v>243</v>
      </c>
      <c r="F91">
        <v>256.60000000000002</v>
      </c>
      <c r="G91">
        <v>22.2</v>
      </c>
      <c r="H91">
        <v>7.97</v>
      </c>
      <c r="I91">
        <v>91.8</v>
      </c>
      <c r="K91">
        <v>3.4</v>
      </c>
      <c r="L91">
        <f>$P$20/$P$37*K91</f>
        <v>4.6838019208679018</v>
      </c>
      <c r="M91">
        <f t="shared" si="1"/>
        <v>0.13263028223283221</v>
      </c>
    </row>
    <row r="92" spans="1:13">
      <c r="A92" s="5">
        <v>42207</v>
      </c>
      <c r="B92" s="6">
        <v>0.5</v>
      </c>
      <c r="C92" t="s">
        <v>39</v>
      </c>
      <c r="D92" t="s">
        <v>33</v>
      </c>
      <c r="E92">
        <v>1280</v>
      </c>
      <c r="F92">
        <v>1398</v>
      </c>
      <c r="G92">
        <v>20.7</v>
      </c>
      <c r="H92">
        <v>7.73</v>
      </c>
      <c r="I92">
        <v>86.8</v>
      </c>
      <c r="K92">
        <v>3.4</v>
      </c>
      <c r="L92">
        <f>$P$21/$P$37*K92</f>
        <v>0.21762603701340136</v>
      </c>
      <c r="M92">
        <f t="shared" si="1"/>
        <v>6.1624729649010831E-3</v>
      </c>
    </row>
    <row r="93" spans="1:13">
      <c r="A93" s="5">
        <v>42207</v>
      </c>
      <c r="B93" s="6">
        <v>0.54166666666666663</v>
      </c>
      <c r="C93" t="s">
        <v>51</v>
      </c>
      <c r="D93" t="s">
        <v>88</v>
      </c>
      <c r="E93">
        <v>187.9</v>
      </c>
      <c r="F93">
        <v>181.1</v>
      </c>
      <c r="G93">
        <v>26.9</v>
      </c>
      <c r="H93">
        <v>8.64</v>
      </c>
      <c r="I93">
        <v>107.2</v>
      </c>
      <c r="K93">
        <v>24</v>
      </c>
      <c r="L93">
        <f>$P$27/$P$36*K93</f>
        <v>27.501640822289474</v>
      </c>
      <c r="M93">
        <f t="shared" si="1"/>
        <v>0.77875846283660655</v>
      </c>
    </row>
    <row r="94" spans="1:13">
      <c r="A94" s="5">
        <v>42207</v>
      </c>
      <c r="B94" s="6">
        <v>0.54861111111111105</v>
      </c>
      <c r="C94" t="s">
        <v>48</v>
      </c>
      <c r="D94" t="s">
        <v>88</v>
      </c>
      <c r="E94">
        <v>236.8</v>
      </c>
      <c r="F94">
        <v>247.6</v>
      </c>
      <c r="G94">
        <v>22.6</v>
      </c>
      <c r="H94">
        <v>3.87</v>
      </c>
      <c r="I94">
        <v>44.8</v>
      </c>
      <c r="K94">
        <v>24</v>
      </c>
      <c r="L94">
        <f>$P$26/$P$36*K94</f>
        <v>2.853943858916832</v>
      </c>
      <c r="M94">
        <f t="shared" si="1"/>
        <v>8.0814557464176151E-2</v>
      </c>
    </row>
    <row r="95" spans="1:13">
      <c r="A95" s="5">
        <v>42207</v>
      </c>
      <c r="B95" s="6">
        <v>0.5625</v>
      </c>
      <c r="C95" t="s">
        <v>96</v>
      </c>
      <c r="D95" t="s">
        <v>88</v>
      </c>
      <c r="E95">
        <v>137.19999999999999</v>
      </c>
      <c r="F95">
        <v>145.19999999999999</v>
      </c>
      <c r="G95">
        <v>22</v>
      </c>
      <c r="H95">
        <v>6.09</v>
      </c>
      <c r="I95">
        <v>70.8</v>
      </c>
      <c r="K95">
        <v>24</v>
      </c>
      <c r="L95">
        <f>$P$25/$P$36*K95</f>
        <v>8.6915562976103533E-2</v>
      </c>
      <c r="M95">
        <f t="shared" si="1"/>
        <v>2.4611706136817286E-3</v>
      </c>
    </row>
    <row r="96" spans="1:13">
      <c r="A96" s="5">
        <v>42207</v>
      </c>
      <c r="B96" s="6">
        <v>0.57291666666666663</v>
      </c>
      <c r="C96" t="s">
        <v>89</v>
      </c>
      <c r="D96" t="s">
        <v>88</v>
      </c>
      <c r="E96">
        <v>186.7</v>
      </c>
      <c r="F96">
        <v>184.3</v>
      </c>
      <c r="G96">
        <v>25.7</v>
      </c>
      <c r="H96">
        <v>8.41</v>
      </c>
      <c r="I96">
        <v>102.4</v>
      </c>
      <c r="K96">
        <v>24</v>
      </c>
      <c r="L96">
        <f>$P$24/$P$36*K96</f>
        <v>24.044477011374312</v>
      </c>
      <c r="M96">
        <f t="shared" si="1"/>
        <v>0.68086264663568408</v>
      </c>
    </row>
    <row r="97" spans="1:13">
      <c r="A97" s="5">
        <v>42207</v>
      </c>
      <c r="B97" s="6">
        <v>0.58333333333333337</v>
      </c>
      <c r="C97" t="s">
        <v>41</v>
      </c>
      <c r="D97" t="s">
        <v>41</v>
      </c>
      <c r="E97">
        <v>174.6</v>
      </c>
      <c r="F97">
        <v>170.7</v>
      </c>
      <c r="G97">
        <v>26.2</v>
      </c>
      <c r="H97">
        <v>8.5500000000000007</v>
      </c>
      <c r="I97">
        <v>106</v>
      </c>
      <c r="K97">
        <v>24</v>
      </c>
      <c r="L97">
        <f>$P$22/$P$36*K97</f>
        <v>23.807158509861214</v>
      </c>
      <c r="M97">
        <f t="shared" si="1"/>
        <v>0.67414254609203805</v>
      </c>
    </row>
    <row r="98" spans="1:13">
      <c r="A98" s="5">
        <v>42207</v>
      </c>
      <c r="B98" s="6">
        <v>0.59375</v>
      </c>
      <c r="C98" t="s">
        <v>43</v>
      </c>
      <c r="D98" t="s">
        <v>41</v>
      </c>
      <c r="E98">
        <v>196.4</v>
      </c>
      <c r="F98">
        <v>190.6</v>
      </c>
      <c r="G98">
        <v>26.6</v>
      </c>
      <c r="H98">
        <v>8.7100000000000009</v>
      </c>
      <c r="I98">
        <v>108.5</v>
      </c>
      <c r="K98">
        <v>25</v>
      </c>
      <c r="L98">
        <f>$P$23/$P$36*K98</f>
        <v>24.585202963581342</v>
      </c>
      <c r="M98">
        <f t="shared" si="1"/>
        <v>0.69617427527914011</v>
      </c>
    </row>
    <row r="100" spans="1:13">
      <c r="A100" s="5">
        <v>42209</v>
      </c>
      <c r="B100" s="6">
        <v>0.40972222222222227</v>
      </c>
      <c r="C100" t="s">
        <v>14</v>
      </c>
      <c r="D100" t="s">
        <v>14</v>
      </c>
      <c r="E100">
        <v>293</v>
      </c>
      <c r="F100">
        <v>299.2</v>
      </c>
      <c r="G100">
        <v>23.8</v>
      </c>
      <c r="H100">
        <v>4.7</v>
      </c>
      <c r="I100">
        <v>55.4</v>
      </c>
      <c r="K100">
        <v>5.2</v>
      </c>
      <c r="L100">
        <f>($P$8/$P$33)*K100</f>
        <v>6.0239303843364764</v>
      </c>
      <c r="M100">
        <f t="shared" si="1"/>
        <v>0.17057843190717914</v>
      </c>
    </row>
    <row r="101" spans="1:13">
      <c r="A101" s="5">
        <v>42209</v>
      </c>
      <c r="B101" s="6">
        <v>0.4201388888888889</v>
      </c>
      <c r="C101" t="s">
        <v>16</v>
      </c>
      <c r="D101" t="s">
        <v>14</v>
      </c>
      <c r="E101">
        <v>582</v>
      </c>
      <c r="F101">
        <v>686</v>
      </c>
      <c r="G101">
        <v>17.100000000000001</v>
      </c>
      <c r="H101">
        <v>6.81</v>
      </c>
      <c r="I101">
        <v>70.2</v>
      </c>
      <c r="K101">
        <v>5.2</v>
      </c>
      <c r="L101">
        <f>($P$9/$P$33)*K101</f>
        <v>0.56562726613488035</v>
      </c>
      <c r="M101">
        <f t="shared" si="1"/>
        <v>1.6016754169688181E-2</v>
      </c>
    </row>
    <row r="102" spans="1:13">
      <c r="A102" s="5">
        <v>42209</v>
      </c>
      <c r="B102" s="6">
        <v>0.42708333333333331</v>
      </c>
      <c r="C102" t="s">
        <v>106</v>
      </c>
      <c r="D102" t="s">
        <v>14</v>
      </c>
      <c r="E102">
        <v>244.5</v>
      </c>
      <c r="F102">
        <v>257.2</v>
      </c>
      <c r="G102">
        <v>22.4</v>
      </c>
      <c r="H102">
        <v>7.34</v>
      </c>
      <c r="I102">
        <v>84.3</v>
      </c>
      <c r="K102">
        <v>5.2</v>
      </c>
      <c r="L102">
        <f>($P$10/$P$33)*K102</f>
        <v>5.3168963016678763</v>
      </c>
      <c r="M102">
        <f t="shared" si="1"/>
        <v>0.15055748919506892</v>
      </c>
    </row>
    <row r="103" spans="1:13">
      <c r="A103" s="5">
        <v>42209</v>
      </c>
      <c r="B103" s="6">
        <v>0.43402777777777773</v>
      </c>
      <c r="C103" t="s">
        <v>19</v>
      </c>
      <c r="D103" t="s">
        <v>14</v>
      </c>
      <c r="E103">
        <v>237.5</v>
      </c>
      <c r="F103">
        <v>251.5</v>
      </c>
      <c r="G103">
        <v>22.1</v>
      </c>
      <c r="H103">
        <v>7.55</v>
      </c>
      <c r="I103">
        <v>86.5</v>
      </c>
      <c r="K103">
        <v>5.2</v>
      </c>
      <c r="L103">
        <f>K103</f>
        <v>5.2</v>
      </c>
      <c r="M103">
        <f t="shared" si="1"/>
        <v>0.14724735999999999</v>
      </c>
    </row>
    <row r="104" spans="1:13">
      <c r="A104" s="5">
        <v>42209</v>
      </c>
      <c r="B104" s="6">
        <v>0.45833333333333331</v>
      </c>
      <c r="C104" t="s">
        <v>5</v>
      </c>
      <c r="D104" t="s">
        <v>6</v>
      </c>
      <c r="E104">
        <v>742</v>
      </c>
      <c r="F104">
        <v>793</v>
      </c>
      <c r="G104">
        <v>21.8</v>
      </c>
      <c r="H104">
        <v>0.8</v>
      </c>
      <c r="I104">
        <v>9.1999999999999993</v>
      </c>
      <c r="K104">
        <v>28</v>
      </c>
      <c r="L104">
        <f>($P$3/$P$35)*K104</f>
        <v>3.7448648648648644</v>
      </c>
      <c r="M104">
        <f t="shared" si="1"/>
        <v>0.1060425894054054</v>
      </c>
    </row>
    <row r="105" spans="1:13">
      <c r="A105" s="5">
        <v>42209</v>
      </c>
      <c r="B105" s="6">
        <v>0.46875</v>
      </c>
      <c r="C105" t="s">
        <v>6</v>
      </c>
      <c r="D105" t="s">
        <v>6</v>
      </c>
      <c r="E105">
        <v>463</v>
      </c>
      <c r="F105">
        <v>469</v>
      </c>
      <c r="G105">
        <v>24.3</v>
      </c>
      <c r="H105">
        <v>5.35</v>
      </c>
      <c r="I105">
        <v>64</v>
      </c>
      <c r="K105">
        <v>28</v>
      </c>
      <c r="L105">
        <f>($P$4/$P$35)*K105</f>
        <v>33.513513513513516</v>
      </c>
      <c r="M105">
        <f t="shared" si="1"/>
        <v>0.94899545945945951</v>
      </c>
    </row>
    <row r="106" spans="1:13">
      <c r="A106" s="5">
        <v>42209</v>
      </c>
      <c r="B106" s="6">
        <v>0.4861111111111111</v>
      </c>
      <c r="C106" t="s">
        <v>8</v>
      </c>
      <c r="D106" t="s">
        <v>6</v>
      </c>
      <c r="E106">
        <v>463</v>
      </c>
      <c r="F106">
        <v>475</v>
      </c>
      <c r="G106">
        <v>23.7</v>
      </c>
      <c r="H106">
        <v>6.63</v>
      </c>
      <c r="I106">
        <v>78.5</v>
      </c>
      <c r="K106">
        <v>28</v>
      </c>
      <c r="L106">
        <f>($P$5/$P$35)*K106</f>
        <v>29.215135135135135</v>
      </c>
      <c r="M106">
        <f t="shared" si="1"/>
        <v>0.82727913859459457</v>
      </c>
    </row>
    <row r="107" spans="1:13">
      <c r="A107" s="5">
        <v>42209</v>
      </c>
      <c r="B107" s="6">
        <v>0.51736111111111105</v>
      </c>
      <c r="C107" t="s">
        <v>10</v>
      </c>
      <c r="D107" t="s">
        <v>12</v>
      </c>
      <c r="E107">
        <v>625</v>
      </c>
      <c r="F107">
        <v>643</v>
      </c>
      <c r="G107">
        <v>23.5</v>
      </c>
      <c r="H107">
        <v>3.94</v>
      </c>
      <c r="I107">
        <v>46.5</v>
      </c>
      <c r="K107">
        <v>5.0999999999999996</v>
      </c>
      <c r="L107">
        <f>($P$6/$P$34)*K107</f>
        <v>4.9517570498915404</v>
      </c>
      <c r="M107">
        <f t="shared" si="1"/>
        <v>0.14021791403036876</v>
      </c>
    </row>
    <row r="108" spans="1:13">
      <c r="A108" s="5">
        <v>42209</v>
      </c>
      <c r="B108" s="6">
        <v>0.53125</v>
      </c>
      <c r="C108" t="s">
        <v>12</v>
      </c>
      <c r="D108" t="s">
        <v>12</v>
      </c>
      <c r="E108">
        <v>612</v>
      </c>
      <c r="F108">
        <v>623</v>
      </c>
      <c r="G108">
        <v>24.1</v>
      </c>
      <c r="H108">
        <v>4.74</v>
      </c>
      <c r="I108">
        <v>56.7</v>
      </c>
      <c r="K108">
        <v>5.0999999999999996</v>
      </c>
      <c r="L108">
        <f>($P$7/$P$34)*K108</f>
        <v>5.0358351409978299</v>
      </c>
      <c r="M108">
        <f t="shared" si="1"/>
        <v>0.14259873652060734</v>
      </c>
    </row>
    <row r="109" spans="1:13">
      <c r="A109" s="5"/>
      <c r="B109" s="6"/>
    </row>
    <row r="110" spans="1:13">
      <c r="A110" s="5">
        <v>42223</v>
      </c>
      <c r="B110" s="6">
        <v>0.41666666666666669</v>
      </c>
      <c r="C110" t="s">
        <v>5</v>
      </c>
      <c r="D110" t="s">
        <v>6</v>
      </c>
      <c r="E110">
        <v>556</v>
      </c>
      <c r="F110">
        <v>601</v>
      </c>
      <c r="G110">
        <v>20.7</v>
      </c>
      <c r="H110">
        <v>0.8</v>
      </c>
      <c r="I110">
        <v>9</v>
      </c>
      <c r="K110">
        <v>13</v>
      </c>
      <c r="L110">
        <v>1.7386872586872584</v>
      </c>
      <c r="M110">
        <f t="shared" si="1"/>
        <v>4.9234059366795355E-2</v>
      </c>
    </row>
    <row r="111" spans="1:13">
      <c r="A111" s="5">
        <v>42223</v>
      </c>
      <c r="B111" s="6">
        <v>0.42708333333333331</v>
      </c>
      <c r="C111" t="s">
        <v>6</v>
      </c>
      <c r="D111" t="s">
        <v>6</v>
      </c>
      <c r="E111">
        <v>510</v>
      </c>
      <c r="F111">
        <v>520</v>
      </c>
      <c r="G111">
        <v>24</v>
      </c>
      <c r="H111">
        <v>5.7</v>
      </c>
      <c r="I111">
        <v>68.099999999999994</v>
      </c>
      <c r="K111">
        <v>12</v>
      </c>
      <c r="L111">
        <v>14.362934362934364</v>
      </c>
      <c r="M111">
        <f t="shared" si="1"/>
        <v>0.40671233976833981</v>
      </c>
    </row>
    <row r="112" spans="1:13">
      <c r="A112" s="5">
        <v>42223</v>
      </c>
      <c r="B112" s="6">
        <v>0.44444444444444442</v>
      </c>
      <c r="C112" t="s">
        <v>8</v>
      </c>
      <c r="D112" t="s">
        <v>6</v>
      </c>
      <c r="E112">
        <v>506</v>
      </c>
      <c r="F112">
        <v>533</v>
      </c>
      <c r="G112">
        <v>22.4</v>
      </c>
      <c r="H112">
        <v>6.78</v>
      </c>
      <c r="I112">
        <v>78</v>
      </c>
      <c r="K112">
        <v>12</v>
      </c>
      <c r="L112">
        <v>12.520772200772202</v>
      </c>
      <c r="M112">
        <f t="shared" si="1"/>
        <v>0.35454820225482625</v>
      </c>
    </row>
    <row r="113" spans="1:13">
      <c r="A113" s="5">
        <v>42223</v>
      </c>
      <c r="B113" s="6">
        <v>0.47916666666666669</v>
      </c>
      <c r="C113" t="s">
        <v>156</v>
      </c>
      <c r="D113" t="s">
        <v>12</v>
      </c>
      <c r="E113">
        <v>662</v>
      </c>
      <c r="F113">
        <v>685</v>
      </c>
      <c r="G113">
        <v>23.3</v>
      </c>
      <c r="H113">
        <v>8.1300000000000008</v>
      </c>
      <c r="I113">
        <v>95.3</v>
      </c>
      <c r="K113">
        <v>4.3</v>
      </c>
      <c r="L113">
        <v>4.3</v>
      </c>
      <c r="M113">
        <f t="shared" si="1"/>
        <v>0.12176223999999999</v>
      </c>
    </row>
    <row r="114" spans="1:13">
      <c r="A114" s="5">
        <v>42223</v>
      </c>
      <c r="B114" s="6">
        <v>0.48958333333333331</v>
      </c>
      <c r="C114" t="s">
        <v>163</v>
      </c>
      <c r="D114" t="s">
        <v>12</v>
      </c>
      <c r="E114">
        <v>649</v>
      </c>
      <c r="F114">
        <v>676</v>
      </c>
      <c r="G114">
        <v>22.5</v>
      </c>
      <c r="H114">
        <v>4.1399999999999997</v>
      </c>
      <c r="I114">
        <v>48.2</v>
      </c>
      <c r="K114">
        <v>4.3</v>
      </c>
      <c r="L114">
        <v>4.2459002169197397</v>
      </c>
      <c r="M114">
        <f t="shared" si="1"/>
        <v>0.12023030726247289</v>
      </c>
    </row>
    <row r="115" spans="1:13">
      <c r="A115" s="5">
        <v>42223</v>
      </c>
      <c r="B115" s="6">
        <v>0.51041666666666663</v>
      </c>
      <c r="C115" t="s">
        <v>10</v>
      </c>
      <c r="D115" t="s">
        <v>12</v>
      </c>
      <c r="E115">
        <v>630</v>
      </c>
      <c r="F115">
        <v>668</v>
      </c>
      <c r="G115">
        <v>22.3</v>
      </c>
      <c r="H115">
        <v>3.53</v>
      </c>
      <c r="I115">
        <v>40.6</v>
      </c>
      <c r="K115">
        <v>4.3</v>
      </c>
      <c r="L115">
        <v>4.1750108459869848</v>
      </c>
      <c r="M115">
        <f t="shared" si="1"/>
        <v>0.11822294712364426</v>
      </c>
    </row>
    <row r="116" spans="1:13">
      <c r="A116" s="5">
        <v>42223</v>
      </c>
      <c r="B116" s="6">
        <v>0.53819444444444442</v>
      </c>
      <c r="C116" t="s">
        <v>19</v>
      </c>
      <c r="D116" t="s">
        <v>14</v>
      </c>
      <c r="E116">
        <v>270.10000000000002</v>
      </c>
      <c r="F116">
        <v>286</v>
      </c>
      <c r="G116">
        <v>22</v>
      </c>
      <c r="H116">
        <v>6.92</v>
      </c>
      <c r="I116">
        <v>79.099999999999994</v>
      </c>
      <c r="K116">
        <v>0.94</v>
      </c>
      <c r="L116">
        <v>0.9492023205221175</v>
      </c>
      <c r="M116">
        <f t="shared" si="1"/>
        <v>2.6878372269760697E-2</v>
      </c>
    </row>
    <row r="117" spans="1:13">
      <c r="A117" s="5">
        <v>42223</v>
      </c>
      <c r="B117" s="6">
        <v>0.54861111111111105</v>
      </c>
      <c r="C117" t="s">
        <v>16</v>
      </c>
      <c r="D117" t="s">
        <v>14</v>
      </c>
      <c r="E117">
        <v>561</v>
      </c>
      <c r="F117">
        <v>659</v>
      </c>
      <c r="G117">
        <v>16.2</v>
      </c>
      <c r="H117">
        <v>9.17</v>
      </c>
      <c r="I117">
        <v>93.3</v>
      </c>
      <c r="K117">
        <v>0.94</v>
      </c>
      <c r="L117">
        <v>0.10224800580130529</v>
      </c>
      <c r="M117">
        <f t="shared" si="1"/>
        <v>2.8953363306744016E-3</v>
      </c>
    </row>
    <row r="118" spans="1:13">
      <c r="A118" s="5">
        <v>42223</v>
      </c>
      <c r="B118" s="6">
        <v>0.55555555555555558</v>
      </c>
      <c r="C118" t="s">
        <v>106</v>
      </c>
      <c r="D118" t="s">
        <v>14</v>
      </c>
      <c r="E118">
        <v>283.89999999999998</v>
      </c>
      <c r="F118">
        <v>295.39999999999998</v>
      </c>
      <c r="G118">
        <v>22</v>
      </c>
      <c r="H118">
        <v>4.42</v>
      </c>
      <c r="I118">
        <v>50.8</v>
      </c>
      <c r="K118">
        <v>0.94</v>
      </c>
      <c r="L118">
        <v>0.96113125453226989</v>
      </c>
      <c r="M118">
        <f t="shared" si="1"/>
        <v>2.721616150833938E-2</v>
      </c>
    </row>
    <row r="119" spans="1:13">
      <c r="A119" s="5">
        <v>42223</v>
      </c>
      <c r="B119" s="6">
        <v>0.5625</v>
      </c>
      <c r="C119" t="s">
        <v>14</v>
      </c>
      <c r="D119" t="s">
        <v>14</v>
      </c>
      <c r="E119">
        <v>387.7</v>
      </c>
      <c r="F119">
        <v>398.1</v>
      </c>
      <c r="G119">
        <v>23.5</v>
      </c>
      <c r="H119">
        <v>3.01</v>
      </c>
      <c r="I119">
        <v>35.1</v>
      </c>
      <c r="K119">
        <v>0.94</v>
      </c>
      <c r="L119">
        <v>1.0889412617839014</v>
      </c>
      <c r="M119">
        <f t="shared" si="1"/>
        <v>3.0835331921682377E-2</v>
      </c>
    </row>
    <row r="120" spans="1:13">
      <c r="A120" s="5"/>
      <c r="B120" s="6"/>
    </row>
    <row r="121" spans="1:13">
      <c r="A121" s="5">
        <v>42242</v>
      </c>
      <c r="B121" s="6">
        <v>0.52083333333333337</v>
      </c>
      <c r="C121" t="s">
        <v>163</v>
      </c>
      <c r="D121" t="s">
        <v>12</v>
      </c>
      <c r="E121">
        <v>602</v>
      </c>
      <c r="F121">
        <v>606</v>
      </c>
      <c r="G121">
        <v>25.2</v>
      </c>
      <c r="H121">
        <v>5.97</v>
      </c>
      <c r="I121">
        <v>72.7</v>
      </c>
      <c r="K121">
        <v>8</v>
      </c>
      <c r="L121">
        <v>7.8993492407809107</v>
      </c>
      <c r="M121">
        <f t="shared" si="1"/>
        <v>0.2236842925813449</v>
      </c>
    </row>
    <row r="122" spans="1:13">
      <c r="A122" s="5">
        <v>42242</v>
      </c>
      <c r="B122" s="6">
        <v>0.53125</v>
      </c>
      <c r="C122" t="s">
        <v>156</v>
      </c>
      <c r="D122" t="s">
        <v>12</v>
      </c>
      <c r="E122">
        <v>640</v>
      </c>
      <c r="F122">
        <v>636</v>
      </c>
      <c r="G122">
        <v>25.4</v>
      </c>
      <c r="H122">
        <v>8.2200000000000006</v>
      </c>
      <c r="I122">
        <v>100.2</v>
      </c>
      <c r="K122">
        <v>8</v>
      </c>
      <c r="L122">
        <v>8</v>
      </c>
      <c r="M122">
        <f t="shared" si="1"/>
        <v>0.2265344</v>
      </c>
    </row>
    <row r="123" spans="1:13">
      <c r="A123" s="5">
        <v>42242</v>
      </c>
      <c r="B123" s="6">
        <v>0.55208333333333337</v>
      </c>
      <c r="C123" t="s">
        <v>10</v>
      </c>
      <c r="D123" t="s">
        <v>12</v>
      </c>
      <c r="E123">
        <v>670</v>
      </c>
      <c r="F123">
        <v>678</v>
      </c>
      <c r="G123">
        <v>24.6</v>
      </c>
      <c r="H123">
        <v>5.19</v>
      </c>
      <c r="I123">
        <v>62.3</v>
      </c>
      <c r="K123">
        <v>8</v>
      </c>
      <c r="L123">
        <v>7.7674620390455535</v>
      </c>
      <c r="M123">
        <f t="shared" si="1"/>
        <v>0.21994966906724514</v>
      </c>
    </row>
    <row r="124" spans="1:13">
      <c r="A124" s="5">
        <v>42242</v>
      </c>
      <c r="B124" s="6">
        <v>0.58680555555555558</v>
      </c>
      <c r="C124" t="s">
        <v>8</v>
      </c>
      <c r="D124" t="s">
        <v>6</v>
      </c>
      <c r="E124">
        <v>486.3</v>
      </c>
      <c r="F124">
        <v>489.9</v>
      </c>
      <c r="G124">
        <v>24.7</v>
      </c>
      <c r="H124">
        <v>7.95</v>
      </c>
      <c r="I124">
        <v>95.8</v>
      </c>
      <c r="K124">
        <v>18</v>
      </c>
      <c r="L124">
        <v>18.781158301158303</v>
      </c>
      <c r="M124">
        <f t="shared" si="1"/>
        <v>0.53182230338223946</v>
      </c>
    </row>
    <row r="125" spans="1:13">
      <c r="A125" s="5">
        <v>42242</v>
      </c>
      <c r="B125" s="6">
        <v>0.60416666666666663</v>
      </c>
      <c r="C125" t="s">
        <v>6</v>
      </c>
      <c r="D125" t="s">
        <v>6</v>
      </c>
      <c r="E125">
        <v>485.5</v>
      </c>
      <c r="F125">
        <v>491.6</v>
      </c>
      <c r="G125">
        <v>24</v>
      </c>
      <c r="H125">
        <v>6.02</v>
      </c>
      <c r="I125">
        <v>71.5</v>
      </c>
      <c r="K125">
        <v>19</v>
      </c>
      <c r="L125">
        <v>22.741312741312743</v>
      </c>
      <c r="M125">
        <f t="shared" si="1"/>
        <v>0.64396120463320472</v>
      </c>
    </row>
    <row r="126" spans="1:13">
      <c r="A126" s="5">
        <v>42242</v>
      </c>
      <c r="B126" s="6">
        <v>0.61458333333333337</v>
      </c>
      <c r="C126" t="s">
        <v>5</v>
      </c>
      <c r="D126" t="s">
        <v>6</v>
      </c>
      <c r="E126">
        <v>463.8</v>
      </c>
      <c r="F126">
        <v>469.8</v>
      </c>
      <c r="G126">
        <v>24.3</v>
      </c>
      <c r="H126">
        <v>1.7</v>
      </c>
      <c r="I126">
        <v>20.3</v>
      </c>
      <c r="K126">
        <v>18</v>
      </c>
      <c r="L126">
        <v>2.4074131274131272</v>
      </c>
      <c r="M126">
        <f t="shared" si="1"/>
        <v>6.8170236046332044E-2</v>
      </c>
    </row>
    <row r="127" spans="1:13">
      <c r="A127" s="5">
        <v>42242</v>
      </c>
      <c r="B127" s="6">
        <v>0.63541666666666663</v>
      </c>
      <c r="C127" t="s">
        <v>14</v>
      </c>
      <c r="D127" t="s">
        <v>14</v>
      </c>
      <c r="E127">
        <v>354.6</v>
      </c>
      <c r="F127">
        <v>365.4</v>
      </c>
      <c r="G127">
        <v>23.5</v>
      </c>
      <c r="H127">
        <v>3.19</v>
      </c>
      <c r="I127">
        <v>37.299999999999997</v>
      </c>
      <c r="K127">
        <v>0.69</v>
      </c>
      <c r="L127">
        <v>0.79932922407541696</v>
      </c>
      <c r="M127">
        <f t="shared" si="1"/>
        <v>2.2634445772298766E-2</v>
      </c>
    </row>
    <row r="128" spans="1:13">
      <c r="A128" s="5">
        <v>42242</v>
      </c>
      <c r="B128" s="6">
        <v>0.64583333333333337</v>
      </c>
      <c r="C128" t="s">
        <v>16</v>
      </c>
      <c r="D128" t="s">
        <v>14</v>
      </c>
      <c r="E128">
        <v>633</v>
      </c>
      <c r="F128">
        <v>675</v>
      </c>
      <c r="G128">
        <v>21.5</v>
      </c>
      <c r="H128">
        <v>8.0500000000000007</v>
      </c>
      <c r="I128">
        <v>91.2</v>
      </c>
      <c r="K128">
        <v>0.69</v>
      </c>
      <c r="L128">
        <v>7.5054387237128345E-2</v>
      </c>
      <c r="M128">
        <f t="shared" si="1"/>
        <v>2.125300072516316E-3</v>
      </c>
    </row>
    <row r="129" spans="1:13">
      <c r="A129" s="5">
        <v>42242</v>
      </c>
      <c r="B129" s="6">
        <v>0.65277777777777779</v>
      </c>
      <c r="C129" t="s">
        <v>106</v>
      </c>
      <c r="D129" t="s">
        <v>14</v>
      </c>
      <c r="E129">
        <v>288.7</v>
      </c>
      <c r="F129">
        <v>291.3</v>
      </c>
      <c r="G129">
        <v>24.2</v>
      </c>
      <c r="H129">
        <v>6.34</v>
      </c>
      <c r="I129">
        <v>75.400000000000006</v>
      </c>
      <c r="K129">
        <v>0.69</v>
      </c>
      <c r="L129">
        <v>0.70551124002900656</v>
      </c>
      <c r="M129">
        <f t="shared" si="1"/>
        <v>1.9977820681653373E-2</v>
      </c>
    </row>
    <row r="130" spans="1:13">
      <c r="A130" s="5">
        <v>42242</v>
      </c>
      <c r="B130" s="6">
        <v>0.65972222222222221</v>
      </c>
      <c r="C130" t="s">
        <v>19</v>
      </c>
      <c r="D130" t="s">
        <v>14</v>
      </c>
      <c r="E130">
        <v>290.60000000000002</v>
      </c>
      <c r="F130">
        <v>294.60000000000002</v>
      </c>
      <c r="G130">
        <v>24.4</v>
      </c>
      <c r="H130">
        <v>6.76</v>
      </c>
      <c r="I130">
        <v>80.8</v>
      </c>
      <c r="K130">
        <v>0.69</v>
      </c>
      <c r="L130">
        <v>0.69675489485134157</v>
      </c>
      <c r="M130">
        <f t="shared" si="1"/>
        <v>1.9729869006526467E-2</v>
      </c>
    </row>
    <row r="132" spans="1:13">
      <c r="A132" s="5">
        <v>42255</v>
      </c>
      <c r="B132" s="6">
        <v>0.53472222222222221</v>
      </c>
      <c r="C132" t="s">
        <v>22</v>
      </c>
      <c r="D132" t="s">
        <v>110</v>
      </c>
      <c r="E132">
        <v>359.7</v>
      </c>
      <c r="F132">
        <v>390</v>
      </c>
      <c r="G132">
        <v>21</v>
      </c>
      <c r="H132">
        <v>1</v>
      </c>
      <c r="I132">
        <v>11.4</v>
      </c>
      <c r="K132">
        <v>0.54</v>
      </c>
      <c r="L132">
        <f>$P$12/$P$37*K132</f>
        <v>1.9188729419272497E-2</v>
      </c>
      <c r="M132">
        <f t="shared" si="1"/>
        <v>5.4336341321965548E-4</v>
      </c>
    </row>
    <row r="133" spans="1:13">
      <c r="A133" s="5">
        <v>42255</v>
      </c>
      <c r="B133" s="6">
        <v>0.54861111111111105</v>
      </c>
      <c r="C133" t="s">
        <v>24</v>
      </c>
      <c r="D133" t="s">
        <v>110</v>
      </c>
      <c r="E133">
        <v>496</v>
      </c>
      <c r="F133">
        <v>542</v>
      </c>
      <c r="G133">
        <v>21</v>
      </c>
      <c r="H133">
        <v>8.26</v>
      </c>
      <c r="I133">
        <v>92.6</v>
      </c>
      <c r="K133">
        <v>0.57999999999999996</v>
      </c>
      <c r="L133">
        <f>$P$13/$P$37*K133</f>
        <v>1.9651506700701978E-2</v>
      </c>
      <c r="M133">
        <f t="shared" si="1"/>
        <v>5.5646778494243781E-4</v>
      </c>
    </row>
    <row r="134" spans="1:13">
      <c r="A134" s="5">
        <v>42255</v>
      </c>
      <c r="B134" s="6">
        <v>0.55555555555555558</v>
      </c>
      <c r="C134" t="s">
        <v>148</v>
      </c>
      <c r="D134" t="s">
        <v>110</v>
      </c>
      <c r="E134">
        <v>368</v>
      </c>
      <c r="F134">
        <v>399</v>
      </c>
      <c r="G134">
        <v>21</v>
      </c>
      <c r="H134">
        <v>2.84</v>
      </c>
      <c r="I134">
        <v>32.200000000000003</v>
      </c>
      <c r="K134">
        <v>0.57999999999999996</v>
      </c>
      <c r="L134">
        <f>$P$14/$P$37*K134</f>
        <v>1.1982626037013401E-2</v>
      </c>
      <c r="M134">
        <f t="shared" si="1"/>
        <v>3.3930962496490105E-4</v>
      </c>
    </row>
    <row r="135" spans="1:13">
      <c r="A135" s="5">
        <v>42255</v>
      </c>
      <c r="B135" s="6">
        <v>0.5625</v>
      </c>
      <c r="C135" t="s">
        <v>27</v>
      </c>
      <c r="D135" t="s">
        <v>29</v>
      </c>
      <c r="E135">
        <v>1071</v>
      </c>
      <c r="F135">
        <v>1152</v>
      </c>
      <c r="G135">
        <v>21.4</v>
      </c>
      <c r="H135">
        <v>8.61</v>
      </c>
      <c r="I135">
        <v>97.9</v>
      </c>
      <c r="K135">
        <v>0.57999999999999996</v>
      </c>
      <c r="L135">
        <f>$P$15/$P$37*K135</f>
        <v>4.6451818761965538E-2</v>
      </c>
      <c r="M135">
        <f t="shared" si="1"/>
        <v>1.3153668615188258E-3</v>
      </c>
    </row>
    <row r="136" spans="1:13">
      <c r="A136" s="5">
        <v>42255</v>
      </c>
      <c r="B136" s="6">
        <v>0.57291666666666663</v>
      </c>
      <c r="C136" t="s">
        <v>29</v>
      </c>
      <c r="D136" t="s">
        <v>29</v>
      </c>
      <c r="E136">
        <v>416.3</v>
      </c>
      <c r="F136">
        <v>451.2</v>
      </c>
      <c r="G136">
        <v>21</v>
      </c>
      <c r="H136">
        <v>8.69</v>
      </c>
      <c r="I136">
        <v>97.8</v>
      </c>
      <c r="K136">
        <v>0.57999999999999996</v>
      </c>
      <c r="L136">
        <f>$P$16/$P$37*K136</f>
        <v>9.0708742820676452E-2</v>
      </c>
      <c r="M136">
        <f t="shared" si="1"/>
        <v>2.5685813287045309E-3</v>
      </c>
    </row>
    <row r="137" spans="1:13">
      <c r="A137" s="5">
        <v>42255</v>
      </c>
      <c r="B137" s="6">
        <v>0.58333333333333337</v>
      </c>
      <c r="C137" t="s">
        <v>31</v>
      </c>
      <c r="D137" t="s">
        <v>29</v>
      </c>
      <c r="E137">
        <v>498</v>
      </c>
      <c r="F137">
        <v>532</v>
      </c>
      <c r="G137">
        <v>21.7</v>
      </c>
      <c r="H137">
        <v>3.3</v>
      </c>
      <c r="I137">
        <v>37.799999999999997</v>
      </c>
      <c r="K137">
        <v>0.63</v>
      </c>
      <c r="L137">
        <f>$P$17/$P$37*K137</f>
        <v>0.1672495213784301</v>
      </c>
      <c r="M137">
        <f t="shared" si="1"/>
        <v>4.7359712469687296E-3</v>
      </c>
    </row>
    <row r="138" spans="1:13">
      <c r="A138" s="5">
        <v>42255</v>
      </c>
      <c r="B138" s="6">
        <v>0.59375</v>
      </c>
      <c r="C138" t="s">
        <v>39</v>
      </c>
      <c r="D138" t="s">
        <v>33</v>
      </c>
      <c r="E138">
        <v>1711</v>
      </c>
      <c r="F138">
        <v>1842</v>
      </c>
      <c r="G138">
        <v>21.3</v>
      </c>
      <c r="H138">
        <v>4.74</v>
      </c>
      <c r="I138">
        <v>53.3</v>
      </c>
      <c r="K138">
        <v>0.63</v>
      </c>
      <c r="L138">
        <f>$P$21/$P$37*K138</f>
        <v>4.0324824505424371E-2</v>
      </c>
      <c r="M138">
        <f t="shared" si="1"/>
        <v>1.1418699905552008E-3</v>
      </c>
    </row>
    <row r="139" spans="1:13">
      <c r="A139" s="5">
        <v>42255</v>
      </c>
      <c r="C139" t="s">
        <v>97</v>
      </c>
      <c r="D139" t="s">
        <v>33</v>
      </c>
      <c r="E139">
        <v>281.3</v>
      </c>
      <c r="F139">
        <v>299.10000000000002</v>
      </c>
      <c r="G139">
        <v>21.9</v>
      </c>
      <c r="H139">
        <v>8</v>
      </c>
      <c r="I139">
        <v>91.7</v>
      </c>
      <c r="K139">
        <v>0.63</v>
      </c>
      <c r="L139">
        <f>$P$20/$P$37*K139</f>
        <v>0.86788094416081707</v>
      </c>
      <c r="M139">
        <f t="shared" si="1"/>
        <v>2.4575611119613025E-2</v>
      </c>
    </row>
    <row r="140" spans="1:13">
      <c r="A140" s="5">
        <v>42255</v>
      </c>
      <c r="B140" s="6">
        <v>0.60416666666666663</v>
      </c>
      <c r="C140" t="s">
        <v>33</v>
      </c>
      <c r="D140" t="s">
        <v>33</v>
      </c>
      <c r="E140">
        <v>371.8</v>
      </c>
      <c r="F140">
        <v>399.2</v>
      </c>
      <c r="G140">
        <v>21.4</v>
      </c>
      <c r="H140">
        <v>7.89</v>
      </c>
      <c r="I140">
        <v>95.6</v>
      </c>
      <c r="K140">
        <v>0.63</v>
      </c>
      <c r="L140">
        <f>$P$18/$P$37*K140</f>
        <v>1.0169655392469688</v>
      </c>
      <c r="M140">
        <f t="shared" si="1"/>
        <v>2.8797209781748566E-2</v>
      </c>
    </row>
    <row r="141" spans="1:13">
      <c r="A141" s="5">
        <v>42255</v>
      </c>
      <c r="B141" s="6"/>
      <c r="C141" t="s">
        <v>35</v>
      </c>
      <c r="D141" t="s">
        <v>33</v>
      </c>
      <c r="E141">
        <v>875</v>
      </c>
      <c r="F141">
        <v>1053</v>
      </c>
      <c r="G141">
        <v>16.2</v>
      </c>
      <c r="H141">
        <v>2.76</v>
      </c>
      <c r="I141">
        <v>29.5</v>
      </c>
      <c r="K141">
        <v>0.63</v>
      </c>
      <c r="L141">
        <f>$P$19/$P$37*K141</f>
        <v>3.4905296745373328E-2</v>
      </c>
      <c r="M141">
        <f t="shared" si="1"/>
        <v>9.884063068793874E-4</v>
      </c>
    </row>
    <row r="142" spans="1:13">
      <c r="A142" s="5">
        <v>42255</v>
      </c>
      <c r="B142" s="6">
        <v>0.62152777777777779</v>
      </c>
      <c r="C142" t="s">
        <v>51</v>
      </c>
      <c r="D142" t="s">
        <v>88</v>
      </c>
      <c r="E142">
        <v>216</v>
      </c>
      <c r="F142">
        <v>210.8</v>
      </c>
      <c r="G142">
        <v>26.3</v>
      </c>
      <c r="H142">
        <v>7.43</v>
      </c>
      <c r="I142">
        <v>89.4</v>
      </c>
      <c r="K142">
        <v>8.6999999999999993</v>
      </c>
      <c r="L142">
        <f>$P$27/$P$36*K142</f>
        <v>9.9693447980799323</v>
      </c>
      <c r="M142">
        <f t="shared" si="1"/>
        <v>0.28229994277826981</v>
      </c>
    </row>
    <row r="143" spans="1:13">
      <c r="A143" s="5">
        <v>42255</v>
      </c>
      <c r="B143" s="6">
        <v>0.63194444444444442</v>
      </c>
      <c r="C143" t="s">
        <v>48</v>
      </c>
      <c r="D143" t="s">
        <v>88</v>
      </c>
      <c r="E143">
        <v>226.4</v>
      </c>
      <c r="F143">
        <v>233.6</v>
      </c>
      <c r="G143">
        <v>23.4</v>
      </c>
      <c r="H143">
        <v>6.7</v>
      </c>
      <c r="I143">
        <v>79.2</v>
      </c>
      <c r="K143">
        <v>8.6999999999999993</v>
      </c>
      <c r="L143">
        <f>$P$26/$P$36*K143</f>
        <v>1.0345546488573516</v>
      </c>
      <c r="M143">
        <f t="shared" si="1"/>
        <v>2.9295277080763852E-2</v>
      </c>
    </row>
    <row r="144" spans="1:13">
      <c r="A144" s="5">
        <v>42255</v>
      </c>
      <c r="B144" s="6">
        <v>0.63888888888888895</v>
      </c>
      <c r="C144" t="s">
        <v>90</v>
      </c>
      <c r="D144" t="s">
        <v>88</v>
      </c>
      <c r="E144">
        <v>153.30000000000001</v>
      </c>
      <c r="F144">
        <v>169.8</v>
      </c>
      <c r="G144">
        <v>20</v>
      </c>
      <c r="H144">
        <v>7.99</v>
      </c>
      <c r="I144">
        <v>92.1</v>
      </c>
      <c r="K144">
        <v>8.6999999999999993</v>
      </c>
      <c r="L144">
        <f>$P$25/$P$36*K144</f>
        <v>3.1506891578837529E-2</v>
      </c>
      <c r="M144">
        <f t="shared" si="1"/>
        <v>8.9217434745962653E-4</v>
      </c>
    </row>
    <row r="145" spans="1:13">
      <c r="A145" s="5">
        <v>42255</v>
      </c>
      <c r="B145" s="6">
        <v>0.64583333333333337</v>
      </c>
      <c r="C145" t="s">
        <v>89</v>
      </c>
      <c r="D145" t="s">
        <v>88</v>
      </c>
      <c r="E145">
        <v>171.8</v>
      </c>
      <c r="F145">
        <v>176</v>
      </c>
      <c r="G145">
        <v>23.9</v>
      </c>
      <c r="H145">
        <v>9.51</v>
      </c>
      <c r="I145">
        <v>115.3</v>
      </c>
      <c r="K145">
        <v>8.6999999999999993</v>
      </c>
      <c r="L145">
        <f>$P$24/$P$36*K145</f>
        <v>8.7161229166231866</v>
      </c>
      <c r="M145">
        <f t="shared" si="1"/>
        <v>0.24681270940543545</v>
      </c>
    </row>
    <row r="146" spans="1:13">
      <c r="A146" s="5">
        <v>42255</v>
      </c>
      <c r="B146" s="6">
        <v>0.65277777777777779</v>
      </c>
      <c r="C146" t="s">
        <v>41</v>
      </c>
      <c r="D146" t="s">
        <v>41</v>
      </c>
      <c r="E146">
        <v>163.80000000000001</v>
      </c>
      <c r="F146">
        <v>171.3</v>
      </c>
      <c r="G146">
        <v>22.6</v>
      </c>
      <c r="H146">
        <v>5.0999999999999996</v>
      </c>
      <c r="I146">
        <v>59.1</v>
      </c>
      <c r="K146">
        <v>8.6999999999999993</v>
      </c>
      <c r="L146">
        <f>$P$22/$P$36*K146</f>
        <v>8.6300949598246888</v>
      </c>
      <c r="M146">
        <f t="shared" si="1"/>
        <v>0.24437667295836374</v>
      </c>
    </row>
    <row r="147" spans="1:13">
      <c r="A147" s="5">
        <v>42255</v>
      </c>
      <c r="B147" s="6">
        <v>0.65972222222222221</v>
      </c>
      <c r="C147" t="s">
        <v>43</v>
      </c>
      <c r="D147" t="s">
        <v>41</v>
      </c>
      <c r="E147">
        <v>186.1</v>
      </c>
      <c r="F147">
        <v>190.4</v>
      </c>
      <c r="G147">
        <v>23.8</v>
      </c>
      <c r="H147">
        <v>9.08</v>
      </c>
      <c r="I147">
        <v>108.8</v>
      </c>
      <c r="K147">
        <v>8.6999999999999993</v>
      </c>
      <c r="L147">
        <f>$P$23/$P$36*K147</f>
        <v>8.5556506313263068</v>
      </c>
      <c r="M147">
        <f t="shared" si="1"/>
        <v>0.24226864779714077</v>
      </c>
    </row>
    <row r="148" spans="1:13">
      <c r="A148" s="5"/>
      <c r="B148" s="6"/>
    </row>
    <row r="149" spans="1:13">
      <c r="A149" s="5">
        <v>42263</v>
      </c>
      <c r="B149" s="6">
        <v>0.51041666666666663</v>
      </c>
      <c r="C149" t="s">
        <v>14</v>
      </c>
      <c r="D149" t="s">
        <v>14</v>
      </c>
      <c r="E149">
        <v>408.2</v>
      </c>
      <c r="F149">
        <v>448.2</v>
      </c>
      <c r="G149">
        <v>20.100000000000001</v>
      </c>
      <c r="H149">
        <v>3.36</v>
      </c>
      <c r="I149">
        <v>37</v>
      </c>
      <c r="K149">
        <v>0.28000000000000003</v>
      </c>
      <c r="L149">
        <v>0.32436548223350259</v>
      </c>
      <c r="M149">
        <f t="shared" si="1"/>
        <v>9.1849924873096452E-3</v>
      </c>
    </row>
    <row r="150" spans="1:13">
      <c r="A150" s="5">
        <v>42263</v>
      </c>
      <c r="B150" s="6">
        <v>0.52083333333333337</v>
      </c>
      <c r="C150" t="s">
        <v>16</v>
      </c>
      <c r="D150" t="s">
        <v>14</v>
      </c>
      <c r="E150">
        <v>536</v>
      </c>
      <c r="F150">
        <v>639</v>
      </c>
      <c r="G150">
        <v>17.2</v>
      </c>
      <c r="H150">
        <v>9.35</v>
      </c>
      <c r="I150">
        <v>97.2</v>
      </c>
      <c r="K150">
        <v>0.28000000000000003</v>
      </c>
      <c r="L150">
        <v>3.0456852791878177E-2</v>
      </c>
      <c r="M150">
        <f t="shared" si="1"/>
        <v>8.6244060913705592E-4</v>
      </c>
    </row>
    <row r="151" spans="1:13">
      <c r="A151" s="5">
        <v>42263</v>
      </c>
      <c r="B151" s="6">
        <v>0.53125</v>
      </c>
      <c r="C151" t="s">
        <v>19</v>
      </c>
      <c r="D151" t="s">
        <v>14</v>
      </c>
      <c r="E151">
        <v>350.5</v>
      </c>
      <c r="F151">
        <v>317</v>
      </c>
      <c r="G151">
        <v>19.8</v>
      </c>
      <c r="H151">
        <v>5.99</v>
      </c>
      <c r="I151">
        <v>65.7</v>
      </c>
      <c r="K151">
        <v>0.28000000000000003</v>
      </c>
      <c r="L151">
        <v>0.28274111675126906</v>
      </c>
      <c r="M151">
        <f t="shared" si="1"/>
        <v>8.0063236548223362E-3</v>
      </c>
    </row>
    <row r="152" spans="1:13">
      <c r="A152" s="5">
        <v>42263</v>
      </c>
      <c r="B152" s="6">
        <v>0.55208333333333337</v>
      </c>
      <c r="C152" t="s">
        <v>10</v>
      </c>
      <c r="D152" t="s">
        <v>12</v>
      </c>
      <c r="E152">
        <v>670</v>
      </c>
      <c r="F152">
        <v>751</v>
      </c>
      <c r="G152">
        <v>19.399999999999999</v>
      </c>
      <c r="H152">
        <v>3.81</v>
      </c>
      <c r="I152">
        <v>41.5</v>
      </c>
    </row>
    <row r="153" spans="1:13">
      <c r="A153" s="5">
        <v>42263</v>
      </c>
      <c r="B153" s="6">
        <v>0.5625</v>
      </c>
      <c r="C153" t="s">
        <v>163</v>
      </c>
      <c r="D153" t="s">
        <v>12</v>
      </c>
      <c r="E153">
        <v>668</v>
      </c>
      <c r="F153">
        <v>715</v>
      </c>
      <c r="G153">
        <v>21.6</v>
      </c>
      <c r="H153">
        <v>7.34</v>
      </c>
      <c r="I153">
        <v>83.5</v>
      </c>
    </row>
    <row r="154" spans="1:13">
      <c r="A154" s="5">
        <v>42263</v>
      </c>
      <c r="B154" s="6">
        <v>0.56944444444444442</v>
      </c>
      <c r="C154" t="s">
        <v>156</v>
      </c>
      <c r="D154" t="s">
        <v>12</v>
      </c>
      <c r="E154">
        <v>683</v>
      </c>
      <c r="F154">
        <v>723</v>
      </c>
      <c r="G154">
        <v>22</v>
      </c>
      <c r="H154">
        <v>8.75</v>
      </c>
      <c r="I154">
        <v>100.1</v>
      </c>
    </row>
    <row r="155" spans="1:13">
      <c r="A155" s="5">
        <v>42263</v>
      </c>
      <c r="B155" s="6">
        <v>0.61111111111111105</v>
      </c>
      <c r="C155" t="s">
        <v>8</v>
      </c>
      <c r="D155" t="s">
        <v>6</v>
      </c>
      <c r="E155">
        <v>466</v>
      </c>
      <c r="F155">
        <v>492</v>
      </c>
      <c r="G155">
        <v>22.3</v>
      </c>
      <c r="H155">
        <v>8.32</v>
      </c>
      <c r="I155">
        <v>95.8</v>
      </c>
      <c r="K155">
        <v>3.7</v>
      </c>
      <c r="L155">
        <v>3.8605714285714292</v>
      </c>
      <c r="M155">
        <f t="shared" si="1"/>
        <v>0.10931902902857145</v>
      </c>
    </row>
    <row r="156" spans="1:13">
      <c r="A156" s="5">
        <v>42263</v>
      </c>
      <c r="B156" s="6">
        <v>0.625</v>
      </c>
      <c r="C156" t="s">
        <v>6</v>
      </c>
      <c r="D156" t="s">
        <v>6</v>
      </c>
      <c r="E156">
        <v>543</v>
      </c>
      <c r="F156">
        <v>542</v>
      </c>
      <c r="G156">
        <v>25.1</v>
      </c>
      <c r="H156">
        <v>7.28</v>
      </c>
      <c r="I156">
        <v>88.1</v>
      </c>
      <c r="K156">
        <v>3.7</v>
      </c>
      <c r="L156">
        <v>4.4285714285714288</v>
      </c>
      <c r="M156">
        <f t="shared" si="1"/>
        <v>0.12540297142857143</v>
      </c>
    </row>
    <row r="157" spans="1:13">
      <c r="A157" s="5">
        <v>42263</v>
      </c>
      <c r="B157" s="6">
        <v>0.63541666666666663</v>
      </c>
      <c r="C157" t="s">
        <v>5</v>
      </c>
      <c r="D157" t="s">
        <v>6</v>
      </c>
      <c r="E157">
        <v>443.9</v>
      </c>
      <c r="F157">
        <v>509</v>
      </c>
      <c r="G157">
        <v>18.3</v>
      </c>
      <c r="H157">
        <v>2.14</v>
      </c>
      <c r="I157">
        <v>22.8</v>
      </c>
      <c r="K157">
        <v>3.7</v>
      </c>
      <c r="L157">
        <v>0.49485714285714277</v>
      </c>
      <c r="M157">
        <f t="shared" si="1"/>
        <v>1.4012770742857139E-2</v>
      </c>
    </row>
    <row r="158" spans="1:13">
      <c r="A158" s="5"/>
      <c r="B158" s="6"/>
    </row>
    <row r="159" spans="1:13">
      <c r="A159" s="5">
        <v>42279</v>
      </c>
      <c r="B159" s="6">
        <v>0.5</v>
      </c>
      <c r="C159" t="s">
        <v>163</v>
      </c>
      <c r="D159" t="s">
        <v>12</v>
      </c>
      <c r="E159">
        <v>379.6</v>
      </c>
      <c r="F159">
        <v>458.2</v>
      </c>
      <c r="G159">
        <v>16.100000000000001</v>
      </c>
      <c r="H159">
        <v>4.7</v>
      </c>
      <c r="I159">
        <v>47.7</v>
      </c>
    </row>
    <row r="160" spans="1:13">
      <c r="A160" s="5">
        <v>42279</v>
      </c>
      <c r="B160" s="6">
        <v>0.52083333333333337</v>
      </c>
      <c r="C160" t="s">
        <v>156</v>
      </c>
      <c r="D160" t="s">
        <v>12</v>
      </c>
      <c r="E160">
        <v>380.9</v>
      </c>
      <c r="F160">
        <v>460.4</v>
      </c>
      <c r="G160">
        <v>16</v>
      </c>
      <c r="H160">
        <v>8.68</v>
      </c>
      <c r="I160">
        <v>87.9</v>
      </c>
    </row>
    <row r="161" spans="1:13">
      <c r="A161" s="5">
        <v>42279</v>
      </c>
      <c r="B161" s="6">
        <v>0.54166666666666663</v>
      </c>
      <c r="C161" t="s">
        <v>10</v>
      </c>
      <c r="D161" t="s">
        <v>12</v>
      </c>
      <c r="E161">
        <v>398.1</v>
      </c>
      <c r="F161">
        <v>485.5</v>
      </c>
      <c r="G161">
        <v>15.6</v>
      </c>
      <c r="H161">
        <v>5.08</v>
      </c>
      <c r="I161">
        <v>51</v>
      </c>
    </row>
    <row r="162" spans="1:13">
      <c r="A162" s="5">
        <v>42279</v>
      </c>
      <c r="B162" s="6">
        <v>0.57638888888888895</v>
      </c>
      <c r="C162" t="s">
        <v>8</v>
      </c>
      <c r="D162" t="s">
        <v>6</v>
      </c>
      <c r="E162">
        <v>300.8</v>
      </c>
      <c r="F162">
        <v>365.2</v>
      </c>
      <c r="G162">
        <v>15.8</v>
      </c>
      <c r="H162">
        <v>8.67</v>
      </c>
      <c r="I162">
        <v>87.5</v>
      </c>
      <c r="K162">
        <v>61</v>
      </c>
      <c r="L162">
        <v>63.647258687258692</v>
      </c>
      <c r="M162">
        <f t="shared" si="1"/>
        <v>1.8022866947953669</v>
      </c>
    </row>
    <row r="163" spans="1:13">
      <c r="A163" s="5">
        <v>42279</v>
      </c>
      <c r="B163" s="6">
        <v>0.59027777777777779</v>
      </c>
      <c r="C163" t="s">
        <v>6</v>
      </c>
      <c r="D163" t="s">
        <v>6</v>
      </c>
      <c r="E163" s="16">
        <v>348.7</v>
      </c>
      <c r="F163" s="16">
        <v>425</v>
      </c>
      <c r="G163" s="16">
        <v>15.6</v>
      </c>
      <c r="H163" s="16">
        <v>7.47</v>
      </c>
      <c r="I163" s="16">
        <v>75</v>
      </c>
      <c r="K163">
        <v>62</v>
      </c>
      <c r="L163">
        <v>74.208494208494216</v>
      </c>
      <c r="M163">
        <f t="shared" si="1"/>
        <v>2.101347088803089</v>
      </c>
    </row>
    <row r="164" spans="1:13">
      <c r="A164" s="5">
        <v>42279</v>
      </c>
      <c r="B164" s="6">
        <v>0.60069444444444442</v>
      </c>
      <c r="C164" t="s">
        <v>5</v>
      </c>
      <c r="D164" t="s">
        <v>6</v>
      </c>
      <c r="E164" s="16">
        <v>297</v>
      </c>
      <c r="F164" s="16">
        <v>374.3</v>
      </c>
      <c r="G164" s="16">
        <v>14.2</v>
      </c>
      <c r="H164" s="16">
        <v>4.1900000000000004</v>
      </c>
      <c r="I164" s="16">
        <v>40.799999999999997</v>
      </c>
      <c r="K164">
        <v>62</v>
      </c>
      <c r="L164">
        <v>8.2922007722007702</v>
      </c>
      <c r="M164">
        <f t="shared" si="1"/>
        <v>0.23480859082625477</v>
      </c>
    </row>
    <row r="165" spans="1:13">
      <c r="A165" s="5"/>
      <c r="B165" s="6"/>
    </row>
    <row r="166" spans="1:13">
      <c r="A166" s="5">
        <v>42283</v>
      </c>
      <c r="B166" s="6">
        <v>0.53125</v>
      </c>
      <c r="C166" t="s">
        <v>22</v>
      </c>
      <c r="D166" t="s">
        <v>110</v>
      </c>
      <c r="E166">
        <v>241.3</v>
      </c>
      <c r="F166">
        <v>330.4</v>
      </c>
      <c r="G166">
        <v>10.9</v>
      </c>
      <c r="H166">
        <v>1.89</v>
      </c>
      <c r="I166">
        <v>17.5</v>
      </c>
      <c r="K166">
        <v>2.9</v>
      </c>
      <c r="L166">
        <f>$P$12/$P$37*K166</f>
        <v>0.10305058391831526</v>
      </c>
      <c r="M166">
        <f t="shared" si="1"/>
        <v>2.9180627746981493E-3</v>
      </c>
    </row>
    <row r="167" spans="1:13">
      <c r="A167" s="5">
        <v>42283</v>
      </c>
      <c r="B167" s="6">
        <v>0.53819444444444442</v>
      </c>
      <c r="C167" t="s">
        <v>24</v>
      </c>
      <c r="D167" t="s">
        <v>110</v>
      </c>
      <c r="E167">
        <v>335.5</v>
      </c>
      <c r="F167">
        <v>466.5</v>
      </c>
      <c r="G167">
        <v>10.3</v>
      </c>
      <c r="H167">
        <v>9.7899999999999991</v>
      </c>
      <c r="I167">
        <v>87.7</v>
      </c>
      <c r="K167">
        <v>2.9</v>
      </c>
      <c r="L167">
        <f>$P$13/$P$37*K167</f>
        <v>9.8257533503509881E-2</v>
      </c>
      <c r="M167">
        <f t="shared" si="1"/>
        <v>2.7823389247121884E-3</v>
      </c>
    </row>
    <row r="168" spans="1:13">
      <c r="A168" s="5">
        <v>42283</v>
      </c>
      <c r="B168" s="6">
        <v>0.54513888888888895</v>
      </c>
      <c r="C168" t="s">
        <v>148</v>
      </c>
      <c r="D168" t="s">
        <v>110</v>
      </c>
      <c r="E168">
        <v>305.5</v>
      </c>
      <c r="F168">
        <v>416.9</v>
      </c>
      <c r="G168">
        <v>11</v>
      </c>
      <c r="H168">
        <v>6.17</v>
      </c>
      <c r="I168">
        <v>56.1</v>
      </c>
      <c r="K168">
        <v>2.9</v>
      </c>
      <c r="L168">
        <f>$P$14/$P$37*K168</f>
        <v>5.9913130185067005E-2</v>
      </c>
      <c r="M168">
        <f t="shared" si="1"/>
        <v>1.6965481248245053E-3</v>
      </c>
    </row>
    <row r="169" spans="1:13">
      <c r="A169" s="5">
        <v>42283</v>
      </c>
      <c r="B169" s="6">
        <v>0.55555555555555558</v>
      </c>
      <c r="C169" t="s">
        <v>27</v>
      </c>
      <c r="D169" t="s">
        <v>29</v>
      </c>
      <c r="E169">
        <v>714</v>
      </c>
      <c r="F169">
        <v>946</v>
      </c>
      <c r="G169">
        <v>12.2</v>
      </c>
      <c r="H169">
        <v>10.15</v>
      </c>
      <c r="I169">
        <v>94.8</v>
      </c>
      <c r="K169">
        <v>2.8</v>
      </c>
      <c r="L169">
        <f>$P$15/$P$37*K169</f>
        <v>0.22425015954052327</v>
      </c>
      <c r="M169">
        <f t="shared" si="1"/>
        <v>6.3500469176770895E-3</v>
      </c>
    </row>
    <row r="170" spans="1:13">
      <c r="A170" s="5">
        <v>42283</v>
      </c>
      <c r="B170" s="6">
        <v>0.5625</v>
      </c>
      <c r="C170" t="s">
        <v>29</v>
      </c>
      <c r="D170" t="s">
        <v>29</v>
      </c>
      <c r="E170">
        <v>288.60000000000002</v>
      </c>
      <c r="F170">
        <v>385.1</v>
      </c>
      <c r="G170">
        <v>11.2</v>
      </c>
      <c r="H170">
        <v>10.28</v>
      </c>
      <c r="I170">
        <v>93.9</v>
      </c>
      <c r="K170">
        <v>2.9</v>
      </c>
      <c r="L170">
        <f>$P$16/$P$37*K170</f>
        <v>0.45354371410338223</v>
      </c>
      <c r="M170">
        <f t="shared" ref="M170:M233" si="2">L170*0.0283168</f>
        <v>1.2842906643522655E-2</v>
      </c>
    </row>
    <row r="171" spans="1:13">
      <c r="A171" s="5">
        <v>42283</v>
      </c>
      <c r="B171" s="6">
        <v>0.57291666666666663</v>
      </c>
      <c r="C171" t="s">
        <v>31</v>
      </c>
      <c r="D171" t="s">
        <v>29</v>
      </c>
      <c r="E171">
        <v>295.3</v>
      </c>
      <c r="F171">
        <v>356.4</v>
      </c>
      <c r="G171">
        <v>14.3</v>
      </c>
      <c r="H171">
        <v>5.61</v>
      </c>
      <c r="I171">
        <v>57.3</v>
      </c>
      <c r="K171">
        <v>2.8</v>
      </c>
      <c r="L171">
        <f>$P$17/$P$37*K171</f>
        <v>0.74333120612635606</v>
      </c>
      <c r="M171">
        <f t="shared" si="2"/>
        <v>2.1048761097638799E-2</v>
      </c>
    </row>
    <row r="172" spans="1:13">
      <c r="A172" s="5">
        <v>42283</v>
      </c>
      <c r="B172" s="6">
        <v>0.58333333333333337</v>
      </c>
      <c r="C172" t="s">
        <v>33</v>
      </c>
      <c r="D172" t="s">
        <v>33</v>
      </c>
      <c r="E172">
        <v>220.5</v>
      </c>
      <c r="F172">
        <v>298.2</v>
      </c>
      <c r="G172">
        <v>12.6</v>
      </c>
      <c r="H172">
        <v>6.42</v>
      </c>
      <c r="I172">
        <v>61</v>
      </c>
      <c r="K172">
        <v>2.8</v>
      </c>
      <c r="L172">
        <f>$P$18/$P$37*K172</f>
        <v>4.5198468410976389</v>
      </c>
      <c r="M172">
        <f t="shared" si="2"/>
        <v>0.12798759902999363</v>
      </c>
    </row>
    <row r="173" spans="1:13">
      <c r="A173" s="5">
        <v>42283</v>
      </c>
      <c r="B173" s="6">
        <v>0.59027777777777779</v>
      </c>
      <c r="C173" t="s">
        <v>97</v>
      </c>
      <c r="D173" t="s">
        <v>33</v>
      </c>
      <c r="E173">
        <v>193</v>
      </c>
      <c r="F173">
        <v>257.5</v>
      </c>
      <c r="G173">
        <v>11.8</v>
      </c>
      <c r="H173">
        <v>9.93</v>
      </c>
      <c r="I173">
        <v>92.1</v>
      </c>
      <c r="K173">
        <v>2.8</v>
      </c>
      <c r="L173">
        <f>$P$20/$P$37*K173</f>
        <v>3.8572486407147424</v>
      </c>
      <c r="M173">
        <f t="shared" si="2"/>
        <v>0.10922493830939121</v>
      </c>
    </row>
    <row r="174" spans="1:13">
      <c r="A174" s="5">
        <v>42283</v>
      </c>
      <c r="B174" s="6">
        <v>0.59722222222222221</v>
      </c>
      <c r="C174" t="s">
        <v>39</v>
      </c>
      <c r="D174" t="s">
        <v>33</v>
      </c>
      <c r="E174">
        <v>1263</v>
      </c>
      <c r="F174">
        <v>1642</v>
      </c>
      <c r="G174">
        <v>12.9</v>
      </c>
      <c r="H174">
        <v>9.0299999999999994</v>
      </c>
      <c r="I174">
        <v>85.9</v>
      </c>
      <c r="K174">
        <v>2.8</v>
      </c>
      <c r="L174">
        <f>$P$21/$P$37*K174</f>
        <v>0.17922144224633052</v>
      </c>
      <c r="M174">
        <f t="shared" si="2"/>
        <v>5.0749777358008921E-3</v>
      </c>
    </row>
    <row r="175" spans="1:13">
      <c r="A175" s="5">
        <v>42283</v>
      </c>
      <c r="B175" s="6">
        <v>0.60416666666666663</v>
      </c>
      <c r="C175" t="s">
        <v>35</v>
      </c>
      <c r="D175" t="s">
        <v>33</v>
      </c>
      <c r="E175">
        <v>627</v>
      </c>
      <c r="F175">
        <v>886</v>
      </c>
      <c r="G175">
        <v>9.6999999999999993</v>
      </c>
      <c r="H175">
        <v>5.42</v>
      </c>
      <c r="I175">
        <v>48</v>
      </c>
      <c r="K175">
        <v>2.8</v>
      </c>
      <c r="L175">
        <f>$P$19/$P$37*K175</f>
        <v>0.1551346522016592</v>
      </c>
      <c r="M175">
        <f t="shared" si="2"/>
        <v>4.3929169194639435E-3</v>
      </c>
    </row>
    <row r="176" spans="1:13">
      <c r="A176" s="5">
        <v>42283</v>
      </c>
      <c r="B176" s="6">
        <v>0.61111111111111105</v>
      </c>
      <c r="C176" t="s">
        <v>88</v>
      </c>
      <c r="D176" t="s">
        <v>88</v>
      </c>
      <c r="E176">
        <v>111.2</v>
      </c>
      <c r="F176">
        <v>141.6</v>
      </c>
      <c r="G176">
        <v>13.5</v>
      </c>
      <c r="H176">
        <v>9.36</v>
      </c>
      <c r="I176">
        <v>90</v>
      </c>
      <c r="K176">
        <v>51</v>
      </c>
      <c r="L176">
        <f>$P$27/$P$36*K176</f>
        <v>58.44098674736513</v>
      </c>
      <c r="M176">
        <f t="shared" si="2"/>
        <v>1.6548617335277889</v>
      </c>
    </row>
    <row r="177" spans="1:13">
      <c r="A177" s="5">
        <v>42283</v>
      </c>
      <c r="B177" s="6">
        <v>0.62152777777777779</v>
      </c>
      <c r="C177" t="s">
        <v>48</v>
      </c>
      <c r="D177" t="s">
        <v>88</v>
      </c>
      <c r="E177">
        <v>214</v>
      </c>
      <c r="F177">
        <v>276.39999999999998</v>
      </c>
      <c r="G177">
        <v>13.2</v>
      </c>
      <c r="H177">
        <v>9.6999999999999993</v>
      </c>
      <c r="I177">
        <v>92.3</v>
      </c>
      <c r="K177">
        <v>51</v>
      </c>
      <c r="L177">
        <f>$P$26/$P$36*K177</f>
        <v>6.0646307001982684</v>
      </c>
      <c r="M177">
        <f t="shared" si="2"/>
        <v>0.17173093461137431</v>
      </c>
    </row>
    <row r="178" spans="1:13">
      <c r="A178" s="5">
        <v>42283</v>
      </c>
      <c r="B178" s="6">
        <v>0.62847222222222221</v>
      </c>
      <c r="C178" t="s">
        <v>96</v>
      </c>
      <c r="D178" t="s">
        <v>88</v>
      </c>
      <c r="E178">
        <v>116.1</v>
      </c>
      <c r="F178">
        <v>155.5</v>
      </c>
      <c r="G178">
        <v>12</v>
      </c>
      <c r="H178">
        <v>5.38</v>
      </c>
      <c r="I178">
        <v>49.9</v>
      </c>
      <c r="K178">
        <v>51</v>
      </c>
      <c r="L178">
        <f>$P$25/$P$36*K178</f>
        <v>0.18469557132422001</v>
      </c>
      <c r="M178">
        <f t="shared" si="2"/>
        <v>5.2299875540736734E-3</v>
      </c>
    </row>
    <row r="179" spans="1:13">
      <c r="A179" s="5">
        <v>42283</v>
      </c>
      <c r="B179" s="6">
        <v>0.63541666666666663</v>
      </c>
      <c r="C179" t="s">
        <v>95</v>
      </c>
      <c r="D179" t="s">
        <v>88</v>
      </c>
      <c r="E179">
        <v>122.1</v>
      </c>
      <c r="F179">
        <v>158</v>
      </c>
      <c r="G179">
        <v>13.1</v>
      </c>
      <c r="H179">
        <v>10.74</v>
      </c>
      <c r="I179">
        <v>102.4</v>
      </c>
      <c r="K179">
        <v>51</v>
      </c>
      <c r="L179">
        <f>$P$24/$P$36*K179</f>
        <v>51.094513649170409</v>
      </c>
      <c r="M179">
        <f t="shared" si="2"/>
        <v>1.4468331241008285</v>
      </c>
    </row>
    <row r="180" spans="1:13">
      <c r="A180" s="5">
        <v>42283</v>
      </c>
      <c r="B180" s="6">
        <v>0.64236111111111105</v>
      </c>
      <c r="C180" t="s">
        <v>41</v>
      </c>
      <c r="D180" t="s">
        <v>41</v>
      </c>
      <c r="E180">
        <v>121.3</v>
      </c>
      <c r="F180">
        <v>159.1</v>
      </c>
      <c r="G180">
        <v>12.5</v>
      </c>
      <c r="H180">
        <v>9.99</v>
      </c>
      <c r="I180">
        <v>94.3</v>
      </c>
      <c r="K180">
        <v>51</v>
      </c>
      <c r="L180">
        <f>$P$22/$P$36*K180</f>
        <v>50.590211833455079</v>
      </c>
      <c r="M180">
        <f t="shared" si="2"/>
        <v>1.4325529104455808</v>
      </c>
    </row>
    <row r="181" spans="1:13">
      <c r="A181" s="5">
        <v>42283</v>
      </c>
      <c r="C181" t="s">
        <v>94</v>
      </c>
      <c r="D181" t="s">
        <v>41</v>
      </c>
      <c r="E181">
        <v>158.69999999999999</v>
      </c>
      <c r="F181">
        <v>202.7</v>
      </c>
      <c r="G181">
        <v>13.6</v>
      </c>
      <c r="H181">
        <v>10.199999999999999</v>
      </c>
      <c r="I181">
        <v>99</v>
      </c>
      <c r="K181">
        <v>51</v>
      </c>
      <c r="L181">
        <f>$P$23/$P$36*K181</f>
        <v>50.153814045705943</v>
      </c>
      <c r="M181">
        <f t="shared" si="2"/>
        <v>1.420195521569446</v>
      </c>
    </row>
    <row r="182" spans="1:13">
      <c r="A182" s="5"/>
    </row>
    <row r="183" spans="1:13">
      <c r="A183" s="5">
        <v>42291</v>
      </c>
      <c r="B183" s="6">
        <v>0.61458333333333337</v>
      </c>
      <c r="C183" t="s">
        <v>163</v>
      </c>
      <c r="D183" t="s">
        <v>12</v>
      </c>
      <c r="E183">
        <v>481</v>
      </c>
      <c r="F183">
        <v>611</v>
      </c>
      <c r="G183">
        <v>14</v>
      </c>
      <c r="H183">
        <v>6.09</v>
      </c>
      <c r="I183">
        <v>59.1</v>
      </c>
    </row>
    <row r="184" spans="1:13">
      <c r="A184" s="5">
        <v>42291</v>
      </c>
      <c r="B184" s="6">
        <v>0.625</v>
      </c>
      <c r="C184" t="s">
        <v>156</v>
      </c>
      <c r="D184" t="s">
        <v>12</v>
      </c>
      <c r="E184">
        <v>487</v>
      </c>
      <c r="F184">
        <v>615</v>
      </c>
      <c r="G184">
        <v>14.1</v>
      </c>
      <c r="H184">
        <v>9.1999999999999993</v>
      </c>
      <c r="I184">
        <v>89.7</v>
      </c>
    </row>
    <row r="185" spans="1:13">
      <c r="A185" s="5">
        <v>42291</v>
      </c>
      <c r="B185" s="6">
        <v>0.63541666666666663</v>
      </c>
      <c r="C185" t="s">
        <v>10</v>
      </c>
      <c r="D185" t="s">
        <v>12</v>
      </c>
      <c r="E185">
        <v>498</v>
      </c>
      <c r="F185">
        <v>625</v>
      </c>
      <c r="G185">
        <v>14.5</v>
      </c>
      <c r="H185">
        <v>5.6</v>
      </c>
      <c r="I185">
        <v>54.9</v>
      </c>
    </row>
    <row r="186" spans="1:13">
      <c r="A186" s="5">
        <v>42291</v>
      </c>
      <c r="B186" s="6">
        <v>0.67361111111111116</v>
      </c>
      <c r="C186" t="s">
        <v>8</v>
      </c>
      <c r="D186" t="s">
        <v>6</v>
      </c>
      <c r="E186">
        <v>386</v>
      </c>
      <c r="F186">
        <v>486.3</v>
      </c>
      <c r="G186">
        <v>14.3</v>
      </c>
      <c r="H186">
        <v>8.91</v>
      </c>
      <c r="I186">
        <v>87</v>
      </c>
      <c r="K186">
        <v>20</v>
      </c>
      <c r="L186">
        <v>20.867953667953671</v>
      </c>
      <c r="M186">
        <f t="shared" si="2"/>
        <v>0.59091367042471055</v>
      </c>
    </row>
    <row r="187" spans="1:13">
      <c r="A187" s="5">
        <v>42291</v>
      </c>
      <c r="B187" s="6">
        <v>0.6875</v>
      </c>
      <c r="C187" t="s">
        <v>6</v>
      </c>
      <c r="D187" t="s">
        <v>6</v>
      </c>
      <c r="E187">
        <v>371.2</v>
      </c>
      <c r="F187">
        <v>466.6</v>
      </c>
      <c r="G187">
        <v>14.3</v>
      </c>
      <c r="H187">
        <v>7.98</v>
      </c>
      <c r="I187">
        <v>77.900000000000006</v>
      </c>
      <c r="K187">
        <v>20</v>
      </c>
      <c r="L187">
        <v>23.938223938223938</v>
      </c>
      <c r="M187">
        <f t="shared" si="2"/>
        <v>0.67785389961389964</v>
      </c>
    </row>
    <row r="188" spans="1:13">
      <c r="A188" s="5">
        <v>42291</v>
      </c>
      <c r="B188" s="6">
        <v>0.69791666666666663</v>
      </c>
      <c r="C188" t="s">
        <v>5</v>
      </c>
      <c r="D188" t="s">
        <v>6</v>
      </c>
      <c r="E188">
        <v>346.4</v>
      </c>
      <c r="F188">
        <v>434.8</v>
      </c>
      <c r="G188">
        <v>14.3</v>
      </c>
      <c r="H188">
        <v>5.61</v>
      </c>
      <c r="I188">
        <v>55</v>
      </c>
      <c r="K188">
        <v>20</v>
      </c>
      <c r="L188">
        <v>2.6749034749034744</v>
      </c>
      <c r="M188">
        <f t="shared" si="2"/>
        <v>7.5744706718146704E-2</v>
      </c>
    </row>
    <row r="189" spans="1:13">
      <c r="A189" s="5"/>
      <c r="B189" s="6"/>
    </row>
    <row r="190" spans="1:13">
      <c r="A190" s="5">
        <v>42305</v>
      </c>
      <c r="B190" s="6">
        <v>0.52430555555555558</v>
      </c>
      <c r="C190" t="s">
        <v>163</v>
      </c>
      <c r="D190" t="s">
        <v>12</v>
      </c>
      <c r="E190">
        <v>453.1</v>
      </c>
      <c r="F190">
        <v>666</v>
      </c>
      <c r="G190">
        <v>8.4</v>
      </c>
      <c r="H190">
        <v>4.6399999999999997</v>
      </c>
      <c r="I190">
        <v>39.6</v>
      </c>
    </row>
    <row r="191" spans="1:13">
      <c r="A191" s="5">
        <v>42305</v>
      </c>
      <c r="B191" s="6">
        <v>0.53472222222222221</v>
      </c>
      <c r="C191" t="s">
        <v>156</v>
      </c>
      <c r="D191" t="s">
        <v>12</v>
      </c>
      <c r="E191">
        <v>460</v>
      </c>
      <c r="F191">
        <v>663</v>
      </c>
      <c r="G191">
        <v>9</v>
      </c>
      <c r="H191">
        <v>9.16</v>
      </c>
      <c r="I191">
        <v>79.2</v>
      </c>
    </row>
    <row r="192" spans="1:13">
      <c r="A192" s="5">
        <v>42305</v>
      </c>
      <c r="B192" s="6">
        <v>0.55208333333333337</v>
      </c>
      <c r="C192" t="s">
        <v>10</v>
      </c>
      <c r="D192" t="s">
        <v>12</v>
      </c>
      <c r="E192">
        <v>462</v>
      </c>
      <c r="F192">
        <v>685</v>
      </c>
      <c r="G192">
        <v>8.1999999999999993</v>
      </c>
      <c r="H192">
        <v>4.95</v>
      </c>
      <c r="I192">
        <v>42.1</v>
      </c>
    </row>
    <row r="193" spans="1:13">
      <c r="A193" s="5">
        <v>42305</v>
      </c>
      <c r="B193" s="6">
        <v>0.59027777777777779</v>
      </c>
      <c r="C193" t="s">
        <v>8</v>
      </c>
      <c r="D193" t="s">
        <v>6</v>
      </c>
      <c r="E193">
        <v>303</v>
      </c>
      <c r="F193">
        <v>456.2</v>
      </c>
      <c r="G193">
        <v>7.5</v>
      </c>
      <c r="H193">
        <v>8.09</v>
      </c>
      <c r="I193">
        <v>67.400000000000006</v>
      </c>
      <c r="K193">
        <v>5.4</v>
      </c>
      <c r="L193">
        <v>5.6343474903474915</v>
      </c>
      <c r="M193">
        <f t="shared" si="2"/>
        <v>0.15954669101467184</v>
      </c>
    </row>
    <row r="194" spans="1:13">
      <c r="A194" s="5">
        <v>42305</v>
      </c>
      <c r="B194" s="6">
        <v>0.61111111111111105</v>
      </c>
      <c r="C194" t="s">
        <v>6</v>
      </c>
      <c r="D194" t="s">
        <v>6</v>
      </c>
      <c r="E194">
        <v>336.1</v>
      </c>
      <c r="F194">
        <v>473.6</v>
      </c>
      <c r="G194">
        <v>9.9</v>
      </c>
      <c r="H194">
        <v>7.06</v>
      </c>
      <c r="I194">
        <v>62.3</v>
      </c>
      <c r="K194">
        <v>5.4</v>
      </c>
      <c r="L194">
        <v>6.4633204633204642</v>
      </c>
      <c r="M194">
        <f t="shared" si="2"/>
        <v>0.18302055289575292</v>
      </c>
    </row>
    <row r="195" spans="1:13">
      <c r="A195" s="5">
        <v>42305</v>
      </c>
      <c r="B195" s="6">
        <v>0.62152777777777779</v>
      </c>
      <c r="C195" t="s">
        <v>5</v>
      </c>
      <c r="D195" t="s">
        <v>6</v>
      </c>
      <c r="E195">
        <v>306.7</v>
      </c>
      <c r="F195">
        <v>458.8</v>
      </c>
      <c r="G195">
        <v>7.6</v>
      </c>
      <c r="H195">
        <v>7.81</v>
      </c>
      <c r="I195">
        <v>65.3</v>
      </c>
      <c r="K195">
        <v>5.2</v>
      </c>
      <c r="L195">
        <v>0.69547490347490337</v>
      </c>
      <c r="M195">
        <f t="shared" si="2"/>
        <v>1.9693623746718143E-2</v>
      </c>
    </row>
    <row r="196" spans="1:13">
      <c r="A196" s="5"/>
    </row>
    <row r="197" spans="1:13">
      <c r="A197" s="5">
        <v>42310</v>
      </c>
      <c r="B197" s="6">
        <v>0.52083333333333337</v>
      </c>
      <c r="C197" t="s">
        <v>29</v>
      </c>
      <c r="D197" t="s">
        <v>29</v>
      </c>
      <c r="E197">
        <v>228.1</v>
      </c>
      <c r="F197">
        <v>327.9</v>
      </c>
      <c r="G197">
        <v>9.1</v>
      </c>
      <c r="H197">
        <v>9.5500000000000007</v>
      </c>
      <c r="I197">
        <v>84.5</v>
      </c>
      <c r="K197">
        <v>5.9</v>
      </c>
      <c r="L197">
        <f>$P$16/$P$37*K197</f>
        <v>0.92272686662412262</v>
      </c>
      <c r="M197">
        <f t="shared" si="2"/>
        <v>2.6128672136821955E-2</v>
      </c>
    </row>
    <row r="198" spans="1:13">
      <c r="A198" s="5">
        <v>42310</v>
      </c>
      <c r="B198" s="6">
        <v>0.53125</v>
      </c>
      <c r="C198" t="s">
        <v>22</v>
      </c>
      <c r="D198" t="s">
        <v>110</v>
      </c>
      <c r="E198">
        <v>208.4</v>
      </c>
      <c r="F198">
        <v>309.3</v>
      </c>
      <c r="G198">
        <v>7.9</v>
      </c>
      <c r="H198">
        <v>6.44</v>
      </c>
      <c r="I198">
        <v>56.9</v>
      </c>
      <c r="K198">
        <v>5.7</v>
      </c>
      <c r="L198">
        <f>$P$12/$P$37*K198</f>
        <v>0.20254769942565415</v>
      </c>
      <c r="M198">
        <f t="shared" si="2"/>
        <v>5.7355026950963632E-3</v>
      </c>
    </row>
    <row r="199" spans="1:13">
      <c r="A199" s="5">
        <v>42310</v>
      </c>
      <c r="B199" s="6">
        <v>0.53819444444444442</v>
      </c>
      <c r="C199" t="s">
        <v>24</v>
      </c>
      <c r="D199" t="s">
        <v>110</v>
      </c>
      <c r="E199">
        <v>302.7</v>
      </c>
      <c r="F199">
        <v>425.1</v>
      </c>
      <c r="G199">
        <v>9.9</v>
      </c>
      <c r="H199">
        <v>8.93</v>
      </c>
      <c r="I199">
        <v>79.099999999999994</v>
      </c>
      <c r="K199">
        <v>5.7</v>
      </c>
      <c r="L199">
        <f>$P$13/$P$37*K199</f>
        <v>0.19312687619655391</v>
      </c>
      <c r="M199">
        <f t="shared" si="2"/>
        <v>5.4687351278825775E-3</v>
      </c>
    </row>
    <row r="200" spans="1:13">
      <c r="A200" s="5">
        <v>42310</v>
      </c>
      <c r="B200" s="6">
        <v>0.54513888888888895</v>
      </c>
      <c r="C200" t="s">
        <v>91</v>
      </c>
      <c r="D200" t="s">
        <v>110</v>
      </c>
      <c r="E200">
        <v>240.5</v>
      </c>
      <c r="F200">
        <v>339.9</v>
      </c>
      <c r="G200">
        <v>9.8000000000000007</v>
      </c>
      <c r="H200">
        <v>7.58</v>
      </c>
      <c r="I200">
        <v>67</v>
      </c>
      <c r="K200">
        <v>5.7</v>
      </c>
      <c r="L200">
        <f>$P$14/$P$37*K200</f>
        <v>0.11776029036375239</v>
      </c>
      <c r="M200">
        <f t="shared" si="2"/>
        <v>3.3345945901723036E-3</v>
      </c>
    </row>
    <row r="201" spans="1:13">
      <c r="A201" s="5">
        <v>42310</v>
      </c>
      <c r="B201" s="6">
        <v>0.55208333333333337</v>
      </c>
      <c r="C201" t="s">
        <v>27</v>
      </c>
      <c r="D201" t="s">
        <v>29</v>
      </c>
      <c r="E201">
        <v>467</v>
      </c>
      <c r="F201">
        <v>652</v>
      </c>
      <c r="G201">
        <v>10.4</v>
      </c>
      <c r="H201">
        <v>10.130000000000001</v>
      </c>
      <c r="I201">
        <v>91.2</v>
      </c>
      <c r="K201">
        <v>5.7</v>
      </c>
      <c r="L201">
        <f>$P$15/$P$37*K201</f>
        <v>0.45650925335035097</v>
      </c>
      <c r="M201">
        <f t="shared" si="2"/>
        <v>1.2926881225271218E-2</v>
      </c>
    </row>
    <row r="202" spans="1:13">
      <c r="A202" s="5">
        <v>42310</v>
      </c>
      <c r="B202" s="6">
        <v>0.5625</v>
      </c>
      <c r="C202" t="s">
        <v>31</v>
      </c>
      <c r="D202" t="s">
        <v>29</v>
      </c>
      <c r="E202">
        <v>259.39999999999998</v>
      </c>
      <c r="F202">
        <v>360.2</v>
      </c>
      <c r="G202">
        <v>10.4</v>
      </c>
      <c r="H202">
        <v>6.82</v>
      </c>
      <c r="I202">
        <v>61.3</v>
      </c>
      <c r="K202">
        <v>5.7</v>
      </c>
      <c r="L202">
        <f>$P$17/$P$37*K202</f>
        <v>1.5132099553286535</v>
      </c>
      <c r="M202">
        <f t="shared" si="2"/>
        <v>4.2849263663050419E-2</v>
      </c>
    </row>
    <row r="203" spans="1:13">
      <c r="A203" s="5">
        <v>42310</v>
      </c>
      <c r="B203" s="6">
        <v>0.56944444444444442</v>
      </c>
      <c r="C203" t="s">
        <v>33</v>
      </c>
      <c r="D203" t="s">
        <v>33</v>
      </c>
      <c r="E203">
        <v>190.6</v>
      </c>
      <c r="F203">
        <v>275.2</v>
      </c>
      <c r="G203">
        <v>9</v>
      </c>
      <c r="H203">
        <v>8.64</v>
      </c>
      <c r="I203">
        <v>78.099999999999994</v>
      </c>
      <c r="K203">
        <v>5.7</v>
      </c>
      <c r="L203">
        <f>$P$18/$P$37*K203</f>
        <v>9.2011167836630516</v>
      </c>
      <c r="M203">
        <f t="shared" si="2"/>
        <v>0.2605461837396299</v>
      </c>
    </row>
    <row r="204" spans="1:13">
      <c r="A204" s="5">
        <v>42310</v>
      </c>
      <c r="B204" s="6">
        <v>0.57291666666666663</v>
      </c>
      <c r="C204" t="s">
        <v>39</v>
      </c>
      <c r="D204" t="s">
        <v>33</v>
      </c>
      <c r="E204">
        <v>937</v>
      </c>
      <c r="F204">
        <v>1286</v>
      </c>
      <c r="G204">
        <v>10.9</v>
      </c>
      <c r="H204">
        <v>8.89</v>
      </c>
      <c r="I204">
        <v>81.099999999999994</v>
      </c>
      <c r="K204">
        <v>5.7</v>
      </c>
      <c r="L204">
        <f>$P$21/$P$37*K204</f>
        <v>0.36484365028717292</v>
      </c>
      <c r="M204">
        <f t="shared" si="2"/>
        <v>1.0331204676451818E-2</v>
      </c>
    </row>
    <row r="205" spans="1:13">
      <c r="A205" s="5">
        <v>42310</v>
      </c>
      <c r="B205" s="6">
        <v>0.58333333333333337</v>
      </c>
      <c r="C205" t="s">
        <v>37</v>
      </c>
      <c r="D205" t="s">
        <v>33</v>
      </c>
      <c r="E205">
        <v>177.6</v>
      </c>
      <c r="F205">
        <v>258.89999999999998</v>
      </c>
      <c r="G205">
        <v>8.6</v>
      </c>
      <c r="H205">
        <v>10.38</v>
      </c>
      <c r="I205">
        <v>89.2</v>
      </c>
      <c r="K205">
        <v>5.7</v>
      </c>
      <c r="L205">
        <f>$P$20/$P$37*K205</f>
        <v>7.8522561614550117</v>
      </c>
      <c r="M205">
        <f t="shared" si="2"/>
        <v>0.22235076727268926</v>
      </c>
    </row>
    <row r="206" spans="1:13">
      <c r="A206" s="5">
        <v>42310</v>
      </c>
      <c r="B206" s="6">
        <v>0.58680555555555558</v>
      </c>
      <c r="C206" t="s">
        <v>35</v>
      </c>
      <c r="D206" t="s">
        <v>33</v>
      </c>
      <c r="E206">
        <v>271.2</v>
      </c>
      <c r="F206">
        <v>384.6</v>
      </c>
      <c r="G206">
        <v>9.6</v>
      </c>
      <c r="H206">
        <v>7.86</v>
      </c>
      <c r="I206">
        <v>69</v>
      </c>
      <c r="K206">
        <v>5.7</v>
      </c>
      <c r="L206">
        <f>$P$19/$P$37*K206</f>
        <v>0.31580982769623483</v>
      </c>
      <c r="M206">
        <f t="shared" si="2"/>
        <v>8.942723728908742E-3</v>
      </c>
    </row>
    <row r="207" spans="1:13">
      <c r="A207" s="5">
        <v>42310</v>
      </c>
      <c r="B207" s="6">
        <v>0.59375</v>
      </c>
      <c r="C207" t="s">
        <v>88</v>
      </c>
      <c r="D207" t="s">
        <v>88</v>
      </c>
      <c r="E207">
        <v>107</v>
      </c>
      <c r="F207">
        <v>152.6</v>
      </c>
      <c r="G207">
        <v>9.4</v>
      </c>
      <c r="H207">
        <v>10.119999999999999</v>
      </c>
      <c r="I207">
        <v>88.4</v>
      </c>
      <c r="K207">
        <v>110</v>
      </c>
      <c r="L207">
        <f>P27/P36*K207</f>
        <v>126.04918710216008</v>
      </c>
      <c r="M207">
        <f t="shared" si="2"/>
        <v>3.5693096213344462</v>
      </c>
    </row>
    <row r="208" spans="1:13">
      <c r="A208" s="5">
        <v>42310</v>
      </c>
      <c r="B208" s="6">
        <v>0.60416666666666663</v>
      </c>
      <c r="C208" t="s">
        <v>103</v>
      </c>
      <c r="D208" t="s">
        <v>88</v>
      </c>
      <c r="E208">
        <v>187.2</v>
      </c>
      <c r="F208">
        <v>269.89999999999998</v>
      </c>
      <c r="G208">
        <v>9.1999999999999993</v>
      </c>
      <c r="H208">
        <v>7.86</v>
      </c>
      <c r="I208">
        <v>68.400000000000006</v>
      </c>
      <c r="K208">
        <v>110</v>
      </c>
      <c r="L208">
        <f>P26/P36*K208</f>
        <v>13.08057602003548</v>
      </c>
      <c r="M208">
        <f t="shared" si="2"/>
        <v>0.37040005504414064</v>
      </c>
    </row>
    <row r="209" spans="1:13">
      <c r="A209" s="5">
        <v>42310</v>
      </c>
      <c r="B209" s="6">
        <v>0.61111111111111105</v>
      </c>
      <c r="C209" t="s">
        <v>104</v>
      </c>
      <c r="D209" t="s">
        <v>88</v>
      </c>
      <c r="E209">
        <v>98.3</v>
      </c>
      <c r="F209">
        <v>145.5</v>
      </c>
      <c r="G209">
        <v>8</v>
      </c>
      <c r="H209">
        <v>4.76</v>
      </c>
      <c r="I209">
        <v>40.4</v>
      </c>
      <c r="K209">
        <v>110</v>
      </c>
      <c r="L209">
        <f>P25/P36*K209</f>
        <v>0.39836299697380789</v>
      </c>
      <c r="M209">
        <f t="shared" si="2"/>
        <v>1.1280365312707923E-2</v>
      </c>
    </row>
    <row r="210" spans="1:13">
      <c r="A210" s="5">
        <v>42310</v>
      </c>
      <c r="B210" s="6">
        <v>0.61458333333333337</v>
      </c>
      <c r="C210" t="s">
        <v>89</v>
      </c>
      <c r="D210" t="s">
        <v>88</v>
      </c>
      <c r="E210">
        <v>132.1</v>
      </c>
      <c r="F210">
        <v>189.2</v>
      </c>
      <c r="G210">
        <v>9.1999999999999993</v>
      </c>
      <c r="H210">
        <v>11.16</v>
      </c>
      <c r="I210">
        <v>97.2</v>
      </c>
      <c r="K210">
        <v>110</v>
      </c>
      <c r="L210">
        <f>P24/P36*K210</f>
        <v>110.20385296879893</v>
      </c>
      <c r="M210">
        <f t="shared" si="2"/>
        <v>3.1206204637468855</v>
      </c>
    </row>
    <row r="211" spans="1:13">
      <c r="A211" s="5">
        <v>42310</v>
      </c>
      <c r="B211" s="6">
        <v>0.625</v>
      </c>
      <c r="C211" t="s">
        <v>41</v>
      </c>
      <c r="D211" t="s">
        <v>41</v>
      </c>
      <c r="E211">
        <v>131.69999999999999</v>
      </c>
      <c r="F211">
        <v>190.4</v>
      </c>
      <c r="G211">
        <v>8.8000000000000007</v>
      </c>
      <c r="H211">
        <v>10.050000000000001</v>
      </c>
      <c r="I211">
        <v>87.3</v>
      </c>
      <c r="K211">
        <v>110</v>
      </c>
      <c r="L211">
        <f>P22/P36*K211</f>
        <v>109.11614317019723</v>
      </c>
      <c r="M211">
        <f t="shared" si="2"/>
        <v>3.089820002921841</v>
      </c>
    </row>
    <row r="212" spans="1:13">
      <c r="A212" s="5">
        <v>42310</v>
      </c>
      <c r="B212" s="6">
        <v>0.63541666666666663</v>
      </c>
      <c r="C212" t="s">
        <v>43</v>
      </c>
      <c r="D212" t="s">
        <v>41</v>
      </c>
      <c r="E212">
        <v>128.80000000000001</v>
      </c>
      <c r="F212">
        <v>183.5</v>
      </c>
      <c r="G212">
        <v>9.3000000000000007</v>
      </c>
      <c r="H212">
        <v>10.41</v>
      </c>
      <c r="I212">
        <v>92.9</v>
      </c>
      <c r="K212">
        <v>110</v>
      </c>
      <c r="L212">
        <f>P23/P36*K212</f>
        <v>108.1748930397579</v>
      </c>
      <c r="M212">
        <f t="shared" si="2"/>
        <v>3.0631668112282164</v>
      </c>
    </row>
    <row r="213" spans="1:13">
      <c r="A213" s="5"/>
      <c r="B213" s="6"/>
    </row>
    <row r="214" spans="1:13">
      <c r="A214" s="5">
        <v>42326</v>
      </c>
      <c r="B214" s="6">
        <v>0.52430555555555558</v>
      </c>
      <c r="C214" t="s">
        <v>163</v>
      </c>
      <c r="D214" t="s">
        <v>12</v>
      </c>
      <c r="E214">
        <v>383.7</v>
      </c>
      <c r="F214">
        <v>627</v>
      </c>
      <c r="G214">
        <v>4.8</v>
      </c>
      <c r="H214">
        <v>8.84</v>
      </c>
      <c r="I214">
        <v>68.8</v>
      </c>
      <c r="K214">
        <v>117</v>
      </c>
      <c r="L214">
        <v>115.52798264642082</v>
      </c>
      <c r="M214">
        <f t="shared" si="2"/>
        <v>3.271382779002169</v>
      </c>
    </row>
    <row r="215" spans="1:13">
      <c r="A215" s="5">
        <v>42326</v>
      </c>
      <c r="B215" s="6">
        <v>0.53819444444444442</v>
      </c>
      <c r="C215" t="s">
        <v>156</v>
      </c>
      <c r="D215" t="s">
        <v>12</v>
      </c>
      <c r="E215">
        <v>380.7</v>
      </c>
      <c r="F215">
        <v>615</v>
      </c>
      <c r="G215">
        <v>5.2</v>
      </c>
      <c r="H215">
        <v>11.18</v>
      </c>
      <c r="I215">
        <v>88.2</v>
      </c>
      <c r="K215">
        <v>117</v>
      </c>
      <c r="L215">
        <v>117</v>
      </c>
      <c r="M215">
        <f t="shared" si="2"/>
        <v>3.3130655999999998</v>
      </c>
    </row>
    <row r="216" spans="1:13">
      <c r="A216" s="5">
        <v>42326</v>
      </c>
      <c r="B216" s="6">
        <v>0.55208333333333337</v>
      </c>
      <c r="C216" t="s">
        <v>10</v>
      </c>
      <c r="D216" t="s">
        <v>12</v>
      </c>
      <c r="E216">
        <v>384.6</v>
      </c>
      <c r="F216">
        <v>631</v>
      </c>
      <c r="G216">
        <v>4.5</v>
      </c>
      <c r="H216">
        <v>9.1</v>
      </c>
      <c r="I216">
        <v>70.3</v>
      </c>
      <c r="K216">
        <v>117</v>
      </c>
      <c r="L216">
        <v>113.59913232104122</v>
      </c>
      <c r="M216">
        <f t="shared" si="2"/>
        <v>3.21676391010846</v>
      </c>
    </row>
    <row r="217" spans="1:13">
      <c r="A217" s="5">
        <v>42326</v>
      </c>
      <c r="B217" s="6">
        <v>0.58680555555555558</v>
      </c>
      <c r="C217" t="s">
        <v>8</v>
      </c>
      <c r="D217" t="s">
        <v>6</v>
      </c>
      <c r="E217">
        <v>317.7</v>
      </c>
      <c r="F217">
        <v>516</v>
      </c>
      <c r="G217">
        <v>5</v>
      </c>
      <c r="H217">
        <v>11.59</v>
      </c>
      <c r="I217">
        <v>90.8</v>
      </c>
      <c r="K217">
        <v>35</v>
      </c>
      <c r="L217">
        <v>36.518918918918921</v>
      </c>
      <c r="M217">
        <f t="shared" si="2"/>
        <v>1.0340989232432434</v>
      </c>
    </row>
    <row r="218" spans="1:13">
      <c r="A218" s="5">
        <v>42326</v>
      </c>
      <c r="B218" s="6">
        <v>0.61111111111111105</v>
      </c>
      <c r="C218" t="s">
        <v>6</v>
      </c>
      <c r="D218" t="s">
        <v>6</v>
      </c>
      <c r="E218">
        <v>307.60000000000002</v>
      </c>
      <c r="F218">
        <v>489</v>
      </c>
      <c r="G218">
        <v>5.7</v>
      </c>
      <c r="H218">
        <v>10.75</v>
      </c>
      <c r="I218">
        <v>85.7</v>
      </c>
      <c r="K218">
        <v>34</v>
      </c>
      <c r="L218">
        <v>40.6949806949807</v>
      </c>
      <c r="M218">
        <f t="shared" si="2"/>
        <v>1.1523516293436296</v>
      </c>
    </row>
    <row r="219" spans="1:13">
      <c r="A219" s="5">
        <v>42326</v>
      </c>
      <c r="B219" s="6">
        <v>0.62152777777777779</v>
      </c>
      <c r="C219" t="s">
        <v>5</v>
      </c>
      <c r="D219" t="s">
        <v>6</v>
      </c>
      <c r="E219">
        <v>255.4</v>
      </c>
      <c r="F219">
        <v>419.7</v>
      </c>
      <c r="G219">
        <v>4.5999999999999996</v>
      </c>
      <c r="H219">
        <v>9.89</v>
      </c>
      <c r="I219">
        <v>76.599999999999994</v>
      </c>
      <c r="K219">
        <v>34</v>
      </c>
      <c r="L219">
        <v>4.5473359073359063</v>
      </c>
      <c r="M219">
        <f t="shared" si="2"/>
        <v>0.1287660014208494</v>
      </c>
    </row>
    <row r="220" spans="1:13">
      <c r="A220" s="5"/>
      <c r="B220" s="6"/>
    </row>
    <row r="221" spans="1:13">
      <c r="A221" s="5">
        <v>42401</v>
      </c>
      <c r="B221" s="6">
        <v>0.59027777777777779</v>
      </c>
      <c r="C221" t="s">
        <v>27</v>
      </c>
      <c r="D221" t="s">
        <v>29</v>
      </c>
      <c r="E221">
        <v>331.2</v>
      </c>
      <c r="F221">
        <v>514</v>
      </c>
      <c r="G221">
        <v>6.3</v>
      </c>
      <c r="H221">
        <v>11.52</v>
      </c>
      <c r="I221">
        <v>93.9</v>
      </c>
      <c r="K221">
        <v>17</v>
      </c>
      <c r="L221">
        <v>1.3615188257817485</v>
      </c>
      <c r="M221">
        <f t="shared" si="2"/>
        <v>3.8553856285896616E-2</v>
      </c>
    </row>
    <row r="222" spans="1:13">
      <c r="A222" s="5">
        <v>42401</v>
      </c>
      <c r="B222" s="6">
        <v>0.59722222222222221</v>
      </c>
      <c r="C222" t="s">
        <v>29</v>
      </c>
      <c r="D222" t="s">
        <v>29</v>
      </c>
      <c r="E222">
        <v>202.4</v>
      </c>
      <c r="F222">
        <v>346.6</v>
      </c>
      <c r="G222">
        <v>3.2</v>
      </c>
      <c r="H222">
        <v>12.3</v>
      </c>
      <c r="I222">
        <v>92.4</v>
      </c>
      <c r="K222">
        <v>17</v>
      </c>
      <c r="L222">
        <v>2.6587045309508617</v>
      </c>
      <c r="M222">
        <f t="shared" si="2"/>
        <v>7.5286004462029363E-2</v>
      </c>
    </row>
    <row r="223" spans="1:13">
      <c r="A223" s="5">
        <v>42401</v>
      </c>
      <c r="B223" s="6">
        <v>0.60763888888888895</v>
      </c>
      <c r="C223" t="s">
        <v>31</v>
      </c>
      <c r="D223" t="s">
        <v>29</v>
      </c>
      <c r="E223">
        <v>254.9</v>
      </c>
      <c r="F223">
        <v>456</v>
      </c>
      <c r="G223">
        <v>2.1</v>
      </c>
      <c r="H223">
        <v>12.38</v>
      </c>
      <c r="I223">
        <v>88.7</v>
      </c>
      <c r="K223">
        <v>18</v>
      </c>
      <c r="L223">
        <v>4.7785577536694319</v>
      </c>
      <c r="M223">
        <f t="shared" si="2"/>
        <v>0.13531346419910656</v>
      </c>
    </row>
    <row r="224" spans="1:13">
      <c r="A224" s="5">
        <v>42401</v>
      </c>
      <c r="B224" s="6">
        <v>0.61458333333333337</v>
      </c>
      <c r="C224" t="s">
        <v>33</v>
      </c>
      <c r="D224" t="s">
        <v>33</v>
      </c>
      <c r="E224">
        <v>192.1</v>
      </c>
      <c r="G224">
        <v>1.5</v>
      </c>
      <c r="H224">
        <v>12.8</v>
      </c>
      <c r="I224">
        <v>89.5</v>
      </c>
      <c r="J224" t="s">
        <v>209</v>
      </c>
      <c r="K224">
        <v>18</v>
      </c>
      <c r="L224">
        <v>29.056158264199109</v>
      </c>
      <c r="M224">
        <f t="shared" si="2"/>
        <v>0.8227774223356733</v>
      </c>
    </row>
    <row r="225" spans="1:13">
      <c r="A225" s="5">
        <v>42401</v>
      </c>
      <c r="B225" s="6">
        <v>0.62152777777777779</v>
      </c>
      <c r="C225" t="s">
        <v>39</v>
      </c>
      <c r="D225" t="s">
        <v>33</v>
      </c>
      <c r="E225">
        <v>592</v>
      </c>
      <c r="F225">
        <v>973</v>
      </c>
      <c r="G225">
        <v>4.5</v>
      </c>
      <c r="H225">
        <v>12.47</v>
      </c>
      <c r="I225">
        <v>96.4</v>
      </c>
      <c r="K225">
        <v>18</v>
      </c>
      <c r="L225">
        <v>1.152137843012125</v>
      </c>
      <c r="M225">
        <f t="shared" si="2"/>
        <v>3.2624856873005738E-2</v>
      </c>
    </row>
    <row r="226" spans="1:13">
      <c r="A226" s="5">
        <v>42401</v>
      </c>
      <c r="B226" s="6">
        <v>0.62847222222222221</v>
      </c>
      <c r="C226" t="s">
        <v>37</v>
      </c>
      <c r="D226" t="s">
        <v>33</v>
      </c>
      <c r="E226">
        <v>109.1</v>
      </c>
      <c r="G226">
        <v>0.7</v>
      </c>
      <c r="H226">
        <v>13.25</v>
      </c>
      <c r="I226">
        <v>92.8</v>
      </c>
      <c r="J226" t="s">
        <v>209</v>
      </c>
      <c r="K226">
        <v>18</v>
      </c>
      <c r="L226">
        <v>24.796598404594775</v>
      </c>
      <c r="M226">
        <f t="shared" si="2"/>
        <v>0.70216031770322929</v>
      </c>
    </row>
    <row r="227" spans="1:13">
      <c r="A227" s="5">
        <v>42401</v>
      </c>
      <c r="B227" s="6">
        <v>0.63541666666666663</v>
      </c>
      <c r="C227" t="s">
        <v>35</v>
      </c>
      <c r="D227" t="s">
        <v>33</v>
      </c>
      <c r="E227">
        <v>134.9</v>
      </c>
      <c r="F227">
        <v>238.7</v>
      </c>
      <c r="G227">
        <v>2.1</v>
      </c>
      <c r="H227">
        <v>10.42</v>
      </c>
      <c r="I227">
        <v>75.400000000000006</v>
      </c>
      <c r="K227">
        <v>18</v>
      </c>
      <c r="L227">
        <v>0.99729419272495212</v>
      </c>
      <c r="M227">
        <f t="shared" si="2"/>
        <v>2.8240180196553923E-2</v>
      </c>
    </row>
    <row r="228" spans="1:13">
      <c r="A228" s="5">
        <v>42401</v>
      </c>
      <c r="B228" s="6">
        <v>0.64236111111111105</v>
      </c>
      <c r="C228" t="s">
        <v>88</v>
      </c>
      <c r="D228" t="s">
        <v>88</v>
      </c>
      <c r="E228">
        <v>86.1</v>
      </c>
      <c r="G228">
        <v>0.4</v>
      </c>
      <c r="H228">
        <v>13.28</v>
      </c>
      <c r="I228">
        <v>92.1</v>
      </c>
      <c r="J228" t="s">
        <v>209</v>
      </c>
      <c r="K228">
        <v>232</v>
      </c>
      <c r="L228">
        <v>265.84919461546491</v>
      </c>
      <c r="M228">
        <f t="shared" si="2"/>
        <v>7.5279984740871964</v>
      </c>
    </row>
    <row r="229" spans="1:13">
      <c r="A229" s="5">
        <v>42401</v>
      </c>
      <c r="B229" s="6">
        <v>0.65277777777777779</v>
      </c>
      <c r="C229" t="s">
        <v>48</v>
      </c>
      <c r="D229" t="s">
        <v>88</v>
      </c>
      <c r="E229">
        <v>121</v>
      </c>
      <c r="G229">
        <v>0.3</v>
      </c>
      <c r="H229">
        <v>13.1</v>
      </c>
      <c r="I229">
        <v>90.8</v>
      </c>
      <c r="J229" t="s">
        <v>209</v>
      </c>
      <c r="K229">
        <v>232</v>
      </c>
      <c r="L229">
        <v>27.588123969529377</v>
      </c>
      <c r="M229">
        <f t="shared" si="2"/>
        <v>0.78120738882036944</v>
      </c>
    </row>
    <row r="230" spans="1:13">
      <c r="A230" s="5">
        <v>42401</v>
      </c>
      <c r="B230" s="6">
        <v>0.65972222222222221</v>
      </c>
      <c r="C230" t="s">
        <v>96</v>
      </c>
      <c r="D230" t="s">
        <v>88</v>
      </c>
      <c r="E230">
        <v>68.400000000000006</v>
      </c>
      <c r="F230">
        <v>119.7</v>
      </c>
      <c r="G230">
        <v>2.6</v>
      </c>
      <c r="H230">
        <v>9.2200000000000006</v>
      </c>
      <c r="I230">
        <v>67.5</v>
      </c>
      <c r="K230">
        <v>232</v>
      </c>
      <c r="L230">
        <v>0.84018377543566747</v>
      </c>
      <c r="M230">
        <f t="shared" si="2"/>
        <v>2.379131593225671E-2</v>
      </c>
    </row>
    <row r="231" spans="1:13">
      <c r="A231" s="5">
        <v>42401</v>
      </c>
      <c r="B231" s="6">
        <v>0.66319444444444442</v>
      </c>
      <c r="C231" t="s">
        <v>89</v>
      </c>
      <c r="D231" t="s">
        <v>88</v>
      </c>
      <c r="E231">
        <v>80.099999999999994</v>
      </c>
      <c r="G231">
        <v>0.5</v>
      </c>
      <c r="H231">
        <v>13.43</v>
      </c>
      <c r="I231">
        <v>93</v>
      </c>
      <c r="J231" t="s">
        <v>209</v>
      </c>
      <c r="K231">
        <v>232</v>
      </c>
      <c r="L231">
        <v>232.429944443285</v>
      </c>
      <c r="M231">
        <f t="shared" si="2"/>
        <v>6.5816722508116126</v>
      </c>
    </row>
    <row r="232" spans="1:13">
      <c r="A232" s="5">
        <v>42401</v>
      </c>
      <c r="B232" s="6">
        <v>0.67013888888888884</v>
      </c>
      <c r="C232" t="s">
        <v>41</v>
      </c>
      <c r="D232" t="s">
        <v>41</v>
      </c>
      <c r="E232">
        <v>79.099999999999994</v>
      </c>
      <c r="G232">
        <v>0.2</v>
      </c>
      <c r="H232">
        <v>12.99</v>
      </c>
      <c r="I232">
        <v>89.8</v>
      </c>
      <c r="J232" t="s">
        <v>209</v>
      </c>
      <c r="K232">
        <v>232</v>
      </c>
      <c r="L232">
        <v>230.13586559532507</v>
      </c>
      <c r="M232">
        <f t="shared" si="2"/>
        <v>6.5167112788897006</v>
      </c>
    </row>
    <row r="233" spans="1:13">
      <c r="A233" s="5">
        <v>42401</v>
      </c>
      <c r="B233" s="6">
        <v>0.68055555555555547</v>
      </c>
      <c r="C233" t="s">
        <v>43</v>
      </c>
      <c r="D233" t="s">
        <v>41</v>
      </c>
      <c r="E233">
        <v>81.8</v>
      </c>
      <c r="G233">
        <v>1</v>
      </c>
      <c r="H233">
        <v>12.75</v>
      </c>
      <c r="I233">
        <v>89</v>
      </c>
      <c r="J233" t="s">
        <v>209</v>
      </c>
      <c r="K233">
        <v>234</v>
      </c>
      <c r="L233">
        <v>230.11749973912137</v>
      </c>
      <c r="M233">
        <f t="shared" si="2"/>
        <v>6.5161912166127518</v>
      </c>
    </row>
  </sheetData>
  <sortState ref="P6:P30">
    <sortCondition ref="P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8"/>
  <sheetViews>
    <sheetView workbookViewId="0">
      <pane ySplit="1" topLeftCell="A242" activePane="bottomLeft" state="frozen"/>
      <selection pane="bottomLeft" activeCell="M266" sqref="M266"/>
    </sheetView>
  </sheetViews>
  <sheetFormatPr defaultColWidth="11" defaultRowHeight="15.75"/>
  <cols>
    <col min="2" max="2" width="15.5" bestFit="1" customWidth="1"/>
    <col min="3" max="3" width="14.5" customWidth="1"/>
    <col min="4" max="4" width="10.375" bestFit="1" customWidth="1"/>
    <col min="6" max="6" width="15.875" bestFit="1" customWidth="1"/>
    <col min="7" max="7" width="14.375" bestFit="1" customWidth="1"/>
    <col min="13" max="13" width="23.625" bestFit="1" customWidth="1"/>
  </cols>
  <sheetData>
    <row r="1" spans="1:13">
      <c r="A1" s="1" t="s">
        <v>79</v>
      </c>
      <c r="B1" s="1" t="s">
        <v>80</v>
      </c>
      <c r="C1" s="1" t="s">
        <v>0</v>
      </c>
      <c r="D1" s="1" t="s">
        <v>1</v>
      </c>
      <c r="E1" s="1" t="s">
        <v>81</v>
      </c>
      <c r="F1" s="1" t="s">
        <v>82</v>
      </c>
      <c r="G1" s="1" t="s">
        <v>92</v>
      </c>
      <c r="H1" s="1" t="s">
        <v>83</v>
      </c>
      <c r="I1" s="1" t="s">
        <v>84</v>
      </c>
      <c r="J1" s="1" t="s">
        <v>93</v>
      </c>
      <c r="K1" s="1" t="s">
        <v>85</v>
      </c>
      <c r="L1" s="1" t="s">
        <v>86</v>
      </c>
      <c r="M1" s="1" t="s">
        <v>87</v>
      </c>
    </row>
    <row r="2" spans="1:13" s="34" customFormat="1">
      <c r="A2" s="34" t="s">
        <v>22</v>
      </c>
      <c r="B2" s="35">
        <v>42179.402777777781</v>
      </c>
      <c r="C2" s="36">
        <v>42179.402777777781</v>
      </c>
      <c r="D2" s="37">
        <v>42179.402777777781</v>
      </c>
      <c r="E2" s="34">
        <v>0.13200000000000001</v>
      </c>
      <c r="F2" s="34">
        <v>700</v>
      </c>
      <c r="G2" s="34">
        <f t="shared" ref="G2:G17" si="0">F2/1000</f>
        <v>0.7</v>
      </c>
      <c r="H2" s="34">
        <v>0.13669999999999999</v>
      </c>
      <c r="I2" s="34">
        <f t="shared" ref="I2:I17" si="1">H2-E2</f>
        <v>4.699999999999982E-3</v>
      </c>
      <c r="J2" s="34">
        <f t="shared" ref="J2:J17" si="2">I2*1000</f>
        <v>4.6999999999999815</v>
      </c>
      <c r="K2" s="34">
        <f t="shared" ref="K2:K17" si="3">I2/G2</f>
        <v>6.7142857142856891E-3</v>
      </c>
      <c r="L2" s="34">
        <f t="shared" ref="L2:L17" si="4">J2/G2</f>
        <v>6.7142857142856887</v>
      </c>
    </row>
    <row r="3" spans="1:13">
      <c r="A3" t="s">
        <v>24</v>
      </c>
      <c r="B3" s="12">
        <v>42179.416666666664</v>
      </c>
      <c r="C3" s="5">
        <v>42179.416666666664</v>
      </c>
      <c r="D3" s="17">
        <v>42179.416666666664</v>
      </c>
      <c r="E3">
        <v>0.129</v>
      </c>
      <c r="F3">
        <v>700</v>
      </c>
      <c r="G3">
        <f t="shared" si="0"/>
        <v>0.7</v>
      </c>
      <c r="H3">
        <v>0.13159999999999999</v>
      </c>
      <c r="I3">
        <f t="shared" si="1"/>
        <v>2.5999999999999912E-3</v>
      </c>
      <c r="J3">
        <f t="shared" si="2"/>
        <v>2.5999999999999912</v>
      </c>
      <c r="K3">
        <f t="shared" si="3"/>
        <v>3.7142857142857021E-3</v>
      </c>
      <c r="L3">
        <f t="shared" si="4"/>
        <v>3.714285714285702</v>
      </c>
    </row>
    <row r="4" spans="1:13">
      <c r="A4" t="s">
        <v>91</v>
      </c>
      <c r="B4" s="12">
        <v>42179.423611111109</v>
      </c>
      <c r="C4" s="5">
        <v>42179.423611111109</v>
      </c>
      <c r="D4" s="17">
        <v>42179.423611111109</v>
      </c>
      <c r="E4">
        <v>0.12920000000000001</v>
      </c>
      <c r="F4">
        <v>800</v>
      </c>
      <c r="G4">
        <f t="shared" si="0"/>
        <v>0.8</v>
      </c>
      <c r="H4">
        <v>0.13189999999999999</v>
      </c>
      <c r="I4">
        <f t="shared" si="1"/>
        <v>2.6999999999999802E-3</v>
      </c>
      <c r="J4">
        <f t="shared" si="2"/>
        <v>2.6999999999999802</v>
      </c>
      <c r="K4">
        <f t="shared" si="3"/>
        <v>3.3749999999999752E-3</v>
      </c>
      <c r="L4">
        <f t="shared" si="4"/>
        <v>3.3749999999999751</v>
      </c>
    </row>
    <row r="5" spans="1:13">
      <c r="A5" t="s">
        <v>29</v>
      </c>
      <c r="B5" s="12">
        <v>42179.444444444445</v>
      </c>
      <c r="C5" s="5">
        <v>42179.444444444445</v>
      </c>
      <c r="D5" s="17">
        <v>42179.444444444445</v>
      </c>
      <c r="E5">
        <v>0.1298</v>
      </c>
      <c r="F5">
        <v>800</v>
      </c>
      <c r="G5">
        <f t="shared" si="0"/>
        <v>0.8</v>
      </c>
      <c r="H5">
        <v>0.1346</v>
      </c>
      <c r="I5">
        <f t="shared" si="1"/>
        <v>4.7999999999999987E-3</v>
      </c>
      <c r="J5">
        <f t="shared" si="2"/>
        <v>4.7999999999999989</v>
      </c>
      <c r="K5">
        <f t="shared" si="3"/>
        <v>5.9999999999999984E-3</v>
      </c>
      <c r="L5">
        <f t="shared" si="4"/>
        <v>5.9999999999999982</v>
      </c>
    </row>
    <row r="6" spans="1:13">
      <c r="A6" t="s">
        <v>27</v>
      </c>
      <c r="B6" s="12">
        <v>42179.472222222219</v>
      </c>
      <c r="C6" s="5">
        <v>42179.472222222219</v>
      </c>
      <c r="D6" s="17">
        <v>42179.472222222219</v>
      </c>
      <c r="E6">
        <v>0.12989999999999999</v>
      </c>
      <c r="F6">
        <v>700</v>
      </c>
      <c r="G6">
        <f t="shared" si="0"/>
        <v>0.7</v>
      </c>
      <c r="H6">
        <v>0.13250000000000001</v>
      </c>
      <c r="I6">
        <f t="shared" si="1"/>
        <v>2.600000000000019E-3</v>
      </c>
      <c r="J6">
        <f t="shared" si="2"/>
        <v>2.6000000000000192</v>
      </c>
      <c r="K6">
        <f t="shared" si="3"/>
        <v>3.7142857142857416E-3</v>
      </c>
      <c r="L6">
        <f t="shared" si="4"/>
        <v>3.7142857142857419</v>
      </c>
    </row>
    <row r="7" spans="1:13">
      <c r="A7" t="s">
        <v>31</v>
      </c>
      <c r="B7" s="12">
        <v>42179.482638888891</v>
      </c>
      <c r="C7" s="5">
        <v>42179.482638888891</v>
      </c>
      <c r="D7" s="17">
        <v>42179.482638888891</v>
      </c>
      <c r="E7">
        <v>0.12889999999999999</v>
      </c>
      <c r="F7">
        <v>700</v>
      </c>
      <c r="G7">
        <f t="shared" si="0"/>
        <v>0.7</v>
      </c>
      <c r="H7">
        <v>0.13250000000000001</v>
      </c>
      <c r="I7">
        <f t="shared" si="1"/>
        <v>3.6000000000000199E-3</v>
      </c>
      <c r="J7">
        <f t="shared" si="2"/>
        <v>3.6000000000000201</v>
      </c>
      <c r="K7">
        <f t="shared" si="3"/>
        <v>5.1428571428571712E-3</v>
      </c>
      <c r="L7">
        <f t="shared" si="4"/>
        <v>5.1428571428571717</v>
      </c>
    </row>
    <row r="8" spans="1:13">
      <c r="A8" t="s">
        <v>33</v>
      </c>
      <c r="B8" s="12">
        <v>42179.489583333336</v>
      </c>
      <c r="C8" s="5">
        <v>42179.489583333336</v>
      </c>
      <c r="D8" s="17">
        <v>42179.489583333336</v>
      </c>
      <c r="E8">
        <v>0.1295</v>
      </c>
      <c r="F8">
        <v>600</v>
      </c>
      <c r="G8">
        <f t="shared" si="0"/>
        <v>0.6</v>
      </c>
      <c r="H8">
        <v>0.1333</v>
      </c>
      <c r="I8">
        <f t="shared" si="1"/>
        <v>3.7999999999999978E-3</v>
      </c>
      <c r="J8">
        <f t="shared" si="2"/>
        <v>3.799999999999998</v>
      </c>
      <c r="K8">
        <f t="shared" si="3"/>
        <v>6.3333333333333297E-3</v>
      </c>
      <c r="L8">
        <f t="shared" si="4"/>
        <v>6.3333333333333304</v>
      </c>
    </row>
    <row r="9" spans="1:13">
      <c r="A9" t="s">
        <v>37</v>
      </c>
      <c r="B9" s="12">
        <v>42179.5</v>
      </c>
      <c r="C9" s="5">
        <v>42179.5</v>
      </c>
      <c r="D9" s="17">
        <v>42179.5</v>
      </c>
      <c r="E9">
        <v>0.13100000000000001</v>
      </c>
      <c r="F9">
        <v>600</v>
      </c>
      <c r="G9">
        <f t="shared" si="0"/>
        <v>0.6</v>
      </c>
      <c r="H9">
        <v>0.13500000000000001</v>
      </c>
      <c r="I9">
        <f t="shared" si="1"/>
        <v>4.0000000000000036E-3</v>
      </c>
      <c r="J9">
        <f t="shared" si="2"/>
        <v>4.0000000000000036</v>
      </c>
      <c r="K9">
        <f t="shared" si="3"/>
        <v>6.6666666666666732E-3</v>
      </c>
      <c r="L9">
        <f t="shared" si="4"/>
        <v>6.6666666666666732</v>
      </c>
    </row>
    <row r="10" spans="1:13">
      <c r="A10" t="s">
        <v>39</v>
      </c>
      <c r="B10" s="12">
        <v>42179.517361111109</v>
      </c>
      <c r="C10" s="5">
        <v>42179.517361111109</v>
      </c>
      <c r="D10" s="17">
        <v>42179.517361111109</v>
      </c>
      <c r="E10">
        <v>0.13200000000000001</v>
      </c>
      <c r="F10">
        <v>800</v>
      </c>
      <c r="G10">
        <f t="shared" si="0"/>
        <v>0.8</v>
      </c>
      <c r="H10">
        <v>0.13550000000000001</v>
      </c>
      <c r="I10">
        <f t="shared" si="1"/>
        <v>3.5000000000000031E-3</v>
      </c>
      <c r="J10">
        <f t="shared" si="2"/>
        <v>3.5000000000000031</v>
      </c>
      <c r="K10">
        <f t="shared" si="3"/>
        <v>4.3750000000000039E-3</v>
      </c>
      <c r="L10">
        <f t="shared" si="4"/>
        <v>4.3750000000000036</v>
      </c>
    </row>
    <row r="11" spans="1:13">
      <c r="A11" t="s">
        <v>35</v>
      </c>
      <c r="B11" s="12">
        <v>42179.552083333336</v>
      </c>
      <c r="C11" s="5">
        <v>42179.552083333336</v>
      </c>
      <c r="D11" s="17">
        <v>42179.552083333336</v>
      </c>
      <c r="E11">
        <v>0.12790000000000001</v>
      </c>
      <c r="F11">
        <v>600</v>
      </c>
      <c r="G11">
        <f t="shared" si="0"/>
        <v>0.6</v>
      </c>
      <c r="H11">
        <v>0.13320000000000001</v>
      </c>
      <c r="I11">
        <f t="shared" si="1"/>
        <v>5.2999999999999992E-3</v>
      </c>
      <c r="J11">
        <f t="shared" si="2"/>
        <v>5.2999999999999989</v>
      </c>
      <c r="K11">
        <f t="shared" si="3"/>
        <v>8.8333333333333319E-3</v>
      </c>
      <c r="L11">
        <f t="shared" si="4"/>
        <v>8.8333333333333321</v>
      </c>
    </row>
    <row r="12" spans="1:13">
      <c r="A12" t="s">
        <v>88</v>
      </c>
      <c r="B12" s="12">
        <v>42179.565972222219</v>
      </c>
      <c r="C12" s="5">
        <v>42179.565972222219</v>
      </c>
      <c r="D12" s="17">
        <v>42179.565972222219</v>
      </c>
      <c r="E12">
        <v>0.1288</v>
      </c>
      <c r="F12">
        <v>800</v>
      </c>
      <c r="G12">
        <f t="shared" si="0"/>
        <v>0.8</v>
      </c>
      <c r="H12">
        <v>0.13159999999999999</v>
      </c>
      <c r="I12">
        <f t="shared" si="1"/>
        <v>2.7999999999999969E-3</v>
      </c>
      <c r="J12">
        <f t="shared" si="2"/>
        <v>2.7999999999999972</v>
      </c>
      <c r="K12">
        <f t="shared" si="3"/>
        <v>3.4999999999999962E-3</v>
      </c>
      <c r="L12">
        <f t="shared" si="4"/>
        <v>3.4999999999999964</v>
      </c>
    </row>
    <row r="13" spans="1:13">
      <c r="A13" t="s">
        <v>48</v>
      </c>
      <c r="B13" s="12">
        <v>42179.572916666664</v>
      </c>
      <c r="C13" s="5">
        <v>42179.572916666664</v>
      </c>
      <c r="D13" s="17">
        <v>42179.572916666664</v>
      </c>
      <c r="E13">
        <v>0.13</v>
      </c>
      <c r="F13">
        <v>800</v>
      </c>
      <c r="G13">
        <f t="shared" si="0"/>
        <v>0.8</v>
      </c>
      <c r="H13">
        <v>0.14660000000000001</v>
      </c>
      <c r="I13">
        <f t="shared" si="1"/>
        <v>1.6600000000000004E-2</v>
      </c>
      <c r="J13">
        <f t="shared" si="2"/>
        <v>16.600000000000005</v>
      </c>
      <c r="K13">
        <f t="shared" si="3"/>
        <v>2.0750000000000005E-2</v>
      </c>
      <c r="L13">
        <f t="shared" si="4"/>
        <v>20.750000000000004</v>
      </c>
    </row>
    <row r="14" spans="1:13">
      <c r="A14" t="s">
        <v>90</v>
      </c>
      <c r="B14" s="12">
        <v>42179.579861111109</v>
      </c>
      <c r="C14" s="5">
        <v>42179.579861111109</v>
      </c>
      <c r="D14" s="17">
        <v>42179.579861111109</v>
      </c>
      <c r="E14">
        <v>0.13009999999999999</v>
      </c>
      <c r="F14">
        <v>600</v>
      </c>
      <c r="G14">
        <f t="shared" si="0"/>
        <v>0.6</v>
      </c>
      <c r="H14">
        <v>0.13450000000000001</v>
      </c>
      <c r="I14">
        <f t="shared" si="1"/>
        <v>4.400000000000015E-3</v>
      </c>
      <c r="J14">
        <f t="shared" si="2"/>
        <v>4.4000000000000146</v>
      </c>
      <c r="K14">
        <f t="shared" si="3"/>
        <v>7.3333333333333584E-3</v>
      </c>
      <c r="L14">
        <f t="shared" si="4"/>
        <v>7.3333333333333579</v>
      </c>
    </row>
    <row r="15" spans="1:13">
      <c r="A15" t="s">
        <v>89</v>
      </c>
      <c r="B15" s="12">
        <v>42179.590277777781</v>
      </c>
      <c r="C15" s="5">
        <v>42179.590277777781</v>
      </c>
      <c r="D15" s="17">
        <v>42179.590277777781</v>
      </c>
      <c r="E15">
        <v>0.13</v>
      </c>
      <c r="F15">
        <v>800</v>
      </c>
      <c r="G15">
        <f t="shared" si="0"/>
        <v>0.8</v>
      </c>
      <c r="H15">
        <v>0.13120000000000001</v>
      </c>
      <c r="I15">
        <f t="shared" si="1"/>
        <v>1.2000000000000066E-3</v>
      </c>
      <c r="J15">
        <f t="shared" si="2"/>
        <v>1.2000000000000066</v>
      </c>
      <c r="K15">
        <f t="shared" si="3"/>
        <v>1.5000000000000083E-3</v>
      </c>
      <c r="L15">
        <f t="shared" si="4"/>
        <v>1.5000000000000082</v>
      </c>
    </row>
    <row r="16" spans="1:13">
      <c r="A16" t="s">
        <v>41</v>
      </c>
      <c r="B16" s="12">
        <v>42179.600694444445</v>
      </c>
      <c r="C16" s="5">
        <v>42179.600694444445</v>
      </c>
      <c r="D16" s="17">
        <v>42179.600694444445</v>
      </c>
      <c r="E16">
        <v>0.1308</v>
      </c>
      <c r="F16">
        <v>900</v>
      </c>
      <c r="G16">
        <f t="shared" si="0"/>
        <v>0.9</v>
      </c>
      <c r="H16">
        <v>0.13189999999999999</v>
      </c>
      <c r="I16">
        <f t="shared" si="1"/>
        <v>1.0999999999999899E-3</v>
      </c>
      <c r="J16">
        <f t="shared" si="2"/>
        <v>1.0999999999999899</v>
      </c>
      <c r="K16">
        <f t="shared" si="3"/>
        <v>1.2222222222222109E-3</v>
      </c>
      <c r="L16">
        <f t="shared" si="4"/>
        <v>1.222222222222211</v>
      </c>
    </row>
    <row r="17" spans="1:12">
      <c r="A17" t="s">
        <v>43</v>
      </c>
      <c r="B17" s="12">
        <v>42179.618055555555</v>
      </c>
      <c r="C17" s="5">
        <v>42179.618055555555</v>
      </c>
      <c r="D17" s="17">
        <v>42179.618055555555</v>
      </c>
      <c r="E17">
        <v>0.13089999999999999</v>
      </c>
      <c r="F17">
        <v>800</v>
      </c>
      <c r="G17">
        <f t="shared" si="0"/>
        <v>0.8</v>
      </c>
      <c r="H17">
        <v>0.1321</v>
      </c>
      <c r="I17">
        <f t="shared" si="1"/>
        <v>1.2000000000000066E-3</v>
      </c>
      <c r="J17">
        <f t="shared" si="2"/>
        <v>1.2000000000000066</v>
      </c>
      <c r="K17">
        <f t="shared" si="3"/>
        <v>1.5000000000000083E-3</v>
      </c>
      <c r="L17">
        <f t="shared" si="4"/>
        <v>1.5000000000000082</v>
      </c>
    </row>
    <row r="18" spans="1:12">
      <c r="B18" s="12"/>
      <c r="C18" s="5"/>
      <c r="D18" s="17"/>
    </row>
    <row r="19" spans="1:12">
      <c r="A19" t="s">
        <v>5</v>
      </c>
      <c r="B19" s="12">
        <v>42181.416666666664</v>
      </c>
      <c r="C19" s="5">
        <v>42181.416666666664</v>
      </c>
      <c r="D19" s="17">
        <v>42181.416666666664</v>
      </c>
      <c r="E19">
        <v>0.1295</v>
      </c>
      <c r="F19">
        <v>600</v>
      </c>
      <c r="G19">
        <f t="shared" ref="G19:G27" si="5">F19/1000</f>
        <v>0.6</v>
      </c>
      <c r="H19">
        <v>0.1308</v>
      </c>
      <c r="I19">
        <f t="shared" ref="I19:I27" si="6">H19-E19</f>
        <v>1.2999999999999956E-3</v>
      </c>
      <c r="J19">
        <f t="shared" ref="J19:J27" si="7">I19*1000</f>
        <v>1.2999999999999956</v>
      </c>
      <c r="K19">
        <f t="shared" ref="K19:K27" si="8">I19/G19</f>
        <v>2.1666666666666596E-3</v>
      </c>
      <c r="L19">
        <f t="shared" ref="L19:L27" si="9">J19/G19</f>
        <v>2.1666666666666594</v>
      </c>
    </row>
    <row r="20" spans="1:12">
      <c r="A20" t="s">
        <v>6</v>
      </c>
      <c r="B20" s="12">
        <v>42181.434027777781</v>
      </c>
      <c r="C20" s="5">
        <v>42181.434027777781</v>
      </c>
      <c r="D20" s="17">
        <v>42181.434027777781</v>
      </c>
      <c r="E20">
        <v>0.1318</v>
      </c>
      <c r="F20">
        <v>800</v>
      </c>
      <c r="G20">
        <f t="shared" si="5"/>
        <v>0.8</v>
      </c>
      <c r="H20">
        <v>0.13320000000000001</v>
      </c>
      <c r="I20">
        <f t="shared" si="6"/>
        <v>1.4000000000000123E-3</v>
      </c>
      <c r="J20">
        <f t="shared" si="7"/>
        <v>1.4000000000000123</v>
      </c>
      <c r="K20">
        <f t="shared" si="8"/>
        <v>1.7500000000000154E-3</v>
      </c>
      <c r="L20">
        <f t="shared" si="9"/>
        <v>1.7500000000000153</v>
      </c>
    </row>
    <row r="21" spans="1:12">
      <c r="A21" t="s">
        <v>8</v>
      </c>
      <c r="B21" s="12">
        <v>42181.454861111109</v>
      </c>
      <c r="C21" s="5">
        <v>42181.454861111109</v>
      </c>
      <c r="D21" s="17">
        <v>42181.454861111109</v>
      </c>
      <c r="E21">
        <v>0.1295</v>
      </c>
      <c r="F21">
        <v>800</v>
      </c>
      <c r="G21">
        <f t="shared" si="5"/>
        <v>0.8</v>
      </c>
      <c r="H21">
        <v>0.13150000000000001</v>
      </c>
      <c r="I21">
        <f t="shared" si="6"/>
        <v>2.0000000000000018E-3</v>
      </c>
      <c r="J21">
        <f t="shared" si="7"/>
        <v>2.0000000000000018</v>
      </c>
      <c r="K21">
        <f t="shared" si="8"/>
        <v>2.5000000000000022E-3</v>
      </c>
      <c r="L21">
        <f t="shared" si="9"/>
        <v>2.5000000000000022</v>
      </c>
    </row>
    <row r="22" spans="1:12">
      <c r="A22" t="s">
        <v>12</v>
      </c>
      <c r="B22" s="12">
        <v>42181.486111111109</v>
      </c>
      <c r="C22" s="5">
        <v>42181.486111111109</v>
      </c>
      <c r="D22" s="17">
        <v>42181.486111111109</v>
      </c>
      <c r="E22">
        <v>0.1321</v>
      </c>
      <c r="F22">
        <v>600</v>
      </c>
      <c r="G22">
        <f t="shared" si="5"/>
        <v>0.6</v>
      </c>
      <c r="H22">
        <v>0.13320000000000001</v>
      </c>
      <c r="I22">
        <f t="shared" si="6"/>
        <v>1.1000000000000176E-3</v>
      </c>
      <c r="J22">
        <f t="shared" si="7"/>
        <v>1.1000000000000176</v>
      </c>
      <c r="K22">
        <f t="shared" si="8"/>
        <v>1.8333333333333628E-3</v>
      </c>
      <c r="L22">
        <f t="shared" si="9"/>
        <v>1.8333333333333628</v>
      </c>
    </row>
    <row r="23" spans="1:12">
      <c r="A23" t="s">
        <v>10</v>
      </c>
      <c r="B23" s="12">
        <v>42181.510416666664</v>
      </c>
      <c r="C23" s="5">
        <v>42181.510416666664</v>
      </c>
      <c r="D23" s="17">
        <v>42181.510416666664</v>
      </c>
      <c r="E23">
        <v>0.1298</v>
      </c>
      <c r="F23">
        <v>600</v>
      </c>
      <c r="G23">
        <f t="shared" si="5"/>
        <v>0.6</v>
      </c>
      <c r="H23">
        <v>0.13159999999999999</v>
      </c>
      <c r="I23">
        <f t="shared" si="6"/>
        <v>1.799999999999996E-3</v>
      </c>
      <c r="J23">
        <f t="shared" si="7"/>
        <v>1.799999999999996</v>
      </c>
      <c r="K23">
        <f t="shared" si="8"/>
        <v>2.9999999999999936E-3</v>
      </c>
      <c r="L23">
        <f t="shared" si="9"/>
        <v>2.9999999999999933</v>
      </c>
    </row>
    <row r="24" spans="1:12">
      <c r="A24" t="s">
        <v>14</v>
      </c>
      <c r="B24" s="12">
        <v>42181.569444444445</v>
      </c>
      <c r="C24" s="5">
        <v>42181.569444444445</v>
      </c>
      <c r="D24" s="17">
        <v>42181.569444444445</v>
      </c>
      <c r="E24">
        <v>0.13089999999999999</v>
      </c>
      <c r="F24">
        <v>700</v>
      </c>
      <c r="G24">
        <f t="shared" si="5"/>
        <v>0.7</v>
      </c>
      <c r="H24">
        <v>0.1328</v>
      </c>
      <c r="I24">
        <f t="shared" si="6"/>
        <v>1.9000000000000128E-3</v>
      </c>
      <c r="J24">
        <f t="shared" si="7"/>
        <v>1.9000000000000128</v>
      </c>
      <c r="K24">
        <f t="shared" si="8"/>
        <v>2.7142857142857329E-3</v>
      </c>
      <c r="L24">
        <f t="shared" si="9"/>
        <v>2.7142857142857326</v>
      </c>
    </row>
    <row r="25" spans="1:12">
      <c r="A25" t="s">
        <v>106</v>
      </c>
      <c r="B25" s="12">
        <v>42181.576388888891</v>
      </c>
      <c r="C25" s="5">
        <v>42181.576388888891</v>
      </c>
      <c r="D25" s="17">
        <v>42181.576388888891</v>
      </c>
      <c r="E25">
        <v>0.13</v>
      </c>
      <c r="F25">
        <v>600</v>
      </c>
      <c r="G25">
        <f t="shared" si="5"/>
        <v>0.6</v>
      </c>
      <c r="H25">
        <v>0.13139999999999999</v>
      </c>
      <c r="I25">
        <f t="shared" si="6"/>
        <v>1.3999999999999846E-3</v>
      </c>
      <c r="J25">
        <f t="shared" si="7"/>
        <v>1.3999999999999846</v>
      </c>
      <c r="K25">
        <f t="shared" si="8"/>
        <v>2.3333333333333079E-3</v>
      </c>
      <c r="L25">
        <f t="shared" si="9"/>
        <v>2.3333333333333077</v>
      </c>
    </row>
    <row r="26" spans="1:12">
      <c r="A26" t="s">
        <v>16</v>
      </c>
      <c r="B26" s="12">
        <v>42181.576388888891</v>
      </c>
      <c r="C26" s="5">
        <v>42181.576388888891</v>
      </c>
      <c r="D26" s="17">
        <v>42181.576388888891</v>
      </c>
      <c r="E26">
        <v>0.13159999999999999</v>
      </c>
      <c r="F26">
        <v>800</v>
      </c>
      <c r="G26">
        <f t="shared" si="5"/>
        <v>0.8</v>
      </c>
      <c r="H26">
        <v>0.1343</v>
      </c>
      <c r="I26">
        <f t="shared" si="6"/>
        <v>2.7000000000000079E-3</v>
      </c>
      <c r="J26">
        <f t="shared" si="7"/>
        <v>2.7000000000000082</v>
      </c>
      <c r="K26">
        <f t="shared" si="8"/>
        <v>3.3750000000000099E-3</v>
      </c>
      <c r="L26">
        <f t="shared" si="9"/>
        <v>3.3750000000000102</v>
      </c>
    </row>
    <row r="27" spans="1:12">
      <c r="A27" t="s">
        <v>19</v>
      </c>
      <c r="B27" s="13">
        <v>42181.590277777781</v>
      </c>
      <c r="C27" s="5">
        <v>42181.590277777781</v>
      </c>
      <c r="D27" s="17">
        <v>42181.590277777781</v>
      </c>
      <c r="E27">
        <v>0.13009999999999999</v>
      </c>
      <c r="F27">
        <v>600</v>
      </c>
      <c r="G27">
        <f t="shared" si="5"/>
        <v>0.6</v>
      </c>
      <c r="H27">
        <v>0.1318</v>
      </c>
      <c r="I27">
        <f t="shared" si="6"/>
        <v>1.7000000000000071E-3</v>
      </c>
      <c r="J27">
        <f t="shared" si="7"/>
        <v>1.7000000000000071</v>
      </c>
      <c r="K27">
        <f t="shared" si="8"/>
        <v>2.8333333333333452E-3</v>
      </c>
      <c r="L27">
        <f t="shared" si="9"/>
        <v>2.833333333333345</v>
      </c>
    </row>
    <row r="28" spans="1:12">
      <c r="B28" s="13"/>
      <c r="C28" s="5"/>
      <c r="D28" s="17"/>
    </row>
    <row r="29" spans="1:12">
      <c r="A29" t="s">
        <v>22</v>
      </c>
      <c r="B29" s="12">
        <v>42193.402777777781</v>
      </c>
      <c r="C29" s="5">
        <v>42193.402777777781</v>
      </c>
      <c r="D29" s="17">
        <v>42193.402777777781</v>
      </c>
      <c r="E29">
        <v>0.13200000000000001</v>
      </c>
      <c r="F29">
        <v>800</v>
      </c>
      <c r="G29">
        <f t="shared" ref="G29:G44" si="10">F29/1000</f>
        <v>0.8</v>
      </c>
      <c r="H29">
        <v>0.13339999999999999</v>
      </c>
      <c r="I29">
        <f t="shared" ref="I29:I44" si="11">H29-E29</f>
        <v>1.3999999999999846E-3</v>
      </c>
      <c r="J29">
        <f t="shared" ref="J29:J44" si="12">I29*1000</f>
        <v>1.3999999999999846</v>
      </c>
      <c r="K29">
        <f t="shared" ref="K29:K44" si="13">I29/G29</f>
        <v>1.7499999999999807E-3</v>
      </c>
      <c r="L29">
        <f t="shared" ref="L29:L44" si="14">J29/G29</f>
        <v>1.7499999999999807</v>
      </c>
    </row>
    <row r="30" spans="1:12">
      <c r="A30" t="s">
        <v>24</v>
      </c>
      <c r="B30" s="12">
        <v>42193.416666666664</v>
      </c>
      <c r="C30" s="5">
        <v>42193.416666666664</v>
      </c>
      <c r="D30" s="17">
        <v>42193.416666666664</v>
      </c>
      <c r="E30">
        <v>0.12989999999999999</v>
      </c>
      <c r="F30">
        <v>900</v>
      </c>
      <c r="G30">
        <f t="shared" si="10"/>
        <v>0.9</v>
      </c>
      <c r="H30">
        <v>0.13289999999999999</v>
      </c>
      <c r="I30">
        <f t="shared" si="11"/>
        <v>3.0000000000000027E-3</v>
      </c>
      <c r="J30">
        <f t="shared" si="12"/>
        <v>3.0000000000000027</v>
      </c>
      <c r="K30">
        <f t="shared" si="13"/>
        <v>3.3333333333333361E-3</v>
      </c>
      <c r="L30">
        <f t="shared" si="14"/>
        <v>3.3333333333333361</v>
      </c>
    </row>
    <row r="31" spans="1:12">
      <c r="A31" t="s">
        <v>91</v>
      </c>
      <c r="B31" s="12">
        <v>42193.427083333336</v>
      </c>
      <c r="C31" s="5">
        <v>42193.427083333336</v>
      </c>
      <c r="D31" s="17">
        <v>42193.427083333336</v>
      </c>
      <c r="E31">
        <v>0.13070000000000001</v>
      </c>
      <c r="F31">
        <v>800</v>
      </c>
      <c r="G31">
        <f t="shared" si="10"/>
        <v>0.8</v>
      </c>
      <c r="H31">
        <v>0.13250000000000001</v>
      </c>
      <c r="I31">
        <f t="shared" si="11"/>
        <v>1.799999999999996E-3</v>
      </c>
      <c r="J31">
        <f t="shared" si="12"/>
        <v>1.799999999999996</v>
      </c>
      <c r="K31">
        <f t="shared" si="13"/>
        <v>2.2499999999999951E-3</v>
      </c>
      <c r="L31">
        <f t="shared" si="14"/>
        <v>2.2499999999999951</v>
      </c>
    </row>
    <row r="32" spans="1:12">
      <c r="A32" t="s">
        <v>27</v>
      </c>
      <c r="B32" s="12">
        <v>42193.4375</v>
      </c>
      <c r="C32" s="5">
        <v>42193.4375</v>
      </c>
      <c r="D32" s="17">
        <v>42193.4375</v>
      </c>
      <c r="E32">
        <v>0.12839999999999999</v>
      </c>
      <c r="F32">
        <v>630</v>
      </c>
      <c r="G32">
        <f t="shared" si="10"/>
        <v>0.63</v>
      </c>
      <c r="H32">
        <v>0.1308</v>
      </c>
      <c r="I32">
        <f t="shared" si="11"/>
        <v>2.4000000000000132E-3</v>
      </c>
      <c r="J32">
        <f t="shared" si="12"/>
        <v>2.4000000000000132</v>
      </c>
      <c r="K32">
        <f t="shared" si="13"/>
        <v>3.8095238095238303E-3</v>
      </c>
      <c r="L32">
        <f t="shared" si="14"/>
        <v>3.8095238095238306</v>
      </c>
    </row>
    <row r="33" spans="1:12">
      <c r="A33" t="s">
        <v>29</v>
      </c>
      <c r="B33" s="12">
        <v>42193.458333333336</v>
      </c>
      <c r="C33" s="5">
        <v>42193.458333333336</v>
      </c>
      <c r="D33" s="17">
        <v>42193.458333333336</v>
      </c>
      <c r="E33">
        <v>0.13059999999999999</v>
      </c>
      <c r="F33">
        <v>800</v>
      </c>
      <c r="G33">
        <f t="shared" si="10"/>
        <v>0.8</v>
      </c>
      <c r="H33">
        <v>0.13370000000000001</v>
      </c>
      <c r="I33">
        <f t="shared" si="11"/>
        <v>3.1000000000000194E-3</v>
      </c>
      <c r="J33">
        <f t="shared" si="12"/>
        <v>3.1000000000000192</v>
      </c>
      <c r="K33">
        <f t="shared" si="13"/>
        <v>3.8750000000000243E-3</v>
      </c>
      <c r="L33">
        <f t="shared" si="14"/>
        <v>3.875000000000024</v>
      </c>
    </row>
    <row r="34" spans="1:12">
      <c r="A34" t="s">
        <v>31</v>
      </c>
      <c r="B34" s="12">
        <v>42193.46875</v>
      </c>
      <c r="C34" s="5">
        <v>42193.46875</v>
      </c>
      <c r="D34" s="17">
        <v>42193.46875</v>
      </c>
      <c r="E34">
        <v>0.1323</v>
      </c>
      <c r="F34">
        <v>800</v>
      </c>
      <c r="G34">
        <f t="shared" si="10"/>
        <v>0.8</v>
      </c>
      <c r="H34">
        <v>0.13350000000000001</v>
      </c>
      <c r="I34">
        <f t="shared" si="11"/>
        <v>1.2000000000000066E-3</v>
      </c>
      <c r="J34">
        <f t="shared" si="12"/>
        <v>1.2000000000000066</v>
      </c>
      <c r="K34">
        <f t="shared" si="13"/>
        <v>1.5000000000000083E-3</v>
      </c>
      <c r="L34">
        <f t="shared" si="14"/>
        <v>1.5000000000000082</v>
      </c>
    </row>
    <row r="35" spans="1:12">
      <c r="A35" t="s">
        <v>33</v>
      </c>
      <c r="B35" s="12">
        <v>42193.479166666664</v>
      </c>
      <c r="C35" s="5">
        <v>42193.479166666664</v>
      </c>
      <c r="D35" s="17">
        <v>42193.479166666664</v>
      </c>
      <c r="E35">
        <v>0.12970000000000001</v>
      </c>
      <c r="F35">
        <v>800</v>
      </c>
      <c r="G35">
        <f t="shared" si="10"/>
        <v>0.8</v>
      </c>
      <c r="H35">
        <v>0.13420000000000001</v>
      </c>
      <c r="I35">
        <f t="shared" si="11"/>
        <v>4.500000000000004E-3</v>
      </c>
      <c r="J35">
        <f t="shared" si="12"/>
        <v>4.5000000000000036</v>
      </c>
      <c r="K35">
        <f t="shared" si="13"/>
        <v>5.625000000000005E-3</v>
      </c>
      <c r="L35">
        <f t="shared" si="14"/>
        <v>5.6250000000000044</v>
      </c>
    </row>
    <row r="36" spans="1:12">
      <c r="A36" t="s">
        <v>97</v>
      </c>
      <c r="B36" s="12">
        <v>42193.489583333336</v>
      </c>
      <c r="C36" s="5">
        <v>42193.489583333336</v>
      </c>
      <c r="D36" s="17">
        <v>42193.489583333336</v>
      </c>
      <c r="E36">
        <v>0.12959999999999999</v>
      </c>
      <c r="F36">
        <v>800</v>
      </c>
      <c r="G36">
        <f t="shared" si="10"/>
        <v>0.8</v>
      </c>
      <c r="H36">
        <v>0.1338</v>
      </c>
      <c r="I36">
        <f t="shared" si="11"/>
        <v>4.2000000000000093E-3</v>
      </c>
      <c r="J36">
        <f t="shared" si="12"/>
        <v>4.2000000000000091</v>
      </c>
      <c r="K36">
        <f t="shared" si="13"/>
        <v>5.2500000000000116E-3</v>
      </c>
      <c r="L36">
        <f t="shared" si="14"/>
        <v>5.2500000000000107</v>
      </c>
    </row>
    <row r="37" spans="1:12">
      <c r="A37" t="s">
        <v>39</v>
      </c>
      <c r="B37" s="12">
        <v>42193.506944444445</v>
      </c>
      <c r="C37" s="5">
        <v>42193.506944444445</v>
      </c>
      <c r="D37" s="17">
        <v>42193.506944444445</v>
      </c>
      <c r="E37">
        <v>0.13</v>
      </c>
      <c r="F37">
        <v>800</v>
      </c>
      <c r="G37">
        <f t="shared" si="10"/>
        <v>0.8</v>
      </c>
      <c r="H37">
        <v>0.13270000000000001</v>
      </c>
      <c r="I37">
        <f t="shared" si="11"/>
        <v>2.7000000000000079E-3</v>
      </c>
      <c r="J37">
        <f t="shared" si="12"/>
        <v>2.7000000000000082</v>
      </c>
      <c r="K37">
        <f t="shared" si="13"/>
        <v>3.3750000000000099E-3</v>
      </c>
      <c r="L37">
        <f t="shared" si="14"/>
        <v>3.3750000000000102</v>
      </c>
    </row>
    <row r="38" spans="1:12">
      <c r="A38" t="s">
        <v>35</v>
      </c>
      <c r="B38" s="12">
        <v>42193.517361111109</v>
      </c>
      <c r="C38" s="5">
        <v>42193.517361111109</v>
      </c>
      <c r="D38" s="17">
        <v>42193.517361111109</v>
      </c>
      <c r="E38">
        <v>0.12839999999999999</v>
      </c>
      <c r="F38">
        <v>800</v>
      </c>
      <c r="G38">
        <f t="shared" si="10"/>
        <v>0.8</v>
      </c>
      <c r="H38">
        <v>0.1313</v>
      </c>
      <c r="I38">
        <f t="shared" si="11"/>
        <v>2.9000000000000137E-3</v>
      </c>
      <c r="J38">
        <f t="shared" si="12"/>
        <v>2.9000000000000137</v>
      </c>
      <c r="K38">
        <f t="shared" si="13"/>
        <v>3.6250000000000171E-3</v>
      </c>
      <c r="L38">
        <f t="shared" si="14"/>
        <v>3.6250000000000169</v>
      </c>
    </row>
    <row r="39" spans="1:12">
      <c r="A39" t="s">
        <v>88</v>
      </c>
      <c r="B39" s="12">
        <v>42193.541666666664</v>
      </c>
      <c r="C39" s="5">
        <v>42193.541666666664</v>
      </c>
      <c r="D39" s="17">
        <v>42193.541666666664</v>
      </c>
      <c r="E39">
        <v>0.13220000000000001</v>
      </c>
      <c r="F39">
        <v>800</v>
      </c>
      <c r="G39">
        <f t="shared" si="10"/>
        <v>0.8</v>
      </c>
      <c r="H39">
        <v>0.13389999999999999</v>
      </c>
      <c r="I39">
        <f t="shared" si="11"/>
        <v>1.6999999999999793E-3</v>
      </c>
      <c r="J39">
        <f t="shared" si="12"/>
        <v>1.6999999999999793</v>
      </c>
      <c r="K39">
        <f t="shared" si="13"/>
        <v>2.1249999999999741E-3</v>
      </c>
      <c r="L39">
        <f t="shared" si="14"/>
        <v>2.1249999999999738</v>
      </c>
    </row>
    <row r="40" spans="1:12">
      <c r="A40" t="s">
        <v>98</v>
      </c>
      <c r="B40" s="12">
        <v>42193.548611111109</v>
      </c>
      <c r="C40" s="5">
        <v>42193.548611111109</v>
      </c>
      <c r="D40" s="17">
        <v>42193.548611111109</v>
      </c>
      <c r="E40">
        <v>0.13059999999999999</v>
      </c>
      <c r="F40">
        <v>700</v>
      </c>
      <c r="G40">
        <f t="shared" si="10"/>
        <v>0.7</v>
      </c>
      <c r="H40">
        <v>0.13239999999999999</v>
      </c>
      <c r="I40">
        <f t="shared" si="11"/>
        <v>1.799999999999996E-3</v>
      </c>
      <c r="J40">
        <f t="shared" si="12"/>
        <v>1.799999999999996</v>
      </c>
      <c r="K40">
        <f t="shared" si="13"/>
        <v>2.5714285714285661E-3</v>
      </c>
      <c r="L40">
        <f t="shared" si="14"/>
        <v>2.5714285714285658</v>
      </c>
    </row>
    <row r="41" spans="1:12">
      <c r="A41" t="s">
        <v>96</v>
      </c>
      <c r="B41" s="12">
        <v>42193.5625</v>
      </c>
      <c r="C41" s="5">
        <v>42193.5625</v>
      </c>
      <c r="D41" s="17">
        <v>42193.5625</v>
      </c>
      <c r="E41">
        <v>0.12939999999999999</v>
      </c>
      <c r="F41">
        <v>600</v>
      </c>
      <c r="G41">
        <f t="shared" si="10"/>
        <v>0.6</v>
      </c>
      <c r="H41">
        <v>0.13109999999999999</v>
      </c>
      <c r="I41">
        <f t="shared" si="11"/>
        <v>1.7000000000000071E-3</v>
      </c>
      <c r="J41">
        <f t="shared" si="12"/>
        <v>1.7000000000000071</v>
      </c>
      <c r="K41">
        <f t="shared" si="13"/>
        <v>2.8333333333333452E-3</v>
      </c>
      <c r="L41">
        <f t="shared" si="14"/>
        <v>2.833333333333345</v>
      </c>
    </row>
    <row r="42" spans="1:12">
      <c r="A42" t="s">
        <v>95</v>
      </c>
      <c r="B42" s="12">
        <v>42193.572916666664</v>
      </c>
      <c r="C42" s="5">
        <v>42193.572916666664</v>
      </c>
      <c r="D42" s="17">
        <v>42193.572916666664</v>
      </c>
      <c r="E42">
        <v>0.1283</v>
      </c>
      <c r="F42">
        <v>800</v>
      </c>
      <c r="G42">
        <f t="shared" si="10"/>
        <v>0.8</v>
      </c>
      <c r="H42">
        <v>0.129</v>
      </c>
      <c r="I42">
        <f t="shared" si="11"/>
        <v>7.0000000000000617E-4</v>
      </c>
      <c r="J42">
        <f t="shared" si="12"/>
        <v>0.70000000000000617</v>
      </c>
      <c r="K42">
        <f t="shared" si="13"/>
        <v>8.7500000000000772E-4</v>
      </c>
      <c r="L42">
        <f t="shared" si="14"/>
        <v>0.87500000000000766</v>
      </c>
    </row>
    <row r="43" spans="1:12">
      <c r="A43" t="s">
        <v>41</v>
      </c>
      <c r="B43" s="12">
        <v>42193.583333333336</v>
      </c>
      <c r="C43" s="5">
        <v>42193.583333333336</v>
      </c>
      <c r="D43" s="17">
        <v>42193.583333333336</v>
      </c>
      <c r="E43">
        <v>0.13100000000000001</v>
      </c>
      <c r="F43">
        <v>800</v>
      </c>
      <c r="G43">
        <f t="shared" si="10"/>
        <v>0.8</v>
      </c>
      <c r="H43">
        <v>0.1321</v>
      </c>
      <c r="I43">
        <f t="shared" si="11"/>
        <v>1.0999999999999899E-3</v>
      </c>
      <c r="J43">
        <f t="shared" si="12"/>
        <v>1.0999999999999899</v>
      </c>
      <c r="K43">
        <f t="shared" si="13"/>
        <v>1.3749999999999873E-3</v>
      </c>
      <c r="L43">
        <f t="shared" si="14"/>
        <v>1.3749999999999873</v>
      </c>
    </row>
    <row r="44" spans="1:12">
      <c r="A44" t="s">
        <v>94</v>
      </c>
      <c r="B44" s="12">
        <v>42193.604166666664</v>
      </c>
      <c r="C44" s="5">
        <v>42193.604166666664</v>
      </c>
      <c r="D44" s="17">
        <v>42193.604166666664</v>
      </c>
      <c r="E44">
        <v>0.12809999999999999</v>
      </c>
      <c r="F44">
        <v>800</v>
      </c>
      <c r="G44">
        <f t="shared" si="10"/>
        <v>0.8</v>
      </c>
      <c r="H44">
        <v>0.12989999999999999</v>
      </c>
      <c r="I44">
        <f t="shared" si="11"/>
        <v>1.799999999999996E-3</v>
      </c>
      <c r="J44">
        <f t="shared" si="12"/>
        <v>1.799999999999996</v>
      </c>
      <c r="K44">
        <f t="shared" si="13"/>
        <v>2.2499999999999951E-3</v>
      </c>
      <c r="L44">
        <f t="shared" si="14"/>
        <v>2.2499999999999951</v>
      </c>
    </row>
    <row r="45" spans="1:12">
      <c r="B45" s="12"/>
      <c r="C45" s="5"/>
      <c r="D45" s="17"/>
    </row>
    <row r="46" spans="1:12">
      <c r="A46" t="s">
        <v>5</v>
      </c>
      <c r="B46" s="12">
        <v>42195.440972222219</v>
      </c>
      <c r="C46" s="5">
        <v>42195.440972222219</v>
      </c>
      <c r="D46" s="17">
        <v>42195.440972222219</v>
      </c>
      <c r="E46">
        <v>0.129</v>
      </c>
      <c r="F46">
        <v>500</v>
      </c>
      <c r="G46">
        <f t="shared" ref="G46:G54" si="15">F46/1000</f>
        <v>0.5</v>
      </c>
      <c r="H46">
        <v>0.1308</v>
      </c>
      <c r="I46">
        <f t="shared" ref="I46:I54" si="16">H46-E46</f>
        <v>1.799999999999996E-3</v>
      </c>
      <c r="J46">
        <f t="shared" ref="J46:J54" si="17">I46*1000</f>
        <v>1.799999999999996</v>
      </c>
      <c r="K46">
        <f t="shared" ref="K46:K54" si="18">I46/G46</f>
        <v>3.5999999999999921E-3</v>
      </c>
      <c r="L46">
        <f t="shared" ref="L46:L54" si="19">J46/G46</f>
        <v>3.5999999999999921</v>
      </c>
    </row>
    <row r="47" spans="1:12">
      <c r="A47" t="s">
        <v>6</v>
      </c>
      <c r="B47" s="12">
        <v>42195.454861111109</v>
      </c>
      <c r="C47" s="5">
        <v>42195.454861111109</v>
      </c>
      <c r="D47" s="17">
        <v>42195.454861111109</v>
      </c>
      <c r="E47">
        <v>0.1338</v>
      </c>
      <c r="F47">
        <v>700</v>
      </c>
      <c r="G47">
        <f t="shared" si="15"/>
        <v>0.7</v>
      </c>
      <c r="H47">
        <v>0.1353</v>
      </c>
      <c r="I47">
        <f t="shared" si="16"/>
        <v>1.5000000000000013E-3</v>
      </c>
      <c r="J47">
        <f t="shared" si="17"/>
        <v>1.5000000000000013</v>
      </c>
      <c r="K47">
        <f t="shared" si="18"/>
        <v>2.1428571428571447E-3</v>
      </c>
      <c r="L47">
        <f t="shared" si="19"/>
        <v>2.142857142857145</v>
      </c>
    </row>
    <row r="48" spans="1:12">
      <c r="A48" t="s">
        <v>8</v>
      </c>
      <c r="B48" s="12">
        <v>42195.46875</v>
      </c>
      <c r="C48" s="5">
        <v>42195.46875</v>
      </c>
      <c r="D48" s="17">
        <v>42195.46875</v>
      </c>
      <c r="E48">
        <v>0.1275</v>
      </c>
      <c r="F48">
        <v>700</v>
      </c>
      <c r="G48">
        <f t="shared" si="15"/>
        <v>0.7</v>
      </c>
      <c r="H48">
        <v>0.1295</v>
      </c>
      <c r="I48">
        <f t="shared" si="16"/>
        <v>2.0000000000000018E-3</v>
      </c>
      <c r="J48">
        <f t="shared" si="17"/>
        <v>2.0000000000000018</v>
      </c>
      <c r="K48">
        <f t="shared" si="18"/>
        <v>2.8571428571428597E-3</v>
      </c>
      <c r="L48">
        <f t="shared" si="19"/>
        <v>2.8571428571428599</v>
      </c>
    </row>
    <row r="49" spans="1:13">
      <c r="A49" t="s">
        <v>12</v>
      </c>
      <c r="B49" s="12">
        <v>42195.510416666664</v>
      </c>
      <c r="C49" s="5">
        <v>42195.510416666664</v>
      </c>
      <c r="D49" s="17">
        <v>42195.510416666664</v>
      </c>
      <c r="E49">
        <v>0.12909999999999999</v>
      </c>
      <c r="F49">
        <v>700</v>
      </c>
      <c r="G49">
        <f t="shared" si="15"/>
        <v>0.7</v>
      </c>
      <c r="H49">
        <v>0.13189999999999999</v>
      </c>
      <c r="I49">
        <f t="shared" si="16"/>
        <v>2.7999999999999969E-3</v>
      </c>
      <c r="J49">
        <f t="shared" si="17"/>
        <v>2.7999999999999972</v>
      </c>
      <c r="K49">
        <f t="shared" si="18"/>
        <v>3.9999999999999957E-3</v>
      </c>
      <c r="L49">
        <f t="shared" si="19"/>
        <v>3.999999999999996</v>
      </c>
    </row>
    <row r="50" spans="1:13">
      <c r="A50" t="s">
        <v>10</v>
      </c>
      <c r="B50" s="12">
        <v>42195.527777777781</v>
      </c>
      <c r="C50" s="5">
        <v>42195.527777777781</v>
      </c>
      <c r="D50" s="17">
        <v>42195.527777777781</v>
      </c>
      <c r="E50">
        <v>0.1298</v>
      </c>
      <c r="F50">
        <v>700</v>
      </c>
      <c r="G50">
        <f t="shared" si="15"/>
        <v>0.7</v>
      </c>
      <c r="H50">
        <v>0.1338</v>
      </c>
      <c r="I50">
        <f t="shared" si="16"/>
        <v>4.0000000000000036E-3</v>
      </c>
      <c r="J50">
        <f t="shared" si="17"/>
        <v>4.0000000000000036</v>
      </c>
      <c r="K50">
        <f t="shared" si="18"/>
        <v>5.7142857142857195E-3</v>
      </c>
      <c r="L50">
        <f t="shared" si="19"/>
        <v>5.7142857142857197</v>
      </c>
    </row>
    <row r="51" spans="1:13">
      <c r="A51" t="s">
        <v>14</v>
      </c>
      <c r="B51" s="12">
        <v>42195.579861111109</v>
      </c>
      <c r="C51" s="5">
        <v>42195.579861111109</v>
      </c>
      <c r="D51" s="17">
        <v>42195.579861111109</v>
      </c>
      <c r="E51">
        <v>0.1351</v>
      </c>
      <c r="F51">
        <v>700</v>
      </c>
      <c r="G51">
        <f t="shared" si="15"/>
        <v>0.7</v>
      </c>
      <c r="H51">
        <v>0.13550000000000001</v>
      </c>
      <c r="I51">
        <f t="shared" si="16"/>
        <v>4.0000000000001146E-4</v>
      </c>
      <c r="J51">
        <f t="shared" si="17"/>
        <v>0.40000000000001146</v>
      </c>
      <c r="K51">
        <f t="shared" si="18"/>
        <v>5.7142857142858784E-4</v>
      </c>
      <c r="L51">
        <f t="shared" si="19"/>
        <v>0.57142857142858783</v>
      </c>
      <c r="M51" t="s">
        <v>116</v>
      </c>
    </row>
    <row r="52" spans="1:13">
      <c r="A52" t="s">
        <v>16</v>
      </c>
      <c r="B52" s="12">
        <v>42195.586805555555</v>
      </c>
      <c r="C52" s="5">
        <v>42195.586805555555</v>
      </c>
      <c r="D52" s="17">
        <v>42195.586805555555</v>
      </c>
      <c r="E52">
        <v>0.1356</v>
      </c>
      <c r="F52">
        <v>600</v>
      </c>
      <c r="G52">
        <f t="shared" si="15"/>
        <v>0.6</v>
      </c>
      <c r="H52">
        <v>0.13569999999999999</v>
      </c>
      <c r="I52">
        <f t="shared" si="16"/>
        <v>9.9999999999988987E-5</v>
      </c>
      <c r="J52">
        <f t="shared" si="17"/>
        <v>9.9999999999988987E-2</v>
      </c>
      <c r="K52">
        <f t="shared" si="18"/>
        <v>1.6666666666664831E-4</v>
      </c>
      <c r="L52">
        <f t="shared" si="19"/>
        <v>0.16666666666664831</v>
      </c>
      <c r="M52" t="s">
        <v>116</v>
      </c>
    </row>
    <row r="53" spans="1:13">
      <c r="A53" t="s">
        <v>106</v>
      </c>
      <c r="B53" s="12">
        <v>42195.59375</v>
      </c>
      <c r="C53" s="5">
        <v>42195.59375</v>
      </c>
      <c r="D53" s="17">
        <v>42195.59375</v>
      </c>
      <c r="E53">
        <v>0.1295</v>
      </c>
      <c r="F53">
        <v>700</v>
      </c>
      <c r="G53">
        <f t="shared" si="15"/>
        <v>0.7</v>
      </c>
      <c r="H53">
        <v>0.13120000000000001</v>
      </c>
      <c r="I53">
        <f t="shared" si="16"/>
        <v>1.7000000000000071E-3</v>
      </c>
      <c r="J53">
        <f t="shared" si="17"/>
        <v>1.7000000000000071</v>
      </c>
      <c r="K53">
        <f t="shared" si="18"/>
        <v>2.4285714285714388E-3</v>
      </c>
      <c r="L53">
        <f t="shared" si="19"/>
        <v>2.4285714285714386</v>
      </c>
    </row>
    <row r="54" spans="1:13">
      <c r="A54" t="s">
        <v>19</v>
      </c>
      <c r="B54" s="12">
        <v>42195.597222222219</v>
      </c>
      <c r="C54" s="5">
        <v>42195.597222222219</v>
      </c>
      <c r="D54" s="17">
        <v>42195.597222222219</v>
      </c>
      <c r="E54">
        <v>0.13059999999999999</v>
      </c>
      <c r="F54">
        <v>600</v>
      </c>
      <c r="G54">
        <f t="shared" si="15"/>
        <v>0.6</v>
      </c>
      <c r="H54">
        <v>0.13250000000000001</v>
      </c>
      <c r="I54">
        <f t="shared" si="16"/>
        <v>1.9000000000000128E-3</v>
      </c>
      <c r="J54">
        <f t="shared" si="17"/>
        <v>1.9000000000000128</v>
      </c>
      <c r="K54">
        <f t="shared" si="18"/>
        <v>3.1666666666666883E-3</v>
      </c>
      <c r="L54">
        <f t="shared" si="19"/>
        <v>3.1666666666666883</v>
      </c>
    </row>
    <row r="55" spans="1:13">
      <c r="B55" s="12"/>
      <c r="C55" s="5"/>
      <c r="D55" s="17"/>
    </row>
    <row r="56" spans="1:13">
      <c r="A56" t="s">
        <v>22</v>
      </c>
      <c r="B56" s="12">
        <f t="shared" ref="B56:B71" si="20">C56+D56</f>
        <v>42207.399305555555</v>
      </c>
      <c r="C56" s="5">
        <v>42207</v>
      </c>
      <c r="D56" s="6">
        <v>0.39930555555555558</v>
      </c>
      <c r="E56">
        <v>0.1273</v>
      </c>
      <c r="F56">
        <v>800</v>
      </c>
      <c r="G56">
        <f t="shared" ref="G56:G71" si="21">F56/1000</f>
        <v>0.8</v>
      </c>
      <c r="H56">
        <v>0.13089999999999999</v>
      </c>
      <c r="I56">
        <f t="shared" ref="I56:I71" si="22">H56-E56</f>
        <v>3.5999999999999921E-3</v>
      </c>
      <c r="J56">
        <f t="shared" ref="J56:J71" si="23">I56*1000</f>
        <v>3.5999999999999921</v>
      </c>
      <c r="K56">
        <f t="shared" ref="K56:K71" si="24">I56/G56</f>
        <v>4.4999999999999901E-3</v>
      </c>
      <c r="L56">
        <f t="shared" ref="L56:L71" si="25">J56/G56</f>
        <v>4.4999999999999902</v>
      </c>
    </row>
    <row r="57" spans="1:13">
      <c r="A57" t="s">
        <v>24</v>
      </c>
      <c r="B57" s="12">
        <f t="shared" si="20"/>
        <v>42207.409722222219</v>
      </c>
      <c r="C57" s="5">
        <v>42207</v>
      </c>
      <c r="D57" s="6">
        <v>0.40972222222222227</v>
      </c>
      <c r="E57">
        <v>0.1258</v>
      </c>
      <c r="F57">
        <v>800</v>
      </c>
      <c r="G57">
        <f t="shared" si="21"/>
        <v>0.8</v>
      </c>
      <c r="H57">
        <v>0.12989999999999999</v>
      </c>
      <c r="I57">
        <f t="shared" si="22"/>
        <v>4.0999999999999925E-3</v>
      </c>
      <c r="J57">
        <f t="shared" si="23"/>
        <v>4.0999999999999925</v>
      </c>
      <c r="K57">
        <f t="shared" si="24"/>
        <v>5.1249999999999907E-3</v>
      </c>
      <c r="L57">
        <f t="shared" si="25"/>
        <v>5.1249999999999902</v>
      </c>
    </row>
    <row r="58" spans="1:13">
      <c r="A58" t="s">
        <v>91</v>
      </c>
      <c r="B58" s="12">
        <f t="shared" si="20"/>
        <v>42207.423611111109</v>
      </c>
      <c r="C58" s="5">
        <v>42207</v>
      </c>
      <c r="D58" s="6">
        <v>0.4236111111111111</v>
      </c>
      <c r="E58">
        <v>0.12540000000000001</v>
      </c>
      <c r="F58">
        <v>790</v>
      </c>
      <c r="G58">
        <f t="shared" si="21"/>
        <v>0.79</v>
      </c>
      <c r="H58">
        <v>0.15509999999999999</v>
      </c>
      <c r="I58">
        <f t="shared" si="22"/>
        <v>2.9699999999999976E-2</v>
      </c>
      <c r="J58">
        <f t="shared" si="23"/>
        <v>29.699999999999978</v>
      </c>
      <c r="K58">
        <f t="shared" si="24"/>
        <v>3.7594936708860729E-2</v>
      </c>
      <c r="L58">
        <f t="shared" si="25"/>
        <v>37.594936708860729</v>
      </c>
      <c r="M58" t="s">
        <v>147</v>
      </c>
    </row>
    <row r="59" spans="1:13">
      <c r="A59" t="s">
        <v>27</v>
      </c>
      <c r="B59" s="12">
        <f t="shared" si="20"/>
        <v>42207.4375</v>
      </c>
      <c r="C59" s="5">
        <v>42207</v>
      </c>
      <c r="D59" s="6">
        <v>0.4375</v>
      </c>
      <c r="E59">
        <v>0.12609999999999999</v>
      </c>
      <c r="F59">
        <v>800</v>
      </c>
      <c r="G59">
        <f t="shared" si="21"/>
        <v>0.8</v>
      </c>
      <c r="H59">
        <v>0.1275</v>
      </c>
      <c r="I59">
        <f t="shared" si="22"/>
        <v>1.4000000000000123E-3</v>
      </c>
      <c r="J59">
        <f t="shared" si="23"/>
        <v>1.4000000000000123</v>
      </c>
      <c r="K59">
        <f t="shared" si="24"/>
        <v>1.7500000000000154E-3</v>
      </c>
      <c r="L59">
        <f t="shared" si="25"/>
        <v>1.7500000000000153</v>
      </c>
    </row>
    <row r="60" spans="1:13">
      <c r="A60" t="s">
        <v>29</v>
      </c>
      <c r="B60" s="12">
        <f t="shared" si="20"/>
        <v>42207.447916666664</v>
      </c>
      <c r="C60" s="5">
        <v>42207</v>
      </c>
      <c r="D60" s="6">
        <v>0.44791666666666669</v>
      </c>
      <c r="E60">
        <v>0.12540000000000001</v>
      </c>
      <c r="F60">
        <v>800</v>
      </c>
      <c r="G60">
        <f t="shared" si="21"/>
        <v>0.8</v>
      </c>
      <c r="H60">
        <v>0.1275</v>
      </c>
      <c r="I60">
        <f t="shared" si="22"/>
        <v>2.0999999999999908E-3</v>
      </c>
      <c r="J60">
        <f t="shared" si="23"/>
        <v>2.0999999999999908</v>
      </c>
      <c r="K60">
        <f t="shared" si="24"/>
        <v>2.6249999999999885E-3</v>
      </c>
      <c r="L60">
        <f t="shared" si="25"/>
        <v>2.6249999999999885</v>
      </c>
    </row>
    <row r="61" spans="1:13">
      <c r="A61" t="s">
        <v>31</v>
      </c>
      <c r="B61" s="12">
        <f t="shared" si="20"/>
        <v>42207.461805555555</v>
      </c>
      <c r="C61" s="5">
        <v>42207</v>
      </c>
      <c r="D61" s="6">
        <v>0.46180555555555558</v>
      </c>
      <c r="E61">
        <v>0.12609999999999999</v>
      </c>
      <c r="F61">
        <v>800</v>
      </c>
      <c r="G61">
        <f t="shared" si="21"/>
        <v>0.8</v>
      </c>
      <c r="H61">
        <v>0.1293</v>
      </c>
      <c r="I61">
        <f t="shared" si="22"/>
        <v>3.2000000000000084E-3</v>
      </c>
      <c r="J61">
        <f t="shared" si="23"/>
        <v>3.2000000000000082</v>
      </c>
      <c r="K61">
        <f t="shared" si="24"/>
        <v>4.0000000000000105E-3</v>
      </c>
      <c r="L61">
        <f t="shared" si="25"/>
        <v>4.0000000000000098</v>
      </c>
    </row>
    <row r="62" spans="1:13">
      <c r="A62" t="s">
        <v>33</v>
      </c>
      <c r="B62" s="12">
        <f t="shared" si="20"/>
        <v>42207.472222222219</v>
      </c>
      <c r="C62" s="5">
        <v>42207</v>
      </c>
      <c r="D62" s="6">
        <v>0.47222222222222227</v>
      </c>
      <c r="E62">
        <v>0.1263</v>
      </c>
      <c r="F62">
        <v>800</v>
      </c>
      <c r="G62">
        <f t="shared" si="21"/>
        <v>0.8</v>
      </c>
      <c r="H62">
        <v>0.1288</v>
      </c>
      <c r="I62">
        <f t="shared" si="22"/>
        <v>2.5000000000000022E-3</v>
      </c>
      <c r="J62">
        <f t="shared" si="23"/>
        <v>2.5000000000000022</v>
      </c>
      <c r="K62">
        <f t="shared" si="24"/>
        <v>3.1250000000000028E-3</v>
      </c>
      <c r="L62">
        <f t="shared" si="25"/>
        <v>3.1250000000000027</v>
      </c>
    </row>
    <row r="63" spans="1:13">
      <c r="A63" t="s">
        <v>35</v>
      </c>
      <c r="B63" s="12">
        <f t="shared" si="20"/>
        <v>42207.479166666664</v>
      </c>
      <c r="C63" s="5">
        <v>42207</v>
      </c>
      <c r="D63" s="6">
        <v>0.47916666666666669</v>
      </c>
      <c r="E63">
        <v>0.12540000000000001</v>
      </c>
      <c r="F63">
        <v>800</v>
      </c>
      <c r="G63">
        <f t="shared" si="21"/>
        <v>0.8</v>
      </c>
      <c r="H63">
        <v>0.1298</v>
      </c>
      <c r="I63">
        <f t="shared" si="22"/>
        <v>4.3999999999999873E-3</v>
      </c>
      <c r="J63">
        <f t="shared" si="23"/>
        <v>4.399999999999987</v>
      </c>
      <c r="K63">
        <f t="shared" si="24"/>
        <v>5.4999999999999841E-3</v>
      </c>
      <c r="L63">
        <f t="shared" si="25"/>
        <v>5.4999999999999831</v>
      </c>
    </row>
    <row r="64" spans="1:13">
      <c r="A64" t="s">
        <v>37</v>
      </c>
      <c r="B64" s="12">
        <f t="shared" si="20"/>
        <v>42207.489583333336</v>
      </c>
      <c r="C64" s="5">
        <v>42207</v>
      </c>
      <c r="D64" s="6">
        <v>0.48958333333333331</v>
      </c>
      <c r="E64">
        <v>0.12540000000000001</v>
      </c>
      <c r="F64">
        <v>800</v>
      </c>
      <c r="G64">
        <f t="shared" si="21"/>
        <v>0.8</v>
      </c>
      <c r="H64">
        <v>0.1278</v>
      </c>
      <c r="I64">
        <f t="shared" si="22"/>
        <v>2.3999999999999855E-3</v>
      </c>
      <c r="J64">
        <f t="shared" si="23"/>
        <v>2.3999999999999853</v>
      </c>
      <c r="K64">
        <f t="shared" si="24"/>
        <v>2.9999999999999818E-3</v>
      </c>
      <c r="L64">
        <f t="shared" si="25"/>
        <v>2.9999999999999813</v>
      </c>
    </row>
    <row r="65" spans="1:12">
      <c r="A65" t="s">
        <v>39</v>
      </c>
      <c r="B65" s="12">
        <f t="shared" si="20"/>
        <v>42207.5</v>
      </c>
      <c r="C65" s="5">
        <v>42207</v>
      </c>
      <c r="D65" s="6">
        <v>0.5</v>
      </c>
      <c r="E65">
        <v>0.12659999999999999</v>
      </c>
      <c r="F65">
        <v>800</v>
      </c>
      <c r="G65">
        <f t="shared" si="21"/>
        <v>0.8</v>
      </c>
      <c r="H65">
        <v>0.1399</v>
      </c>
      <c r="I65">
        <f t="shared" si="22"/>
        <v>1.3300000000000006E-2</v>
      </c>
      <c r="J65">
        <f t="shared" si="23"/>
        <v>13.300000000000006</v>
      </c>
      <c r="K65">
        <f t="shared" si="24"/>
        <v>1.6625000000000008E-2</v>
      </c>
      <c r="L65">
        <f t="shared" si="25"/>
        <v>16.625000000000007</v>
      </c>
    </row>
    <row r="66" spans="1:12">
      <c r="A66" t="s">
        <v>88</v>
      </c>
      <c r="B66" s="12">
        <f t="shared" si="20"/>
        <v>42207.541666666664</v>
      </c>
      <c r="C66" s="5">
        <v>42207</v>
      </c>
      <c r="D66" s="6">
        <v>0.54166666666666663</v>
      </c>
      <c r="E66">
        <v>0.12429999999999999</v>
      </c>
      <c r="F66">
        <v>800</v>
      </c>
      <c r="G66">
        <f t="shared" si="21"/>
        <v>0.8</v>
      </c>
      <c r="H66">
        <v>0.12620000000000001</v>
      </c>
      <c r="I66">
        <f t="shared" si="22"/>
        <v>1.9000000000000128E-3</v>
      </c>
      <c r="J66">
        <f t="shared" si="23"/>
        <v>1.9000000000000128</v>
      </c>
      <c r="K66">
        <f t="shared" si="24"/>
        <v>2.375000000000016E-3</v>
      </c>
      <c r="L66">
        <f t="shared" si="25"/>
        <v>2.375000000000016</v>
      </c>
    </row>
    <row r="67" spans="1:12">
      <c r="A67" t="s">
        <v>48</v>
      </c>
      <c r="B67" s="12">
        <f t="shared" si="20"/>
        <v>42207.548611111109</v>
      </c>
      <c r="C67" s="5">
        <v>42207</v>
      </c>
      <c r="D67" s="6">
        <v>0.54861111111111105</v>
      </c>
      <c r="E67">
        <v>0.12540000000000001</v>
      </c>
      <c r="F67">
        <v>800</v>
      </c>
      <c r="G67">
        <f t="shared" si="21"/>
        <v>0.8</v>
      </c>
      <c r="H67">
        <v>0.128</v>
      </c>
      <c r="I67">
        <f t="shared" si="22"/>
        <v>2.5999999999999912E-3</v>
      </c>
      <c r="J67">
        <f t="shared" si="23"/>
        <v>2.5999999999999912</v>
      </c>
      <c r="K67">
        <f t="shared" si="24"/>
        <v>3.249999999999989E-3</v>
      </c>
      <c r="L67">
        <f t="shared" si="25"/>
        <v>3.2499999999999889</v>
      </c>
    </row>
    <row r="68" spans="1:12">
      <c r="A68" t="s">
        <v>96</v>
      </c>
      <c r="B68" s="12">
        <f t="shared" si="20"/>
        <v>42207.5625</v>
      </c>
      <c r="C68" s="5">
        <v>42207</v>
      </c>
      <c r="D68" s="6">
        <v>0.5625</v>
      </c>
      <c r="E68">
        <v>0.1255</v>
      </c>
      <c r="F68">
        <v>800</v>
      </c>
      <c r="G68">
        <f t="shared" si="21"/>
        <v>0.8</v>
      </c>
      <c r="H68">
        <v>0.13539999999999999</v>
      </c>
      <c r="I68">
        <f t="shared" si="22"/>
        <v>9.8999999999999921E-3</v>
      </c>
      <c r="J68">
        <f t="shared" si="23"/>
        <v>9.8999999999999915</v>
      </c>
      <c r="K68">
        <f t="shared" si="24"/>
        <v>1.237499999999999E-2</v>
      </c>
      <c r="L68">
        <f t="shared" si="25"/>
        <v>12.374999999999989</v>
      </c>
    </row>
    <row r="69" spans="1:12">
      <c r="A69" t="s">
        <v>89</v>
      </c>
      <c r="B69" s="12">
        <f t="shared" si="20"/>
        <v>42207.572916666664</v>
      </c>
      <c r="C69" s="5">
        <v>42207</v>
      </c>
      <c r="D69" s="6">
        <v>0.57291666666666663</v>
      </c>
      <c r="E69">
        <v>0.12609999999999999</v>
      </c>
      <c r="F69">
        <v>800</v>
      </c>
      <c r="G69">
        <f t="shared" si="21"/>
        <v>0.8</v>
      </c>
      <c r="H69">
        <v>0.1341</v>
      </c>
      <c r="I69">
        <f t="shared" si="22"/>
        <v>8.0000000000000071E-3</v>
      </c>
      <c r="J69">
        <f t="shared" si="23"/>
        <v>8.0000000000000071</v>
      </c>
      <c r="K69">
        <f t="shared" si="24"/>
        <v>1.0000000000000009E-2</v>
      </c>
      <c r="L69">
        <f t="shared" si="25"/>
        <v>10.000000000000009</v>
      </c>
    </row>
    <row r="70" spans="1:12">
      <c r="A70" t="s">
        <v>41</v>
      </c>
      <c r="B70" s="12">
        <f t="shared" si="20"/>
        <v>42207.583333333336</v>
      </c>
      <c r="C70" s="5">
        <v>42207</v>
      </c>
      <c r="D70" s="6">
        <v>0.58333333333333337</v>
      </c>
      <c r="E70">
        <v>0.12640000000000001</v>
      </c>
      <c r="F70">
        <v>800</v>
      </c>
      <c r="G70">
        <f t="shared" si="21"/>
        <v>0.8</v>
      </c>
      <c r="H70">
        <v>0.12809999999999999</v>
      </c>
      <c r="I70">
        <f t="shared" si="22"/>
        <v>1.6999999999999793E-3</v>
      </c>
      <c r="J70">
        <f t="shared" si="23"/>
        <v>1.6999999999999793</v>
      </c>
      <c r="K70">
        <f t="shared" si="24"/>
        <v>2.1249999999999741E-3</v>
      </c>
      <c r="L70">
        <f t="shared" si="25"/>
        <v>2.1249999999999738</v>
      </c>
    </row>
    <row r="71" spans="1:12">
      <c r="A71" t="s">
        <v>43</v>
      </c>
      <c r="B71" s="12">
        <f t="shared" si="20"/>
        <v>42207.59375</v>
      </c>
      <c r="C71" s="5">
        <v>42207</v>
      </c>
      <c r="D71" s="6">
        <v>0.59375</v>
      </c>
      <c r="E71">
        <v>0.125</v>
      </c>
      <c r="F71">
        <v>800</v>
      </c>
      <c r="G71">
        <f t="shared" si="21"/>
        <v>0.8</v>
      </c>
      <c r="H71">
        <v>0.12570000000000001</v>
      </c>
      <c r="I71">
        <f t="shared" si="22"/>
        <v>7.0000000000000617E-4</v>
      </c>
      <c r="J71">
        <f t="shared" si="23"/>
        <v>0.70000000000000617</v>
      </c>
      <c r="K71">
        <f t="shared" si="24"/>
        <v>8.7500000000000772E-4</v>
      </c>
      <c r="L71">
        <f t="shared" si="25"/>
        <v>0.87500000000000766</v>
      </c>
    </row>
    <row r="72" spans="1:12">
      <c r="B72" s="12"/>
      <c r="C72" s="5"/>
      <c r="D72" s="6"/>
    </row>
    <row r="73" spans="1:12">
      <c r="A73" t="s">
        <v>14</v>
      </c>
      <c r="B73" s="12">
        <f t="shared" ref="B73:B81" si="26">C73+D73</f>
        <v>42209.409722222219</v>
      </c>
      <c r="C73" s="5">
        <v>42209</v>
      </c>
      <c r="D73" s="6">
        <v>0.40972222222222227</v>
      </c>
      <c r="E73">
        <v>0.12609999999999999</v>
      </c>
      <c r="F73">
        <v>800</v>
      </c>
      <c r="G73">
        <f t="shared" ref="G73:G81" si="27">F73/1000</f>
        <v>0.8</v>
      </c>
      <c r="H73">
        <v>0.12790000000000001</v>
      </c>
      <c r="I73">
        <f t="shared" ref="I73:I81" si="28">H73-E73</f>
        <v>1.8000000000000238E-3</v>
      </c>
      <c r="J73">
        <f t="shared" ref="J73:J81" si="29">I73*1000</f>
        <v>1.8000000000000238</v>
      </c>
      <c r="K73">
        <f t="shared" ref="K73:K81" si="30">I73/G73</f>
        <v>2.2500000000000298E-3</v>
      </c>
      <c r="L73">
        <f t="shared" ref="L73:L81" si="31">J73/G73</f>
        <v>2.2500000000000298</v>
      </c>
    </row>
    <row r="74" spans="1:12">
      <c r="A74" t="s">
        <v>16</v>
      </c>
      <c r="B74" s="12">
        <f t="shared" si="26"/>
        <v>42209.420138888891</v>
      </c>
      <c r="C74" s="5">
        <v>42209</v>
      </c>
      <c r="D74" s="6">
        <v>0.4201388888888889</v>
      </c>
      <c r="E74">
        <v>0.12520000000000001</v>
      </c>
      <c r="F74">
        <v>800</v>
      </c>
      <c r="G74">
        <f t="shared" si="27"/>
        <v>0.8</v>
      </c>
      <c r="H74">
        <v>0.127</v>
      </c>
      <c r="I74">
        <f t="shared" si="28"/>
        <v>1.799999999999996E-3</v>
      </c>
      <c r="J74">
        <f t="shared" si="29"/>
        <v>1.799999999999996</v>
      </c>
      <c r="K74">
        <f t="shared" si="30"/>
        <v>2.2499999999999951E-3</v>
      </c>
      <c r="L74">
        <f t="shared" si="31"/>
        <v>2.2499999999999951</v>
      </c>
    </row>
    <row r="75" spans="1:12">
      <c r="A75" t="s">
        <v>106</v>
      </c>
      <c r="B75" s="12">
        <f t="shared" si="26"/>
        <v>42209.427083333336</v>
      </c>
      <c r="C75" s="5">
        <v>42209</v>
      </c>
      <c r="D75" s="6">
        <v>0.42708333333333331</v>
      </c>
      <c r="E75">
        <v>0.1265</v>
      </c>
      <c r="F75">
        <v>800</v>
      </c>
      <c r="G75">
        <f t="shared" si="27"/>
        <v>0.8</v>
      </c>
      <c r="H75">
        <v>0.12859999999999999</v>
      </c>
      <c r="I75">
        <f t="shared" si="28"/>
        <v>2.0999999999999908E-3</v>
      </c>
      <c r="J75">
        <f t="shared" si="29"/>
        <v>2.0999999999999908</v>
      </c>
      <c r="K75">
        <f t="shared" si="30"/>
        <v>2.6249999999999885E-3</v>
      </c>
      <c r="L75">
        <f t="shared" si="31"/>
        <v>2.6249999999999885</v>
      </c>
    </row>
    <row r="76" spans="1:12">
      <c r="A76" t="s">
        <v>19</v>
      </c>
      <c r="B76" s="12">
        <f t="shared" si="26"/>
        <v>42209.434027777781</v>
      </c>
      <c r="C76" s="5">
        <v>42209</v>
      </c>
      <c r="D76" s="6">
        <v>0.43402777777777773</v>
      </c>
      <c r="E76">
        <v>0.1263</v>
      </c>
      <c r="F76">
        <v>800</v>
      </c>
      <c r="G76">
        <f t="shared" si="27"/>
        <v>0.8</v>
      </c>
      <c r="H76">
        <v>0.1293</v>
      </c>
      <c r="I76">
        <f t="shared" si="28"/>
        <v>3.0000000000000027E-3</v>
      </c>
      <c r="J76">
        <f t="shared" si="29"/>
        <v>3.0000000000000027</v>
      </c>
      <c r="K76">
        <f t="shared" si="30"/>
        <v>3.7500000000000033E-3</v>
      </c>
      <c r="L76">
        <f t="shared" si="31"/>
        <v>3.7500000000000031</v>
      </c>
    </row>
    <row r="77" spans="1:12">
      <c r="A77" t="s">
        <v>5</v>
      </c>
      <c r="B77" s="12">
        <f t="shared" si="26"/>
        <v>42209.458333333336</v>
      </c>
      <c r="C77" s="5">
        <v>42209</v>
      </c>
      <c r="D77" s="6">
        <v>0.45833333333333331</v>
      </c>
      <c r="E77">
        <v>0.1258</v>
      </c>
      <c r="F77">
        <v>430</v>
      </c>
      <c r="G77">
        <f t="shared" si="27"/>
        <v>0.43</v>
      </c>
      <c r="H77">
        <v>0.13400000000000001</v>
      </c>
      <c r="I77">
        <f t="shared" si="28"/>
        <v>8.2000000000000128E-3</v>
      </c>
      <c r="J77">
        <f t="shared" si="29"/>
        <v>8.2000000000000135</v>
      </c>
      <c r="K77">
        <f t="shared" si="30"/>
        <v>1.9069767441860494E-2</v>
      </c>
      <c r="L77">
        <f t="shared" si="31"/>
        <v>19.069767441860495</v>
      </c>
    </row>
    <row r="78" spans="1:12">
      <c r="A78" t="s">
        <v>6</v>
      </c>
      <c r="B78" s="12">
        <f t="shared" si="26"/>
        <v>42209.46875</v>
      </c>
      <c r="C78" s="5">
        <v>42209</v>
      </c>
      <c r="D78" s="6">
        <v>0.46875</v>
      </c>
      <c r="E78">
        <v>0.12559999999999999</v>
      </c>
      <c r="F78">
        <v>800</v>
      </c>
      <c r="G78">
        <f t="shared" si="27"/>
        <v>0.8</v>
      </c>
      <c r="H78">
        <v>0.1273</v>
      </c>
      <c r="I78">
        <f t="shared" si="28"/>
        <v>1.7000000000000071E-3</v>
      </c>
      <c r="J78">
        <f t="shared" si="29"/>
        <v>1.7000000000000071</v>
      </c>
      <c r="K78">
        <f t="shared" si="30"/>
        <v>2.1250000000000088E-3</v>
      </c>
      <c r="L78">
        <f t="shared" si="31"/>
        <v>2.1250000000000089</v>
      </c>
    </row>
    <row r="79" spans="1:12">
      <c r="A79" t="s">
        <v>8</v>
      </c>
      <c r="B79" s="12">
        <f t="shared" si="26"/>
        <v>42209.486111111109</v>
      </c>
      <c r="C79" s="5">
        <v>42209</v>
      </c>
      <c r="D79" s="6">
        <v>0.4861111111111111</v>
      </c>
      <c r="E79">
        <v>0.125</v>
      </c>
      <c r="F79">
        <v>800</v>
      </c>
      <c r="G79">
        <f t="shared" si="27"/>
        <v>0.8</v>
      </c>
      <c r="H79">
        <v>0.12620000000000001</v>
      </c>
      <c r="I79">
        <f t="shared" si="28"/>
        <v>1.2000000000000066E-3</v>
      </c>
      <c r="J79">
        <f t="shared" si="29"/>
        <v>1.2000000000000066</v>
      </c>
      <c r="K79">
        <f t="shared" si="30"/>
        <v>1.5000000000000083E-3</v>
      </c>
      <c r="L79">
        <f t="shared" si="31"/>
        <v>1.5000000000000082</v>
      </c>
    </row>
    <row r="80" spans="1:12">
      <c r="A80" t="s">
        <v>10</v>
      </c>
      <c r="B80" s="12">
        <f t="shared" si="26"/>
        <v>42209.517361111109</v>
      </c>
      <c r="C80" s="5">
        <v>42209</v>
      </c>
      <c r="D80" s="6">
        <v>0.51736111111111105</v>
      </c>
      <c r="E80">
        <v>0.126</v>
      </c>
      <c r="F80">
        <v>800</v>
      </c>
      <c r="G80">
        <f t="shared" si="27"/>
        <v>0.8</v>
      </c>
      <c r="H80">
        <v>0.1275</v>
      </c>
      <c r="I80">
        <f t="shared" si="28"/>
        <v>1.5000000000000013E-3</v>
      </c>
      <c r="J80">
        <f t="shared" si="29"/>
        <v>1.5000000000000013</v>
      </c>
      <c r="K80">
        <f t="shared" si="30"/>
        <v>1.8750000000000017E-3</v>
      </c>
      <c r="L80">
        <f t="shared" si="31"/>
        <v>1.8750000000000016</v>
      </c>
    </row>
    <row r="81" spans="1:13">
      <c r="A81" t="s">
        <v>12</v>
      </c>
      <c r="B81" s="12">
        <f t="shared" si="26"/>
        <v>42209.53125</v>
      </c>
      <c r="C81" s="5">
        <v>42209</v>
      </c>
      <c r="D81" s="6">
        <v>0.53125</v>
      </c>
      <c r="E81">
        <v>0.12640000000000001</v>
      </c>
      <c r="F81">
        <v>800</v>
      </c>
      <c r="G81">
        <f t="shared" si="27"/>
        <v>0.8</v>
      </c>
      <c r="H81">
        <v>0.12809999999999999</v>
      </c>
      <c r="I81">
        <f t="shared" si="28"/>
        <v>1.6999999999999793E-3</v>
      </c>
      <c r="J81">
        <f t="shared" si="29"/>
        <v>1.6999999999999793</v>
      </c>
      <c r="K81">
        <f t="shared" si="30"/>
        <v>2.1249999999999741E-3</v>
      </c>
      <c r="L81">
        <f t="shared" si="31"/>
        <v>2.1249999999999738</v>
      </c>
    </row>
    <row r="82" spans="1:13">
      <c r="B82" s="12"/>
      <c r="C82" s="5"/>
      <c r="D82" s="6"/>
    </row>
    <row r="83" spans="1:13">
      <c r="A83" t="s">
        <v>5</v>
      </c>
      <c r="B83" s="12">
        <f t="shared" ref="B83:B91" si="32">C83+D83</f>
        <v>42223.416666666664</v>
      </c>
      <c r="C83" s="5">
        <v>42223</v>
      </c>
      <c r="D83" s="6">
        <v>0.41666666666666669</v>
      </c>
      <c r="E83">
        <v>0.1353</v>
      </c>
      <c r="F83">
        <v>655</v>
      </c>
      <c r="G83">
        <f t="shared" ref="G83:G91" si="33">F83/1000</f>
        <v>0.65500000000000003</v>
      </c>
      <c r="H83">
        <v>0.13850000000000001</v>
      </c>
      <c r="I83">
        <f t="shared" ref="I83:I91" si="34">H83-E83</f>
        <v>3.2000000000000084E-3</v>
      </c>
      <c r="J83">
        <f t="shared" ref="J83:J91" si="35">I83*1000</f>
        <v>3.2000000000000082</v>
      </c>
      <c r="K83">
        <f t="shared" ref="K83:K91" si="36">I83/G83</f>
        <v>4.8854961832061191E-3</v>
      </c>
      <c r="L83">
        <f t="shared" ref="L83:L91" si="37">J83/G83</f>
        <v>4.8854961832061194</v>
      </c>
    </row>
    <row r="84" spans="1:13">
      <c r="A84" t="s">
        <v>6</v>
      </c>
      <c r="B84" s="12">
        <f t="shared" si="32"/>
        <v>42223.427083333336</v>
      </c>
      <c r="C84" s="5">
        <v>42223</v>
      </c>
      <c r="D84" s="6">
        <v>0.42708333333333331</v>
      </c>
      <c r="E84">
        <v>0.1356</v>
      </c>
      <c r="F84">
        <v>800</v>
      </c>
      <c r="G84">
        <f t="shared" si="33"/>
        <v>0.8</v>
      </c>
      <c r="H84">
        <v>0.13739999999999999</v>
      </c>
      <c r="I84">
        <f t="shared" si="34"/>
        <v>1.799999999999996E-3</v>
      </c>
      <c r="J84">
        <f t="shared" si="35"/>
        <v>1.799999999999996</v>
      </c>
      <c r="K84">
        <f t="shared" si="36"/>
        <v>2.2499999999999951E-3</v>
      </c>
      <c r="L84">
        <f t="shared" si="37"/>
        <v>2.2499999999999951</v>
      </c>
    </row>
    <row r="85" spans="1:13">
      <c r="A85" t="s">
        <v>8</v>
      </c>
      <c r="B85" s="12">
        <f t="shared" si="32"/>
        <v>42223.444444444445</v>
      </c>
      <c r="C85" s="5">
        <v>42223</v>
      </c>
      <c r="D85" s="6">
        <v>0.44444444444444442</v>
      </c>
      <c r="E85">
        <v>0.1368</v>
      </c>
      <c r="F85">
        <v>805</v>
      </c>
      <c r="G85">
        <f t="shared" si="33"/>
        <v>0.80500000000000005</v>
      </c>
      <c r="H85">
        <v>0.1381</v>
      </c>
      <c r="I85">
        <f t="shared" si="34"/>
        <v>1.2999999999999956E-3</v>
      </c>
      <c r="J85">
        <f t="shared" si="35"/>
        <v>1.2999999999999956</v>
      </c>
      <c r="K85">
        <f t="shared" si="36"/>
        <v>1.6149068322981312E-3</v>
      </c>
      <c r="L85">
        <f t="shared" si="37"/>
        <v>1.614906832298131</v>
      </c>
    </row>
    <row r="86" spans="1:13">
      <c r="A86" t="s">
        <v>156</v>
      </c>
      <c r="B86" s="12">
        <f t="shared" si="32"/>
        <v>42223.479166666664</v>
      </c>
      <c r="C86" s="5">
        <v>42223</v>
      </c>
      <c r="D86" s="6">
        <v>0.47916666666666669</v>
      </c>
      <c r="E86">
        <v>0.13569999999999999</v>
      </c>
      <c r="F86">
        <v>800</v>
      </c>
      <c r="G86">
        <f t="shared" si="33"/>
        <v>0.8</v>
      </c>
      <c r="H86">
        <v>0.13730000000000001</v>
      </c>
      <c r="I86">
        <f t="shared" si="34"/>
        <v>1.6000000000000181E-3</v>
      </c>
      <c r="J86">
        <f t="shared" si="35"/>
        <v>1.6000000000000181</v>
      </c>
      <c r="K86">
        <f t="shared" si="36"/>
        <v>2.0000000000000226E-3</v>
      </c>
      <c r="L86">
        <f t="shared" si="37"/>
        <v>2.0000000000000226</v>
      </c>
    </row>
    <row r="87" spans="1:13">
      <c r="A87" t="s">
        <v>12</v>
      </c>
      <c r="B87" s="12">
        <f t="shared" si="32"/>
        <v>42223.489583333336</v>
      </c>
      <c r="C87" s="5">
        <v>42223</v>
      </c>
      <c r="D87" s="6">
        <v>0.48958333333333331</v>
      </c>
      <c r="E87">
        <v>0.13600000000000001</v>
      </c>
      <c r="F87">
        <v>800</v>
      </c>
      <c r="G87">
        <f t="shared" si="33"/>
        <v>0.8</v>
      </c>
      <c r="H87">
        <v>0.13819999999999999</v>
      </c>
      <c r="I87">
        <f t="shared" si="34"/>
        <v>2.1999999999999797E-3</v>
      </c>
      <c r="J87">
        <f t="shared" si="35"/>
        <v>2.1999999999999797</v>
      </c>
      <c r="K87">
        <f t="shared" si="36"/>
        <v>2.7499999999999747E-3</v>
      </c>
      <c r="L87">
        <f t="shared" si="37"/>
        <v>2.7499999999999747</v>
      </c>
    </row>
    <row r="88" spans="1:13">
      <c r="A88" t="s">
        <v>10</v>
      </c>
      <c r="B88" s="12">
        <f t="shared" si="32"/>
        <v>42223.510416666664</v>
      </c>
      <c r="C88" s="5">
        <v>42223</v>
      </c>
      <c r="D88" s="6">
        <v>0.51041666666666663</v>
      </c>
      <c r="E88">
        <v>0.1346</v>
      </c>
      <c r="F88">
        <v>800</v>
      </c>
      <c r="G88">
        <f t="shared" si="33"/>
        <v>0.8</v>
      </c>
      <c r="H88">
        <v>0.1363</v>
      </c>
      <c r="I88">
        <f t="shared" si="34"/>
        <v>1.7000000000000071E-3</v>
      </c>
      <c r="J88">
        <f t="shared" si="35"/>
        <v>1.7000000000000071</v>
      </c>
      <c r="K88">
        <f t="shared" si="36"/>
        <v>2.1250000000000088E-3</v>
      </c>
      <c r="L88">
        <f t="shared" si="37"/>
        <v>2.1250000000000089</v>
      </c>
    </row>
    <row r="89" spans="1:13">
      <c r="A89" t="s">
        <v>19</v>
      </c>
      <c r="B89" s="12">
        <f t="shared" si="32"/>
        <v>42223.538194444445</v>
      </c>
      <c r="C89" s="5">
        <v>42223</v>
      </c>
      <c r="D89" s="6">
        <v>0.53819444444444442</v>
      </c>
      <c r="E89">
        <v>0.13550000000000001</v>
      </c>
      <c r="F89">
        <v>800</v>
      </c>
      <c r="G89">
        <f t="shared" si="33"/>
        <v>0.8</v>
      </c>
      <c r="H89">
        <v>0.13780000000000001</v>
      </c>
      <c r="I89">
        <f t="shared" si="34"/>
        <v>2.2999999999999965E-3</v>
      </c>
      <c r="J89">
        <f t="shared" si="35"/>
        <v>2.2999999999999963</v>
      </c>
      <c r="K89">
        <f t="shared" si="36"/>
        <v>2.8749999999999956E-3</v>
      </c>
      <c r="L89">
        <f t="shared" si="37"/>
        <v>2.8749999999999951</v>
      </c>
    </row>
    <row r="90" spans="1:13">
      <c r="A90" t="s">
        <v>16</v>
      </c>
      <c r="B90" s="12">
        <f t="shared" si="32"/>
        <v>42223.548611111109</v>
      </c>
      <c r="C90" s="5">
        <v>42223</v>
      </c>
      <c r="D90" s="6">
        <v>0.54861111111111105</v>
      </c>
      <c r="E90">
        <v>0.13519999999999999</v>
      </c>
      <c r="F90">
        <v>800</v>
      </c>
      <c r="G90">
        <f t="shared" si="33"/>
        <v>0.8</v>
      </c>
      <c r="H90">
        <v>0.1371</v>
      </c>
      <c r="I90">
        <f t="shared" si="34"/>
        <v>1.9000000000000128E-3</v>
      </c>
      <c r="J90">
        <f t="shared" si="35"/>
        <v>1.9000000000000128</v>
      </c>
      <c r="K90">
        <f t="shared" si="36"/>
        <v>2.375000000000016E-3</v>
      </c>
      <c r="L90">
        <f t="shared" si="37"/>
        <v>2.375000000000016</v>
      </c>
    </row>
    <row r="91" spans="1:13">
      <c r="A91" t="s">
        <v>14</v>
      </c>
      <c r="B91" s="12">
        <f t="shared" si="32"/>
        <v>42223.5625</v>
      </c>
      <c r="C91" s="5">
        <v>42223</v>
      </c>
      <c r="D91" s="6">
        <v>0.5625</v>
      </c>
      <c r="E91">
        <v>0.13600000000000001</v>
      </c>
      <c r="F91">
        <v>800</v>
      </c>
      <c r="G91">
        <f t="shared" si="33"/>
        <v>0.8</v>
      </c>
      <c r="H91">
        <v>0.13900000000000001</v>
      </c>
      <c r="I91">
        <f t="shared" si="34"/>
        <v>3.0000000000000027E-3</v>
      </c>
      <c r="J91">
        <f t="shared" si="35"/>
        <v>3.0000000000000027</v>
      </c>
      <c r="K91">
        <f t="shared" si="36"/>
        <v>3.7500000000000033E-3</v>
      </c>
      <c r="L91">
        <f t="shared" si="37"/>
        <v>3.7500000000000031</v>
      </c>
    </row>
    <row r="92" spans="1:13">
      <c r="B92" s="12"/>
      <c r="C92" s="5"/>
      <c r="D92" s="6"/>
    </row>
    <row r="93" spans="1:13">
      <c r="A93" t="s">
        <v>158</v>
      </c>
      <c r="B93" s="12">
        <f t="shared" ref="B93:B98" si="38">C93+D93</f>
        <v>42227.447916666664</v>
      </c>
      <c r="C93" s="5">
        <v>42227</v>
      </c>
      <c r="D93" s="6">
        <v>0.44791666666666669</v>
      </c>
      <c r="E93">
        <v>0.13619999999999999</v>
      </c>
      <c r="F93">
        <v>800</v>
      </c>
      <c r="G93">
        <f t="shared" ref="G93:G98" si="39">F93/1000</f>
        <v>0.8</v>
      </c>
      <c r="H93">
        <v>0.15</v>
      </c>
      <c r="I93">
        <f t="shared" ref="I93:I98" si="40">H93-E93</f>
        <v>1.3800000000000007E-2</v>
      </c>
      <c r="J93">
        <f t="shared" ref="J93:J98" si="41">I93*1000</f>
        <v>13.800000000000006</v>
      </c>
      <c r="K93">
        <f t="shared" ref="K93:K98" si="42">I93/G93</f>
        <v>1.7250000000000008E-2</v>
      </c>
      <c r="L93">
        <f t="shared" ref="L93:L98" si="43">J93/G93</f>
        <v>17.250000000000007</v>
      </c>
      <c r="M93" t="s">
        <v>206</v>
      </c>
    </row>
    <row r="94" spans="1:13">
      <c r="A94" t="s">
        <v>159</v>
      </c>
      <c r="B94" s="12">
        <f t="shared" si="38"/>
        <v>42227.46875</v>
      </c>
      <c r="C94" s="5">
        <v>42227</v>
      </c>
      <c r="D94" s="6">
        <v>0.46875</v>
      </c>
      <c r="E94">
        <v>0.1348</v>
      </c>
      <c r="F94">
        <v>800</v>
      </c>
      <c r="G94">
        <f t="shared" si="39"/>
        <v>0.8</v>
      </c>
      <c r="H94">
        <v>0.14219999999999999</v>
      </c>
      <c r="I94">
        <f t="shared" si="40"/>
        <v>7.3999999999999899E-3</v>
      </c>
      <c r="J94">
        <f t="shared" si="41"/>
        <v>7.3999999999999897</v>
      </c>
      <c r="K94">
        <f t="shared" si="42"/>
        <v>9.2499999999999874E-3</v>
      </c>
      <c r="L94">
        <f t="shared" si="43"/>
        <v>9.2499999999999858</v>
      </c>
      <c r="M94" t="s">
        <v>206</v>
      </c>
    </row>
    <row r="95" spans="1:13">
      <c r="A95" t="s">
        <v>157</v>
      </c>
      <c r="B95" s="12">
        <f t="shared" si="38"/>
        <v>42227.5</v>
      </c>
      <c r="C95" s="5">
        <v>42227</v>
      </c>
      <c r="D95" s="6">
        <v>0.5</v>
      </c>
      <c r="E95">
        <v>0.13619999999999999</v>
      </c>
      <c r="F95">
        <v>500</v>
      </c>
      <c r="G95">
        <f t="shared" si="39"/>
        <v>0.5</v>
      </c>
      <c r="H95">
        <v>0.1414</v>
      </c>
      <c r="I95">
        <f t="shared" si="40"/>
        <v>5.2000000000000102E-3</v>
      </c>
      <c r="J95">
        <f t="shared" si="41"/>
        <v>5.2000000000000099</v>
      </c>
      <c r="K95">
        <f t="shared" si="42"/>
        <v>1.040000000000002E-2</v>
      </c>
      <c r="L95">
        <f t="shared" si="43"/>
        <v>10.40000000000002</v>
      </c>
      <c r="M95" t="s">
        <v>206</v>
      </c>
    </row>
    <row r="96" spans="1:13">
      <c r="A96" t="s">
        <v>6</v>
      </c>
      <c r="B96" s="12">
        <f t="shared" si="38"/>
        <v>42227.541666666664</v>
      </c>
      <c r="C96" s="5">
        <v>42227</v>
      </c>
      <c r="D96" s="6">
        <v>0.54166666666666663</v>
      </c>
      <c r="E96">
        <v>0.13639999999999999</v>
      </c>
      <c r="F96">
        <v>800</v>
      </c>
      <c r="G96">
        <f t="shared" si="39"/>
        <v>0.8</v>
      </c>
      <c r="H96">
        <v>0.13930000000000001</v>
      </c>
      <c r="I96">
        <f t="shared" si="40"/>
        <v>2.9000000000000137E-3</v>
      </c>
      <c r="J96">
        <f t="shared" si="41"/>
        <v>2.9000000000000137</v>
      </c>
      <c r="K96">
        <f t="shared" si="42"/>
        <v>3.6250000000000171E-3</v>
      </c>
      <c r="L96">
        <f t="shared" si="43"/>
        <v>3.6250000000000169</v>
      </c>
      <c r="M96" t="s">
        <v>206</v>
      </c>
    </row>
    <row r="97" spans="1:13">
      <c r="A97" t="s">
        <v>160</v>
      </c>
      <c r="B97" s="12">
        <f t="shared" si="38"/>
        <v>42227.59375</v>
      </c>
      <c r="C97" s="5">
        <v>42227</v>
      </c>
      <c r="D97" s="6">
        <v>0.59375</v>
      </c>
      <c r="E97">
        <v>0.13539999999999999</v>
      </c>
      <c r="F97">
        <v>500</v>
      </c>
      <c r="G97">
        <f t="shared" si="39"/>
        <v>0.5</v>
      </c>
      <c r="H97">
        <v>0.17399999999999999</v>
      </c>
      <c r="I97">
        <f t="shared" si="40"/>
        <v>3.8599999999999995E-2</v>
      </c>
      <c r="J97">
        <f t="shared" si="41"/>
        <v>38.599999999999994</v>
      </c>
      <c r="K97">
        <f t="shared" si="42"/>
        <v>7.7199999999999991E-2</v>
      </c>
      <c r="L97">
        <f t="shared" si="43"/>
        <v>77.199999999999989</v>
      </c>
      <c r="M97" t="s">
        <v>206</v>
      </c>
    </row>
    <row r="98" spans="1:13">
      <c r="A98" t="s">
        <v>14</v>
      </c>
      <c r="B98" s="12">
        <f t="shared" si="38"/>
        <v>42227.625</v>
      </c>
      <c r="C98" s="5">
        <v>42227</v>
      </c>
      <c r="D98" s="6">
        <v>0.625</v>
      </c>
      <c r="E98">
        <v>0.1366</v>
      </c>
      <c r="F98">
        <v>800</v>
      </c>
      <c r="G98">
        <f t="shared" si="39"/>
        <v>0.8</v>
      </c>
      <c r="H98">
        <v>0.13900000000000001</v>
      </c>
      <c r="I98">
        <f t="shared" si="40"/>
        <v>2.4000000000000132E-3</v>
      </c>
      <c r="J98">
        <f t="shared" si="41"/>
        <v>2.4000000000000132</v>
      </c>
      <c r="K98">
        <f t="shared" si="42"/>
        <v>3.0000000000000165E-3</v>
      </c>
      <c r="L98">
        <f t="shared" si="43"/>
        <v>3.0000000000000164</v>
      </c>
      <c r="M98" t="s">
        <v>206</v>
      </c>
    </row>
    <row r="99" spans="1:13">
      <c r="B99" s="12"/>
      <c r="C99" s="5"/>
      <c r="D99" s="6"/>
    </row>
    <row r="100" spans="1:13">
      <c r="A100" t="s">
        <v>12</v>
      </c>
      <c r="B100" s="12">
        <f t="shared" ref="B100:B108" si="44">C100+D100</f>
        <v>42242.520833333336</v>
      </c>
      <c r="C100" s="5">
        <v>42242</v>
      </c>
      <c r="D100" s="6">
        <v>0.52083333333333337</v>
      </c>
      <c r="E100">
        <v>0.13619999999999999</v>
      </c>
      <c r="F100">
        <v>800</v>
      </c>
      <c r="G100">
        <f t="shared" ref="G100:G108" si="45">F100/1000</f>
        <v>0.8</v>
      </c>
      <c r="H100">
        <v>0.1384</v>
      </c>
      <c r="I100">
        <f t="shared" ref="I100:I108" si="46">H100-E100</f>
        <v>2.2000000000000075E-3</v>
      </c>
      <c r="J100">
        <f t="shared" ref="J100:J108" si="47">I100*1000</f>
        <v>2.2000000000000073</v>
      </c>
      <c r="K100">
        <f t="shared" ref="K100:K108" si="48">I100/G100</f>
        <v>2.7500000000000094E-3</v>
      </c>
      <c r="L100">
        <f t="shared" ref="L100:L108" si="49">J100/G100</f>
        <v>2.7500000000000089</v>
      </c>
    </row>
    <row r="101" spans="1:13">
      <c r="A101" t="s">
        <v>156</v>
      </c>
      <c r="B101" s="12">
        <f t="shared" si="44"/>
        <v>42242.53125</v>
      </c>
      <c r="C101" s="5">
        <v>42242</v>
      </c>
      <c r="D101" s="6">
        <v>0.53125</v>
      </c>
      <c r="E101">
        <v>0.1343</v>
      </c>
      <c r="F101">
        <v>800</v>
      </c>
      <c r="G101">
        <f t="shared" si="45"/>
        <v>0.8</v>
      </c>
      <c r="H101">
        <v>0.1366</v>
      </c>
      <c r="I101">
        <f t="shared" si="46"/>
        <v>2.2999999999999965E-3</v>
      </c>
      <c r="J101">
        <f t="shared" si="47"/>
        <v>2.2999999999999963</v>
      </c>
      <c r="K101">
        <f t="shared" si="48"/>
        <v>2.8749999999999956E-3</v>
      </c>
      <c r="L101">
        <f t="shared" si="49"/>
        <v>2.8749999999999951</v>
      </c>
    </row>
    <row r="102" spans="1:13">
      <c r="A102" t="s">
        <v>10</v>
      </c>
      <c r="B102" s="12">
        <f t="shared" si="44"/>
        <v>42242.552083333336</v>
      </c>
      <c r="C102" s="5">
        <v>42242</v>
      </c>
      <c r="D102" s="6">
        <v>0.55208333333333337</v>
      </c>
      <c r="E102">
        <v>0.1358</v>
      </c>
      <c r="F102">
        <v>805</v>
      </c>
      <c r="G102">
        <f t="shared" si="45"/>
        <v>0.80500000000000005</v>
      </c>
      <c r="H102">
        <v>0.13919999999999999</v>
      </c>
      <c r="I102">
        <f t="shared" si="46"/>
        <v>3.3999999999999864E-3</v>
      </c>
      <c r="J102">
        <f t="shared" si="47"/>
        <v>3.3999999999999861</v>
      </c>
      <c r="K102">
        <f t="shared" si="48"/>
        <v>4.2236024844720327E-3</v>
      </c>
      <c r="L102">
        <f t="shared" si="49"/>
        <v>4.2236024844720319</v>
      </c>
    </row>
    <row r="103" spans="1:13">
      <c r="A103" t="s">
        <v>8</v>
      </c>
      <c r="B103" s="12">
        <f t="shared" si="44"/>
        <v>42242.586805555555</v>
      </c>
      <c r="C103" s="5">
        <v>42242</v>
      </c>
      <c r="D103" s="6">
        <v>0.58680555555555558</v>
      </c>
      <c r="E103">
        <v>0.13600000000000001</v>
      </c>
      <c r="F103">
        <v>805</v>
      </c>
      <c r="G103">
        <f t="shared" si="45"/>
        <v>0.80500000000000005</v>
      </c>
      <c r="H103">
        <v>0.1368</v>
      </c>
      <c r="I103">
        <f t="shared" si="46"/>
        <v>7.9999999999999516E-4</v>
      </c>
      <c r="J103">
        <f t="shared" si="47"/>
        <v>0.79999999999999516</v>
      </c>
      <c r="K103">
        <f t="shared" si="48"/>
        <v>9.9378881987577036E-4</v>
      </c>
      <c r="L103">
        <f t="shared" si="49"/>
        <v>0.99378881987577028</v>
      </c>
    </row>
    <row r="104" spans="1:13">
      <c r="A104" t="s">
        <v>6</v>
      </c>
      <c r="B104" s="12">
        <f t="shared" si="44"/>
        <v>42242.604166666664</v>
      </c>
      <c r="C104" s="5">
        <v>42242</v>
      </c>
      <c r="D104" s="6">
        <v>0.60416666666666663</v>
      </c>
      <c r="E104">
        <v>0.13689999999999999</v>
      </c>
      <c r="F104">
        <v>800</v>
      </c>
      <c r="G104">
        <f t="shared" si="45"/>
        <v>0.8</v>
      </c>
      <c r="H104">
        <v>0.13850000000000001</v>
      </c>
      <c r="I104">
        <f t="shared" si="46"/>
        <v>1.6000000000000181E-3</v>
      </c>
      <c r="J104">
        <f t="shared" si="47"/>
        <v>1.6000000000000181</v>
      </c>
      <c r="K104">
        <f t="shared" si="48"/>
        <v>2.0000000000000226E-3</v>
      </c>
      <c r="L104">
        <f t="shared" si="49"/>
        <v>2.0000000000000226</v>
      </c>
    </row>
    <row r="105" spans="1:13">
      <c r="A105" t="s">
        <v>5</v>
      </c>
      <c r="B105" s="12">
        <f t="shared" si="44"/>
        <v>42242.614583333336</v>
      </c>
      <c r="C105" s="5">
        <v>42242</v>
      </c>
      <c r="D105" s="6">
        <v>0.61458333333333337</v>
      </c>
      <c r="E105">
        <v>0.13700000000000001</v>
      </c>
      <c r="F105">
        <v>700</v>
      </c>
      <c r="G105">
        <f t="shared" si="45"/>
        <v>0.7</v>
      </c>
      <c r="H105">
        <v>0.14119999999999999</v>
      </c>
      <c r="I105">
        <f t="shared" si="46"/>
        <v>4.1999999999999815E-3</v>
      </c>
      <c r="J105">
        <f t="shared" si="47"/>
        <v>4.1999999999999815</v>
      </c>
      <c r="K105">
        <f t="shared" si="48"/>
        <v>5.9999999999999741E-3</v>
      </c>
      <c r="L105">
        <f t="shared" si="49"/>
        <v>5.9999999999999742</v>
      </c>
    </row>
    <row r="106" spans="1:13">
      <c r="A106" t="s">
        <v>14</v>
      </c>
      <c r="B106" s="12">
        <f t="shared" si="44"/>
        <v>42242.635416666664</v>
      </c>
      <c r="C106" s="5">
        <v>42242</v>
      </c>
      <c r="D106" s="6">
        <v>0.63541666666666663</v>
      </c>
      <c r="E106">
        <v>0.13589999999999999</v>
      </c>
      <c r="F106">
        <v>800</v>
      </c>
      <c r="G106">
        <f t="shared" si="45"/>
        <v>0.8</v>
      </c>
      <c r="H106">
        <v>0.13830000000000001</v>
      </c>
      <c r="I106">
        <f t="shared" si="46"/>
        <v>2.4000000000000132E-3</v>
      </c>
      <c r="J106">
        <f t="shared" si="47"/>
        <v>2.4000000000000132</v>
      </c>
      <c r="K106">
        <f t="shared" si="48"/>
        <v>3.0000000000000165E-3</v>
      </c>
      <c r="L106">
        <f t="shared" si="49"/>
        <v>3.0000000000000164</v>
      </c>
    </row>
    <row r="107" spans="1:13">
      <c r="A107" t="s">
        <v>16</v>
      </c>
      <c r="B107" s="12">
        <f t="shared" si="44"/>
        <v>42242.645833333336</v>
      </c>
      <c r="C107" s="5">
        <v>42242</v>
      </c>
      <c r="D107" s="6">
        <v>0.64583333333333337</v>
      </c>
      <c r="E107">
        <v>0.1353</v>
      </c>
      <c r="F107">
        <v>800</v>
      </c>
      <c r="G107">
        <f t="shared" si="45"/>
        <v>0.8</v>
      </c>
      <c r="H107">
        <v>0.13689999999999999</v>
      </c>
      <c r="I107">
        <f t="shared" si="46"/>
        <v>1.5999999999999903E-3</v>
      </c>
      <c r="J107">
        <f t="shared" si="47"/>
        <v>1.5999999999999903</v>
      </c>
      <c r="K107">
        <f t="shared" si="48"/>
        <v>1.9999999999999879E-3</v>
      </c>
      <c r="L107">
        <f t="shared" si="49"/>
        <v>1.9999999999999878</v>
      </c>
    </row>
    <row r="108" spans="1:13">
      <c r="A108" t="s">
        <v>19</v>
      </c>
      <c r="B108" s="12">
        <f t="shared" si="44"/>
        <v>42242.659722222219</v>
      </c>
      <c r="C108" s="5">
        <v>42242</v>
      </c>
      <c r="D108" s="6">
        <v>0.65972222222222221</v>
      </c>
      <c r="E108">
        <v>0.1356</v>
      </c>
      <c r="F108">
        <v>800</v>
      </c>
      <c r="G108">
        <f t="shared" si="45"/>
        <v>0.8</v>
      </c>
      <c r="H108">
        <v>0.13769999999999999</v>
      </c>
      <c r="I108">
        <f t="shared" si="46"/>
        <v>2.0999999999999908E-3</v>
      </c>
      <c r="J108">
        <f t="shared" si="47"/>
        <v>2.0999999999999908</v>
      </c>
      <c r="K108">
        <f t="shared" si="48"/>
        <v>2.6249999999999885E-3</v>
      </c>
      <c r="L108">
        <f t="shared" si="49"/>
        <v>2.6249999999999885</v>
      </c>
    </row>
    <row r="109" spans="1:13">
      <c r="B109" s="12"/>
      <c r="C109" s="5"/>
      <c r="D109" s="6"/>
    </row>
    <row r="110" spans="1:13">
      <c r="A110" t="s">
        <v>22</v>
      </c>
      <c r="B110" s="12">
        <f t="shared" ref="B110:B125" si="50">C110+D110</f>
        <v>42255.534722222219</v>
      </c>
      <c r="C110" s="5">
        <v>42255</v>
      </c>
      <c r="D110" s="6">
        <v>0.53472222222222221</v>
      </c>
      <c r="E110">
        <v>0.1258</v>
      </c>
      <c r="F110">
        <v>505</v>
      </c>
      <c r="G110">
        <f t="shared" ref="G110:G125" si="51">F110/1000</f>
        <v>0.505</v>
      </c>
      <c r="H110">
        <v>0.1835</v>
      </c>
      <c r="I110">
        <f t="shared" ref="I110:I125" si="52">H110-E110</f>
        <v>5.7700000000000001E-2</v>
      </c>
      <c r="J110">
        <f t="shared" ref="J110:J125" si="53">I110*1000</f>
        <v>57.7</v>
      </c>
      <c r="K110">
        <f t="shared" ref="K110:K125" si="54">I110/G110</f>
        <v>0.11425742574257426</v>
      </c>
      <c r="L110">
        <f t="shared" ref="L110:L125" si="55">J110/G110</f>
        <v>114.25742574257426</v>
      </c>
    </row>
    <row r="111" spans="1:13">
      <c r="A111" t="s">
        <v>24</v>
      </c>
      <c r="B111" s="12">
        <f t="shared" si="50"/>
        <v>42255.548611111109</v>
      </c>
      <c r="C111" s="5">
        <v>42255</v>
      </c>
      <c r="D111" s="6">
        <v>0.54861111111111105</v>
      </c>
      <c r="E111">
        <v>0.12659999999999999</v>
      </c>
      <c r="F111">
        <v>805</v>
      </c>
      <c r="G111">
        <f t="shared" si="51"/>
        <v>0.80500000000000005</v>
      </c>
      <c r="H111">
        <v>0.1295</v>
      </c>
      <c r="I111">
        <f t="shared" si="52"/>
        <v>2.9000000000000137E-3</v>
      </c>
      <c r="J111">
        <f t="shared" si="53"/>
        <v>2.9000000000000137</v>
      </c>
      <c r="K111">
        <f t="shared" si="54"/>
        <v>3.6024844720497062E-3</v>
      </c>
      <c r="L111">
        <f t="shared" si="55"/>
        <v>3.602484472049706</v>
      </c>
    </row>
    <row r="112" spans="1:13">
      <c r="A112" t="s">
        <v>148</v>
      </c>
      <c r="B112" s="12">
        <f t="shared" si="50"/>
        <v>42255.555555555555</v>
      </c>
      <c r="C112" s="5">
        <v>42255</v>
      </c>
      <c r="D112" s="6">
        <v>0.55555555555555558</v>
      </c>
      <c r="E112">
        <v>0.1268</v>
      </c>
      <c r="F112">
        <v>800</v>
      </c>
      <c r="G112">
        <f t="shared" si="51"/>
        <v>0.8</v>
      </c>
      <c r="H112">
        <v>0.13070000000000001</v>
      </c>
      <c r="I112">
        <f t="shared" si="52"/>
        <v>3.9000000000000146E-3</v>
      </c>
      <c r="J112">
        <f t="shared" si="53"/>
        <v>3.9000000000000146</v>
      </c>
      <c r="K112">
        <f t="shared" si="54"/>
        <v>4.8750000000000182E-3</v>
      </c>
      <c r="L112">
        <f t="shared" si="55"/>
        <v>4.8750000000000178</v>
      </c>
    </row>
    <row r="113" spans="1:13">
      <c r="A113" t="s">
        <v>27</v>
      </c>
      <c r="B113" s="12">
        <f t="shared" si="50"/>
        <v>42255.5625</v>
      </c>
      <c r="C113" s="5">
        <v>42255</v>
      </c>
      <c r="D113" s="6">
        <v>0.5625</v>
      </c>
      <c r="E113">
        <v>0.126</v>
      </c>
      <c r="F113">
        <v>800</v>
      </c>
      <c r="G113">
        <f t="shared" si="51"/>
        <v>0.8</v>
      </c>
      <c r="H113">
        <v>0.1326</v>
      </c>
      <c r="I113">
        <f t="shared" si="52"/>
        <v>6.5999999999999948E-3</v>
      </c>
      <c r="J113">
        <f t="shared" si="53"/>
        <v>6.5999999999999943</v>
      </c>
      <c r="K113">
        <f t="shared" si="54"/>
        <v>8.2499999999999934E-3</v>
      </c>
      <c r="L113">
        <f t="shared" si="55"/>
        <v>8.2499999999999929</v>
      </c>
    </row>
    <row r="114" spans="1:13">
      <c r="A114" t="s">
        <v>29</v>
      </c>
      <c r="B114" s="12">
        <f t="shared" si="50"/>
        <v>42255.572916666664</v>
      </c>
      <c r="C114" s="5">
        <v>42255</v>
      </c>
      <c r="D114" s="6">
        <v>0.57291666666666663</v>
      </c>
      <c r="E114">
        <v>0.12570000000000001</v>
      </c>
      <c r="F114">
        <v>800</v>
      </c>
      <c r="G114">
        <f t="shared" si="51"/>
        <v>0.8</v>
      </c>
      <c r="H114">
        <v>0.128</v>
      </c>
      <c r="I114">
        <f t="shared" si="52"/>
        <v>2.2999999999999965E-3</v>
      </c>
      <c r="J114">
        <f t="shared" si="53"/>
        <v>2.2999999999999963</v>
      </c>
      <c r="K114">
        <f t="shared" si="54"/>
        <v>2.8749999999999956E-3</v>
      </c>
      <c r="L114">
        <f t="shared" si="55"/>
        <v>2.8749999999999951</v>
      </c>
    </row>
    <row r="115" spans="1:13">
      <c r="A115" t="s">
        <v>31</v>
      </c>
      <c r="B115" s="12">
        <f t="shared" si="50"/>
        <v>42255.583333333336</v>
      </c>
      <c r="C115" s="5">
        <v>42255</v>
      </c>
      <c r="D115" s="6">
        <v>0.58333333333333337</v>
      </c>
      <c r="E115">
        <v>0.12529999999999999</v>
      </c>
      <c r="F115">
        <v>600</v>
      </c>
      <c r="G115">
        <f t="shared" si="51"/>
        <v>0.6</v>
      </c>
      <c r="H115">
        <v>0.1273</v>
      </c>
      <c r="I115">
        <f t="shared" si="52"/>
        <v>2.0000000000000018E-3</v>
      </c>
      <c r="J115">
        <f t="shared" si="53"/>
        <v>2.0000000000000018</v>
      </c>
      <c r="K115">
        <f t="shared" si="54"/>
        <v>3.3333333333333366E-3</v>
      </c>
      <c r="L115">
        <f t="shared" si="55"/>
        <v>3.3333333333333366</v>
      </c>
    </row>
    <row r="116" spans="1:13">
      <c r="A116" t="s">
        <v>39</v>
      </c>
      <c r="B116" s="12">
        <f t="shared" si="50"/>
        <v>42255.59375</v>
      </c>
      <c r="C116" s="5">
        <v>42255</v>
      </c>
      <c r="D116" s="6">
        <v>0.59375</v>
      </c>
      <c r="E116">
        <v>0.12509999999999999</v>
      </c>
      <c r="F116">
        <v>800</v>
      </c>
      <c r="G116">
        <f t="shared" si="51"/>
        <v>0.8</v>
      </c>
      <c r="H116">
        <v>0.1275</v>
      </c>
      <c r="I116">
        <f t="shared" si="52"/>
        <v>2.4000000000000132E-3</v>
      </c>
      <c r="J116">
        <f t="shared" si="53"/>
        <v>2.4000000000000132</v>
      </c>
      <c r="K116">
        <f t="shared" si="54"/>
        <v>3.0000000000000165E-3</v>
      </c>
      <c r="L116">
        <f t="shared" si="55"/>
        <v>3.0000000000000164</v>
      </c>
    </row>
    <row r="117" spans="1:13">
      <c r="A117" t="s">
        <v>97</v>
      </c>
      <c r="B117" s="12">
        <f t="shared" si="50"/>
        <v>42255.600694444445</v>
      </c>
      <c r="C117" s="5">
        <v>42255</v>
      </c>
      <c r="D117" s="6">
        <v>0.60069444444444442</v>
      </c>
      <c r="E117">
        <v>0.12559999999999999</v>
      </c>
      <c r="F117">
        <v>800</v>
      </c>
      <c r="G117">
        <f t="shared" si="51"/>
        <v>0.8</v>
      </c>
      <c r="H117">
        <v>0.12690000000000001</v>
      </c>
      <c r="I117">
        <f t="shared" si="52"/>
        <v>1.3000000000000234E-3</v>
      </c>
      <c r="J117">
        <f t="shared" si="53"/>
        <v>1.3000000000000234</v>
      </c>
      <c r="K117">
        <f t="shared" si="54"/>
        <v>1.6250000000000292E-3</v>
      </c>
      <c r="L117">
        <f t="shared" si="55"/>
        <v>1.6250000000000291</v>
      </c>
    </row>
    <row r="118" spans="1:13">
      <c r="A118" t="s">
        <v>33</v>
      </c>
      <c r="B118" s="12">
        <f t="shared" si="50"/>
        <v>42255.604166666664</v>
      </c>
      <c r="C118" s="5">
        <v>42255</v>
      </c>
      <c r="D118" s="6">
        <v>0.60416666666666663</v>
      </c>
      <c r="E118">
        <v>0.12590000000000001</v>
      </c>
      <c r="F118">
        <v>805</v>
      </c>
      <c r="G118">
        <f t="shared" si="51"/>
        <v>0.80500000000000005</v>
      </c>
      <c r="H118">
        <v>0.12809999999999999</v>
      </c>
      <c r="I118">
        <f t="shared" si="52"/>
        <v>2.1999999999999797E-3</v>
      </c>
      <c r="J118">
        <f t="shared" si="53"/>
        <v>2.1999999999999797</v>
      </c>
      <c r="K118">
        <f t="shared" si="54"/>
        <v>2.7329192546583598E-3</v>
      </c>
      <c r="L118">
        <f t="shared" si="55"/>
        <v>2.7329192546583596</v>
      </c>
    </row>
    <row r="119" spans="1:13">
      <c r="A119" t="s">
        <v>35</v>
      </c>
      <c r="B119" s="12">
        <f t="shared" si="50"/>
        <v>42255.611111111109</v>
      </c>
      <c r="C119" s="5">
        <v>42255</v>
      </c>
      <c r="D119" s="6">
        <v>0.61111111111111105</v>
      </c>
      <c r="E119">
        <v>0.1265</v>
      </c>
      <c r="F119">
        <v>600</v>
      </c>
      <c r="G119">
        <f t="shared" si="51"/>
        <v>0.6</v>
      </c>
      <c r="H119">
        <v>0.12939999999999999</v>
      </c>
      <c r="I119">
        <f t="shared" si="52"/>
        <v>2.8999999999999859E-3</v>
      </c>
      <c r="J119">
        <f t="shared" si="53"/>
        <v>2.8999999999999861</v>
      </c>
      <c r="K119">
        <f t="shared" si="54"/>
        <v>4.8333333333333102E-3</v>
      </c>
      <c r="L119">
        <f t="shared" si="55"/>
        <v>4.8333333333333108</v>
      </c>
    </row>
    <row r="120" spans="1:13">
      <c r="A120" t="s">
        <v>51</v>
      </c>
      <c r="B120" s="12">
        <f t="shared" si="50"/>
        <v>42255.621527777781</v>
      </c>
      <c r="C120" s="5">
        <v>42255</v>
      </c>
      <c r="D120" s="6">
        <v>0.62152777777777779</v>
      </c>
      <c r="E120">
        <v>0.12479999999999999</v>
      </c>
      <c r="F120">
        <v>800</v>
      </c>
      <c r="G120">
        <f t="shared" si="51"/>
        <v>0.8</v>
      </c>
      <c r="H120">
        <v>0.12809999999999999</v>
      </c>
      <c r="I120">
        <f t="shared" si="52"/>
        <v>3.2999999999999974E-3</v>
      </c>
      <c r="J120">
        <f t="shared" si="53"/>
        <v>3.2999999999999972</v>
      </c>
      <c r="K120">
        <f t="shared" si="54"/>
        <v>4.1249999999999967E-3</v>
      </c>
      <c r="L120">
        <f t="shared" si="55"/>
        <v>4.1249999999999964</v>
      </c>
    </row>
    <row r="121" spans="1:13">
      <c r="A121" t="s">
        <v>48</v>
      </c>
      <c r="B121" s="12">
        <f t="shared" si="50"/>
        <v>42255.631944444445</v>
      </c>
      <c r="C121" s="5">
        <v>42255</v>
      </c>
      <c r="D121" s="6">
        <v>0.63194444444444442</v>
      </c>
      <c r="E121">
        <v>0.13589999999999999</v>
      </c>
      <c r="F121">
        <v>800</v>
      </c>
      <c r="G121">
        <f t="shared" si="51"/>
        <v>0.8</v>
      </c>
      <c r="H121">
        <v>0.13789999999999999</v>
      </c>
      <c r="I121">
        <f t="shared" si="52"/>
        <v>2.0000000000000018E-3</v>
      </c>
      <c r="J121">
        <f t="shared" si="53"/>
        <v>2.0000000000000018</v>
      </c>
      <c r="K121">
        <f t="shared" si="54"/>
        <v>2.5000000000000022E-3</v>
      </c>
      <c r="L121">
        <f t="shared" si="55"/>
        <v>2.5000000000000022</v>
      </c>
    </row>
    <row r="122" spans="1:13">
      <c r="A122" t="s">
        <v>96</v>
      </c>
      <c r="B122" s="12">
        <f t="shared" si="50"/>
        <v>42255.638888888891</v>
      </c>
      <c r="C122" s="5">
        <v>42255</v>
      </c>
      <c r="D122" s="6">
        <v>0.63888888888888895</v>
      </c>
      <c r="E122">
        <v>0.13639999999999999</v>
      </c>
      <c r="F122">
        <v>500</v>
      </c>
      <c r="G122">
        <f t="shared" si="51"/>
        <v>0.5</v>
      </c>
      <c r="H122">
        <v>0.13869999999999999</v>
      </c>
      <c r="I122">
        <f t="shared" si="52"/>
        <v>2.2999999999999965E-3</v>
      </c>
      <c r="J122">
        <f t="shared" si="53"/>
        <v>2.2999999999999963</v>
      </c>
      <c r="K122">
        <f t="shared" si="54"/>
        <v>4.599999999999993E-3</v>
      </c>
      <c r="L122">
        <f t="shared" si="55"/>
        <v>4.5999999999999925</v>
      </c>
    </row>
    <row r="123" spans="1:13">
      <c r="A123" t="s">
        <v>95</v>
      </c>
      <c r="B123" s="12">
        <f t="shared" si="50"/>
        <v>42255.645833333336</v>
      </c>
      <c r="C123" s="5">
        <v>42255</v>
      </c>
      <c r="D123" s="6">
        <v>0.64583333333333337</v>
      </c>
      <c r="E123">
        <v>0.12620000000000001</v>
      </c>
      <c r="F123">
        <v>800</v>
      </c>
      <c r="G123">
        <f t="shared" si="51"/>
        <v>0.8</v>
      </c>
      <c r="H123">
        <v>0.1275</v>
      </c>
      <c r="I123">
        <f t="shared" si="52"/>
        <v>1.2999999999999956E-3</v>
      </c>
      <c r="J123">
        <f t="shared" si="53"/>
        <v>1.2999999999999956</v>
      </c>
      <c r="K123">
        <f t="shared" si="54"/>
        <v>1.6249999999999945E-3</v>
      </c>
      <c r="L123">
        <f t="shared" si="55"/>
        <v>1.6249999999999944</v>
      </c>
    </row>
    <row r="124" spans="1:13">
      <c r="A124" t="s">
        <v>41</v>
      </c>
      <c r="B124" s="12">
        <f t="shared" si="50"/>
        <v>42255.652777777781</v>
      </c>
      <c r="C124" s="5">
        <v>42255</v>
      </c>
      <c r="D124" s="6">
        <v>0.65277777777777779</v>
      </c>
      <c r="E124">
        <v>0.12570000000000001</v>
      </c>
      <c r="F124">
        <v>800</v>
      </c>
      <c r="G124">
        <f t="shared" si="51"/>
        <v>0.8</v>
      </c>
      <c r="H124">
        <v>0.1268</v>
      </c>
      <c r="I124">
        <f t="shared" si="52"/>
        <v>1.0999999999999899E-3</v>
      </c>
      <c r="J124">
        <f t="shared" si="53"/>
        <v>1.0999999999999899</v>
      </c>
      <c r="K124">
        <f t="shared" si="54"/>
        <v>1.3749999999999873E-3</v>
      </c>
      <c r="L124">
        <f t="shared" si="55"/>
        <v>1.3749999999999873</v>
      </c>
    </row>
    <row r="125" spans="1:13">
      <c r="A125" t="s">
        <v>94</v>
      </c>
      <c r="B125" s="12">
        <f t="shared" si="50"/>
        <v>42255.659722222219</v>
      </c>
      <c r="C125" s="5">
        <v>42255</v>
      </c>
      <c r="D125" s="6">
        <v>0.65972222222222221</v>
      </c>
      <c r="E125">
        <v>0.12809999999999999</v>
      </c>
      <c r="F125">
        <v>800</v>
      </c>
      <c r="G125">
        <f t="shared" si="51"/>
        <v>0.8</v>
      </c>
      <c r="H125">
        <v>0.1283</v>
      </c>
      <c r="I125">
        <f t="shared" si="52"/>
        <v>2.0000000000000573E-4</v>
      </c>
      <c r="J125">
        <f t="shared" si="53"/>
        <v>0.20000000000000573</v>
      </c>
      <c r="K125">
        <f t="shared" si="54"/>
        <v>2.5000000000000716E-4</v>
      </c>
      <c r="L125">
        <f t="shared" si="55"/>
        <v>0.25000000000000716</v>
      </c>
    </row>
    <row r="126" spans="1:13">
      <c r="B126" s="12"/>
      <c r="C126" s="5"/>
      <c r="D126" s="6"/>
    </row>
    <row r="127" spans="1:13">
      <c r="A127" t="s">
        <v>158</v>
      </c>
      <c r="B127" s="12">
        <f t="shared" ref="B127:B132" si="56">C127+D127</f>
        <v>42257.46875</v>
      </c>
      <c r="C127" s="5">
        <v>42257</v>
      </c>
      <c r="D127" s="6">
        <v>0.46875</v>
      </c>
      <c r="E127">
        <v>0.13550000000000001</v>
      </c>
      <c r="F127">
        <v>800</v>
      </c>
      <c r="G127">
        <f t="shared" ref="G127:G132" si="57">F127/1000</f>
        <v>0.8</v>
      </c>
      <c r="H127">
        <v>0.1386</v>
      </c>
      <c r="I127">
        <f t="shared" ref="I127:I132" si="58">H127-E127</f>
        <v>3.0999999999999917E-3</v>
      </c>
      <c r="J127">
        <f t="shared" ref="J127:J132" si="59">I127*1000</f>
        <v>3.0999999999999917</v>
      </c>
      <c r="K127">
        <f t="shared" ref="K127:K132" si="60">I127/G127</f>
        <v>3.8749999999999896E-3</v>
      </c>
      <c r="L127">
        <f t="shared" ref="L127:L132" si="61">J127/G127</f>
        <v>3.8749999999999893</v>
      </c>
      <c r="M127" t="s">
        <v>206</v>
      </c>
    </row>
    <row r="128" spans="1:13">
      <c r="A128" t="s">
        <v>159</v>
      </c>
      <c r="B128" s="12">
        <f t="shared" si="56"/>
        <v>42257.479166666664</v>
      </c>
      <c r="C128" s="5">
        <v>42257</v>
      </c>
      <c r="D128" s="6">
        <v>0.47916666666666669</v>
      </c>
      <c r="E128">
        <v>0.1358</v>
      </c>
      <c r="F128">
        <v>800</v>
      </c>
      <c r="G128">
        <f t="shared" si="57"/>
        <v>0.8</v>
      </c>
      <c r="H128">
        <v>0.14180000000000001</v>
      </c>
      <c r="I128">
        <f t="shared" si="58"/>
        <v>6.0000000000000053E-3</v>
      </c>
      <c r="J128">
        <f t="shared" si="59"/>
        <v>6.0000000000000053</v>
      </c>
      <c r="K128">
        <f t="shared" si="60"/>
        <v>7.5000000000000067E-3</v>
      </c>
      <c r="L128">
        <f t="shared" si="61"/>
        <v>7.5000000000000062</v>
      </c>
      <c r="M128" t="s">
        <v>206</v>
      </c>
    </row>
    <row r="129" spans="1:13">
      <c r="A129" t="s">
        <v>157</v>
      </c>
      <c r="B129" s="12">
        <f t="shared" si="56"/>
        <v>42257.520833333336</v>
      </c>
      <c r="C129" s="5">
        <v>42257</v>
      </c>
      <c r="D129" s="6">
        <v>0.52083333333333337</v>
      </c>
      <c r="E129">
        <v>0.13500000000000001</v>
      </c>
      <c r="F129">
        <v>500</v>
      </c>
      <c r="G129">
        <f t="shared" si="57"/>
        <v>0.5</v>
      </c>
      <c r="H129">
        <v>0.1439</v>
      </c>
      <c r="I129">
        <f t="shared" si="58"/>
        <v>8.8999999999999913E-3</v>
      </c>
      <c r="J129">
        <f t="shared" si="59"/>
        <v>8.8999999999999915</v>
      </c>
      <c r="K129">
        <f t="shared" si="60"/>
        <v>1.7799999999999983E-2</v>
      </c>
      <c r="L129">
        <f t="shared" si="61"/>
        <v>17.799999999999983</v>
      </c>
      <c r="M129" t="s">
        <v>206</v>
      </c>
    </row>
    <row r="130" spans="1:13">
      <c r="A130" t="s">
        <v>6</v>
      </c>
      <c r="B130" s="12">
        <f t="shared" si="56"/>
        <v>42257.583333333336</v>
      </c>
      <c r="C130" s="5">
        <v>42257</v>
      </c>
      <c r="D130" s="6">
        <v>0.58333333333333337</v>
      </c>
      <c r="E130">
        <v>0.13469999999999999</v>
      </c>
      <c r="F130">
        <v>800</v>
      </c>
      <c r="G130">
        <f t="shared" si="57"/>
        <v>0.8</v>
      </c>
      <c r="H130">
        <v>0.1366</v>
      </c>
      <c r="I130">
        <f t="shared" si="58"/>
        <v>1.9000000000000128E-3</v>
      </c>
      <c r="J130">
        <f t="shared" si="59"/>
        <v>1.9000000000000128</v>
      </c>
      <c r="K130">
        <f t="shared" si="60"/>
        <v>2.375000000000016E-3</v>
      </c>
      <c r="L130">
        <f t="shared" si="61"/>
        <v>2.375000000000016</v>
      </c>
      <c r="M130" t="s">
        <v>206</v>
      </c>
    </row>
    <row r="131" spans="1:13">
      <c r="A131" t="s">
        <v>160</v>
      </c>
      <c r="B131" s="12">
        <f t="shared" si="56"/>
        <v>42257.635416666664</v>
      </c>
      <c r="C131" s="5">
        <v>42257</v>
      </c>
      <c r="D131" s="6">
        <v>0.63541666666666663</v>
      </c>
      <c r="E131">
        <v>0.1356</v>
      </c>
      <c r="F131">
        <v>800</v>
      </c>
      <c r="G131">
        <f t="shared" si="57"/>
        <v>0.8</v>
      </c>
      <c r="H131">
        <v>0.1399</v>
      </c>
      <c r="I131">
        <f t="shared" si="58"/>
        <v>4.2999999999999983E-3</v>
      </c>
      <c r="J131">
        <f t="shared" si="59"/>
        <v>4.299999999999998</v>
      </c>
      <c r="K131">
        <f t="shared" si="60"/>
        <v>5.3749999999999978E-3</v>
      </c>
      <c r="L131">
        <f t="shared" si="61"/>
        <v>5.3749999999999973</v>
      </c>
      <c r="M131" t="s">
        <v>206</v>
      </c>
    </row>
    <row r="132" spans="1:13">
      <c r="A132" t="s">
        <v>14</v>
      </c>
      <c r="B132" s="12">
        <f t="shared" si="56"/>
        <v>42257.666666666664</v>
      </c>
      <c r="C132" s="5">
        <v>42257</v>
      </c>
      <c r="D132" s="6">
        <v>0.66666666666666663</v>
      </c>
      <c r="E132">
        <v>0.1358</v>
      </c>
      <c r="F132">
        <v>800</v>
      </c>
      <c r="G132">
        <f t="shared" si="57"/>
        <v>0.8</v>
      </c>
      <c r="H132">
        <v>0.1376</v>
      </c>
      <c r="I132">
        <f t="shared" si="58"/>
        <v>1.799999999999996E-3</v>
      </c>
      <c r="J132">
        <f t="shared" si="59"/>
        <v>1.799999999999996</v>
      </c>
      <c r="K132">
        <f t="shared" si="60"/>
        <v>2.2499999999999951E-3</v>
      </c>
      <c r="L132">
        <f t="shared" si="61"/>
        <v>2.2499999999999951</v>
      </c>
      <c r="M132" t="s">
        <v>206</v>
      </c>
    </row>
    <row r="133" spans="1:13">
      <c r="B133" s="12"/>
      <c r="C133" s="5"/>
      <c r="D133" s="6"/>
    </row>
    <row r="134" spans="1:13">
      <c r="A134" t="s">
        <v>14</v>
      </c>
      <c r="B134" s="12">
        <f t="shared" ref="B134:B141" si="62">C134+D134</f>
        <v>42263.510416666664</v>
      </c>
      <c r="C134" s="5">
        <v>42263</v>
      </c>
      <c r="D134" s="6">
        <v>0.51041666666666663</v>
      </c>
      <c r="E134">
        <v>0.13600000000000001</v>
      </c>
      <c r="F134">
        <v>750</v>
      </c>
      <c r="G134">
        <f t="shared" ref="G134:G141" si="63">F134/1000</f>
        <v>0.75</v>
      </c>
      <c r="H134">
        <v>0.1381</v>
      </c>
      <c r="I134">
        <f t="shared" ref="I134:I141" si="64">H134-E134</f>
        <v>2.0999999999999908E-3</v>
      </c>
      <c r="J134">
        <f t="shared" ref="J134:J141" si="65">I134*1000</f>
        <v>2.0999999999999908</v>
      </c>
      <c r="K134">
        <f t="shared" ref="K134:K141" si="66">I134/G134</f>
        <v>2.7999999999999878E-3</v>
      </c>
      <c r="L134">
        <f t="shared" ref="L134:L141" si="67">J134/G134</f>
        <v>2.7999999999999878</v>
      </c>
    </row>
    <row r="135" spans="1:13">
      <c r="A135" t="s">
        <v>16</v>
      </c>
      <c r="B135" s="12">
        <f t="shared" si="62"/>
        <v>42263.520833333336</v>
      </c>
      <c r="C135" s="5">
        <v>42263</v>
      </c>
      <c r="D135" s="6">
        <v>0.52083333333333337</v>
      </c>
      <c r="E135">
        <v>0.13600000000000001</v>
      </c>
      <c r="F135">
        <v>800</v>
      </c>
      <c r="G135">
        <f t="shared" si="63"/>
        <v>0.8</v>
      </c>
      <c r="H135">
        <v>0.14330000000000001</v>
      </c>
      <c r="I135">
        <f t="shared" si="64"/>
        <v>7.3000000000000009E-3</v>
      </c>
      <c r="J135">
        <f t="shared" si="65"/>
        <v>7.3000000000000007</v>
      </c>
      <c r="K135">
        <f t="shared" si="66"/>
        <v>9.1250000000000012E-3</v>
      </c>
      <c r="L135">
        <f t="shared" si="67"/>
        <v>9.125</v>
      </c>
    </row>
    <row r="136" spans="1:13">
      <c r="A136" t="s">
        <v>19</v>
      </c>
      <c r="B136" s="12">
        <f t="shared" si="62"/>
        <v>42263.53125</v>
      </c>
      <c r="C136" s="5">
        <v>42263</v>
      </c>
      <c r="D136" s="6">
        <v>0.53125</v>
      </c>
      <c r="E136">
        <v>0.13569999999999999</v>
      </c>
      <c r="F136">
        <v>700</v>
      </c>
      <c r="G136">
        <f t="shared" si="63"/>
        <v>0.7</v>
      </c>
      <c r="H136">
        <v>0.1386</v>
      </c>
      <c r="I136">
        <f t="shared" si="64"/>
        <v>2.9000000000000137E-3</v>
      </c>
      <c r="J136">
        <f t="shared" si="65"/>
        <v>2.9000000000000137</v>
      </c>
      <c r="K136">
        <f t="shared" si="66"/>
        <v>4.1428571428571625E-3</v>
      </c>
      <c r="L136">
        <f t="shared" si="67"/>
        <v>4.1428571428571628</v>
      </c>
    </row>
    <row r="137" spans="1:13">
      <c r="A137" t="s">
        <v>10</v>
      </c>
      <c r="B137" s="12">
        <f t="shared" si="62"/>
        <v>42263.552083333336</v>
      </c>
      <c r="C137" s="5">
        <v>42263</v>
      </c>
      <c r="D137" s="6">
        <v>0.55208333333333337</v>
      </c>
      <c r="E137">
        <v>0.1356</v>
      </c>
      <c r="F137">
        <v>800</v>
      </c>
      <c r="G137">
        <f t="shared" si="63"/>
        <v>0.8</v>
      </c>
      <c r="H137">
        <v>0.13750000000000001</v>
      </c>
      <c r="I137">
        <f t="shared" si="64"/>
        <v>1.9000000000000128E-3</v>
      </c>
      <c r="J137">
        <f t="shared" si="65"/>
        <v>1.9000000000000128</v>
      </c>
      <c r="K137">
        <f t="shared" si="66"/>
        <v>2.375000000000016E-3</v>
      </c>
      <c r="L137">
        <f t="shared" si="67"/>
        <v>2.375000000000016</v>
      </c>
    </row>
    <row r="138" spans="1:13">
      <c r="A138" t="s">
        <v>12</v>
      </c>
      <c r="B138" s="12">
        <f t="shared" si="62"/>
        <v>42263.5625</v>
      </c>
      <c r="C138" s="5">
        <v>42263</v>
      </c>
      <c r="D138" s="6">
        <v>0.5625</v>
      </c>
      <c r="E138">
        <v>0.13639999999999999</v>
      </c>
      <c r="F138">
        <v>750</v>
      </c>
      <c r="G138">
        <f t="shared" si="63"/>
        <v>0.75</v>
      </c>
      <c r="H138">
        <v>0.13800000000000001</v>
      </c>
      <c r="I138">
        <f t="shared" si="64"/>
        <v>1.6000000000000181E-3</v>
      </c>
      <c r="J138">
        <f t="shared" si="65"/>
        <v>1.6000000000000181</v>
      </c>
      <c r="K138">
        <f t="shared" si="66"/>
        <v>2.1333333333333573E-3</v>
      </c>
      <c r="L138">
        <f t="shared" si="67"/>
        <v>2.1333333333333573</v>
      </c>
    </row>
    <row r="139" spans="1:13">
      <c r="A139" t="s">
        <v>8</v>
      </c>
      <c r="B139" s="12">
        <f t="shared" si="62"/>
        <v>42263.611111111109</v>
      </c>
      <c r="C139" s="5">
        <v>42263</v>
      </c>
      <c r="D139" s="6">
        <v>0.61111111111111105</v>
      </c>
      <c r="E139">
        <v>0.13650000000000001</v>
      </c>
      <c r="F139">
        <v>800</v>
      </c>
      <c r="G139">
        <f t="shared" si="63"/>
        <v>0.8</v>
      </c>
      <c r="H139">
        <v>0.14149999999999999</v>
      </c>
      <c r="I139">
        <f t="shared" si="64"/>
        <v>4.9999999999999767E-3</v>
      </c>
      <c r="J139">
        <f t="shared" si="65"/>
        <v>4.9999999999999769</v>
      </c>
      <c r="K139">
        <f t="shared" si="66"/>
        <v>6.2499999999999709E-3</v>
      </c>
      <c r="L139">
        <f t="shared" si="67"/>
        <v>6.2499999999999707</v>
      </c>
    </row>
    <row r="140" spans="1:13">
      <c r="A140" t="s">
        <v>6</v>
      </c>
      <c r="B140" s="12">
        <f t="shared" si="62"/>
        <v>42263.625</v>
      </c>
      <c r="C140" s="5">
        <v>42263</v>
      </c>
      <c r="D140" s="6">
        <v>0.625</v>
      </c>
      <c r="E140">
        <v>0.13519999999999999</v>
      </c>
      <c r="F140">
        <v>770</v>
      </c>
      <c r="G140">
        <f t="shared" si="63"/>
        <v>0.77</v>
      </c>
      <c r="H140">
        <v>0.13780000000000001</v>
      </c>
      <c r="I140">
        <f t="shared" si="64"/>
        <v>2.600000000000019E-3</v>
      </c>
      <c r="J140">
        <f t="shared" si="65"/>
        <v>2.6000000000000192</v>
      </c>
      <c r="K140">
        <f t="shared" si="66"/>
        <v>3.3766233766234013E-3</v>
      </c>
      <c r="L140">
        <f t="shared" si="67"/>
        <v>3.3766233766234013</v>
      </c>
    </row>
    <row r="141" spans="1:13">
      <c r="A141" t="s">
        <v>5</v>
      </c>
      <c r="B141" s="12">
        <f t="shared" si="62"/>
        <v>42263.635416666664</v>
      </c>
      <c r="C141" s="5">
        <v>42263</v>
      </c>
      <c r="D141" s="6">
        <v>0.63541666666666663</v>
      </c>
      <c r="E141">
        <v>0.1363</v>
      </c>
      <c r="F141">
        <v>700</v>
      </c>
      <c r="G141">
        <f t="shared" si="63"/>
        <v>0.7</v>
      </c>
      <c r="H141">
        <v>0.1396</v>
      </c>
      <c r="I141">
        <f t="shared" si="64"/>
        <v>3.2999999999999974E-3</v>
      </c>
      <c r="J141">
        <f t="shared" si="65"/>
        <v>3.2999999999999972</v>
      </c>
      <c r="K141">
        <f t="shared" si="66"/>
        <v>4.7142857142857108E-3</v>
      </c>
      <c r="L141">
        <f t="shared" si="67"/>
        <v>4.7142857142857109</v>
      </c>
    </row>
    <row r="142" spans="1:13">
      <c r="B142" s="12"/>
      <c r="C142" s="5"/>
      <c r="D142" s="6"/>
    </row>
    <row r="143" spans="1:13">
      <c r="A143" t="s">
        <v>163</v>
      </c>
      <c r="B143" s="12">
        <f t="shared" ref="B143:B152" si="68">C143+D143</f>
        <v>42279.5</v>
      </c>
      <c r="C143" s="5">
        <v>42279</v>
      </c>
      <c r="D143" s="6">
        <v>0.5</v>
      </c>
      <c r="E143">
        <v>0.1348</v>
      </c>
      <c r="F143">
        <v>700</v>
      </c>
      <c r="G143">
        <f t="shared" ref="G143:G152" si="69">F143/1000</f>
        <v>0.7</v>
      </c>
      <c r="H143">
        <v>0.13669999999999999</v>
      </c>
      <c r="I143">
        <f t="shared" ref="I143:I152" si="70">H143-E143</f>
        <v>1.899999999999985E-3</v>
      </c>
      <c r="J143">
        <f t="shared" ref="J143:J152" si="71">I143*1000</f>
        <v>1.899999999999985</v>
      </c>
      <c r="K143">
        <f t="shared" ref="K143:K152" si="72">I143/G143</f>
        <v>2.714285714285693E-3</v>
      </c>
      <c r="L143">
        <f t="shared" ref="L143:L152" si="73">J143/G143</f>
        <v>2.7142857142856931</v>
      </c>
    </row>
    <row r="144" spans="1:13">
      <c r="A144" t="s">
        <v>156</v>
      </c>
      <c r="B144" s="12">
        <f t="shared" si="68"/>
        <v>42279.520833333336</v>
      </c>
      <c r="C144" s="5">
        <v>42279</v>
      </c>
      <c r="D144" s="6">
        <v>0.52083333333333337</v>
      </c>
      <c r="E144">
        <v>0.1371</v>
      </c>
      <c r="F144">
        <v>600</v>
      </c>
      <c r="G144">
        <f t="shared" si="69"/>
        <v>0.6</v>
      </c>
      <c r="H144">
        <v>0.1391</v>
      </c>
      <c r="I144">
        <f t="shared" si="70"/>
        <v>2.0000000000000018E-3</v>
      </c>
      <c r="J144">
        <f t="shared" si="71"/>
        <v>2.0000000000000018</v>
      </c>
      <c r="K144">
        <f t="shared" si="72"/>
        <v>3.3333333333333366E-3</v>
      </c>
      <c r="L144">
        <f t="shared" si="73"/>
        <v>3.3333333333333366</v>
      </c>
    </row>
    <row r="145" spans="1:13">
      <c r="A145" t="s">
        <v>10</v>
      </c>
      <c r="B145" s="12">
        <f t="shared" si="68"/>
        <v>42279.541666666664</v>
      </c>
      <c r="C145" s="5">
        <v>42279</v>
      </c>
      <c r="D145" s="6">
        <v>0.54166666666666663</v>
      </c>
      <c r="E145">
        <v>0.13519999999999999</v>
      </c>
      <c r="F145">
        <v>800</v>
      </c>
      <c r="G145">
        <f t="shared" si="69"/>
        <v>0.8</v>
      </c>
      <c r="H145">
        <v>0.13819999999999999</v>
      </c>
      <c r="I145">
        <f t="shared" si="70"/>
        <v>3.0000000000000027E-3</v>
      </c>
      <c r="J145">
        <f t="shared" si="71"/>
        <v>3.0000000000000027</v>
      </c>
      <c r="K145">
        <f t="shared" si="72"/>
        <v>3.7500000000000033E-3</v>
      </c>
      <c r="L145">
        <f t="shared" si="73"/>
        <v>3.7500000000000031</v>
      </c>
    </row>
    <row r="146" spans="1:13">
      <c r="A146" t="s">
        <v>8</v>
      </c>
      <c r="B146" s="12">
        <f t="shared" si="68"/>
        <v>42279.576388888891</v>
      </c>
      <c r="C146" s="5">
        <v>42279</v>
      </c>
      <c r="D146" s="6">
        <v>0.57638888888888895</v>
      </c>
      <c r="E146">
        <v>0.13439999999999999</v>
      </c>
      <c r="F146">
        <v>800</v>
      </c>
      <c r="G146">
        <f t="shared" si="69"/>
        <v>0.8</v>
      </c>
      <c r="H146">
        <v>0.1363</v>
      </c>
      <c r="I146">
        <f t="shared" si="70"/>
        <v>1.9000000000000128E-3</v>
      </c>
      <c r="J146">
        <f t="shared" si="71"/>
        <v>1.9000000000000128</v>
      </c>
      <c r="K146">
        <f t="shared" si="72"/>
        <v>2.375000000000016E-3</v>
      </c>
      <c r="L146">
        <f t="shared" si="73"/>
        <v>2.375000000000016</v>
      </c>
    </row>
    <row r="147" spans="1:13">
      <c r="A147" t="s">
        <v>6</v>
      </c>
      <c r="B147" s="12">
        <f t="shared" si="68"/>
        <v>42279.590277777781</v>
      </c>
      <c r="C147" s="5">
        <v>42279</v>
      </c>
      <c r="D147" s="6">
        <v>0.59027777777777779</v>
      </c>
      <c r="E147">
        <v>0.1346</v>
      </c>
      <c r="F147">
        <v>800</v>
      </c>
      <c r="G147">
        <f t="shared" si="69"/>
        <v>0.8</v>
      </c>
      <c r="H147">
        <v>0.1368</v>
      </c>
      <c r="I147">
        <f t="shared" si="70"/>
        <v>2.2000000000000075E-3</v>
      </c>
      <c r="J147">
        <f t="shared" si="71"/>
        <v>2.2000000000000073</v>
      </c>
      <c r="K147">
        <f t="shared" si="72"/>
        <v>2.7500000000000094E-3</v>
      </c>
      <c r="L147">
        <f t="shared" si="73"/>
        <v>2.7500000000000089</v>
      </c>
    </row>
    <row r="148" spans="1:13">
      <c r="A148" t="s">
        <v>5</v>
      </c>
      <c r="B148" s="12">
        <f t="shared" si="68"/>
        <v>42279.600694444445</v>
      </c>
      <c r="C148" s="5">
        <v>42279</v>
      </c>
      <c r="D148" s="6">
        <v>0.60069444444444442</v>
      </c>
      <c r="E148">
        <v>0.13339999999999999</v>
      </c>
      <c r="F148">
        <v>500</v>
      </c>
      <c r="G148">
        <f t="shared" si="69"/>
        <v>0.5</v>
      </c>
      <c r="H148">
        <v>0.13500000000000001</v>
      </c>
      <c r="I148">
        <f t="shared" si="70"/>
        <v>1.6000000000000181E-3</v>
      </c>
      <c r="J148">
        <f t="shared" si="71"/>
        <v>1.6000000000000181</v>
      </c>
      <c r="K148">
        <f t="shared" si="72"/>
        <v>3.2000000000000361E-3</v>
      </c>
      <c r="L148">
        <f t="shared" si="73"/>
        <v>3.2000000000000361</v>
      </c>
    </row>
    <row r="149" spans="1:13">
      <c r="A149" t="s">
        <v>205</v>
      </c>
      <c r="B149" s="12">
        <f t="shared" si="68"/>
        <v>42279.635416666664</v>
      </c>
      <c r="C149" s="5">
        <v>42279</v>
      </c>
      <c r="D149" s="6">
        <v>0.63541666666666663</v>
      </c>
      <c r="E149">
        <v>0.12859999999999999</v>
      </c>
      <c r="F149">
        <v>600</v>
      </c>
      <c r="G149">
        <f t="shared" si="69"/>
        <v>0.6</v>
      </c>
      <c r="H149">
        <v>0.1338</v>
      </c>
      <c r="I149">
        <f t="shared" si="70"/>
        <v>5.2000000000000102E-3</v>
      </c>
      <c r="J149">
        <f t="shared" si="71"/>
        <v>5.2000000000000099</v>
      </c>
      <c r="K149">
        <f t="shared" si="72"/>
        <v>8.6666666666666836E-3</v>
      </c>
      <c r="L149">
        <f t="shared" si="73"/>
        <v>8.6666666666666838</v>
      </c>
      <c r="M149" t="s">
        <v>206</v>
      </c>
    </row>
    <row r="150" spans="1:13">
      <c r="A150" t="s">
        <v>204</v>
      </c>
      <c r="B150" s="12">
        <f t="shared" si="68"/>
        <v>42279.663194444445</v>
      </c>
      <c r="C150" s="5">
        <v>42279</v>
      </c>
      <c r="D150" s="6">
        <v>0.66319444444444442</v>
      </c>
      <c r="E150">
        <v>0.1295</v>
      </c>
      <c r="F150">
        <v>405</v>
      </c>
      <c r="G150">
        <f t="shared" si="69"/>
        <v>0.40500000000000003</v>
      </c>
      <c r="H150">
        <v>0.13300000000000001</v>
      </c>
      <c r="I150">
        <f t="shared" si="70"/>
        <v>3.5000000000000031E-3</v>
      </c>
      <c r="J150">
        <f t="shared" si="71"/>
        <v>3.5000000000000031</v>
      </c>
      <c r="K150">
        <f t="shared" si="72"/>
        <v>8.6419753086419832E-3</v>
      </c>
      <c r="L150">
        <f t="shared" si="73"/>
        <v>8.6419753086419817</v>
      </c>
      <c r="M150" t="s">
        <v>206</v>
      </c>
    </row>
    <row r="151" spans="1:13">
      <c r="A151" t="s">
        <v>202</v>
      </c>
      <c r="B151" s="12">
        <f t="shared" si="68"/>
        <v>42279.670138888891</v>
      </c>
      <c r="C151" s="5">
        <v>42279</v>
      </c>
      <c r="D151" s="6">
        <v>0.67013888888888884</v>
      </c>
      <c r="E151">
        <v>0.12759999999999999</v>
      </c>
      <c r="F151">
        <v>605</v>
      </c>
      <c r="G151">
        <f t="shared" si="69"/>
        <v>0.60499999999999998</v>
      </c>
      <c r="H151">
        <v>0.13100000000000001</v>
      </c>
      <c r="I151">
        <f t="shared" si="70"/>
        <v>3.4000000000000141E-3</v>
      </c>
      <c r="J151">
        <f t="shared" si="71"/>
        <v>3.4000000000000141</v>
      </c>
      <c r="K151">
        <f t="shared" si="72"/>
        <v>5.6198347107438255E-3</v>
      </c>
      <c r="L151">
        <f t="shared" si="73"/>
        <v>5.6198347107438256</v>
      </c>
      <c r="M151" t="s">
        <v>206</v>
      </c>
    </row>
    <row r="152" spans="1:13">
      <c r="A152" t="s">
        <v>160</v>
      </c>
      <c r="B152" s="12">
        <f t="shared" si="68"/>
        <v>42279.684027777781</v>
      </c>
      <c r="C152" s="5">
        <v>42279</v>
      </c>
      <c r="D152" s="6">
        <v>0.68402777777777779</v>
      </c>
      <c r="E152">
        <v>0.1278</v>
      </c>
      <c r="F152">
        <v>600</v>
      </c>
      <c r="G152">
        <f t="shared" si="69"/>
        <v>0.6</v>
      </c>
      <c r="H152">
        <v>0.1313</v>
      </c>
      <c r="I152">
        <f t="shared" si="70"/>
        <v>3.5000000000000031E-3</v>
      </c>
      <c r="J152">
        <f t="shared" si="71"/>
        <v>3.5000000000000031</v>
      </c>
      <c r="K152">
        <f t="shared" si="72"/>
        <v>5.8333333333333388E-3</v>
      </c>
      <c r="L152">
        <f t="shared" si="73"/>
        <v>5.8333333333333384</v>
      </c>
      <c r="M152" t="s">
        <v>206</v>
      </c>
    </row>
    <row r="153" spans="1:13">
      <c r="B153" s="12"/>
      <c r="C153" s="5"/>
      <c r="D153" s="6"/>
    </row>
    <row r="154" spans="1:13">
      <c r="A154" t="s">
        <v>22</v>
      </c>
      <c r="B154" s="12">
        <f t="shared" ref="B154:B169" si="74">C154+D154</f>
        <v>42283.53125</v>
      </c>
      <c r="C154" s="5">
        <v>42283</v>
      </c>
      <c r="D154" s="6">
        <v>0.53125</v>
      </c>
      <c r="E154">
        <v>0.13550000000000001</v>
      </c>
      <c r="F154">
        <v>250</v>
      </c>
      <c r="G154">
        <f t="shared" ref="G154:G169" si="75">F154/1000</f>
        <v>0.25</v>
      </c>
      <c r="H154">
        <v>0.21390000000000001</v>
      </c>
      <c r="I154">
        <f t="shared" ref="I154:I169" si="76">H154-E154</f>
        <v>7.8399999999999997E-2</v>
      </c>
      <c r="J154">
        <f t="shared" ref="J154:J169" si="77">I154*1000</f>
        <v>78.399999999999991</v>
      </c>
      <c r="K154">
        <f t="shared" ref="K154:K169" si="78">I154/G154</f>
        <v>0.31359999999999999</v>
      </c>
      <c r="L154">
        <f t="shared" ref="L154:L169" si="79">J154/G154</f>
        <v>313.59999999999997</v>
      </c>
    </row>
    <row r="155" spans="1:13">
      <c r="A155" t="s">
        <v>24</v>
      </c>
      <c r="B155" s="12">
        <f t="shared" si="74"/>
        <v>42283.538194444445</v>
      </c>
      <c r="C155" s="5">
        <v>42283</v>
      </c>
      <c r="D155" s="6">
        <v>0.53819444444444442</v>
      </c>
      <c r="E155">
        <v>0.13469999999999999</v>
      </c>
      <c r="F155">
        <v>805</v>
      </c>
      <c r="G155">
        <f t="shared" si="75"/>
        <v>0.80500000000000005</v>
      </c>
      <c r="H155">
        <v>0.13639999999999999</v>
      </c>
      <c r="I155">
        <f t="shared" si="76"/>
        <v>1.7000000000000071E-3</v>
      </c>
      <c r="J155">
        <f t="shared" si="77"/>
        <v>1.7000000000000071</v>
      </c>
      <c r="K155">
        <f t="shared" si="78"/>
        <v>2.1118012422360333E-3</v>
      </c>
      <c r="L155">
        <f t="shared" si="79"/>
        <v>2.1118012422360333</v>
      </c>
    </row>
    <row r="156" spans="1:13">
      <c r="A156" t="s">
        <v>107</v>
      </c>
      <c r="B156" s="12">
        <f t="shared" si="74"/>
        <v>42283.545138888891</v>
      </c>
      <c r="C156" s="5">
        <v>42283</v>
      </c>
      <c r="D156" s="6">
        <v>0.54513888888888895</v>
      </c>
      <c r="E156">
        <v>0.13669999999999999</v>
      </c>
      <c r="F156">
        <v>600</v>
      </c>
      <c r="G156">
        <f t="shared" si="75"/>
        <v>0.6</v>
      </c>
      <c r="H156">
        <v>0.13869999999999999</v>
      </c>
      <c r="I156">
        <f t="shared" si="76"/>
        <v>2.0000000000000018E-3</v>
      </c>
      <c r="J156">
        <f t="shared" si="77"/>
        <v>2.0000000000000018</v>
      </c>
      <c r="K156">
        <f t="shared" si="78"/>
        <v>3.3333333333333366E-3</v>
      </c>
      <c r="L156">
        <f t="shared" si="79"/>
        <v>3.3333333333333366</v>
      </c>
    </row>
    <row r="157" spans="1:13">
      <c r="A157" t="s">
        <v>27</v>
      </c>
      <c r="B157" s="12">
        <f t="shared" si="74"/>
        <v>42283.555555555555</v>
      </c>
      <c r="C157" s="5">
        <v>42283</v>
      </c>
      <c r="D157" s="6">
        <v>0.55555555555555558</v>
      </c>
      <c r="E157">
        <v>0.13639999999999999</v>
      </c>
      <c r="F157">
        <v>800</v>
      </c>
      <c r="G157">
        <f t="shared" si="75"/>
        <v>0.8</v>
      </c>
      <c r="H157">
        <v>0.13919999999999999</v>
      </c>
      <c r="I157">
        <f t="shared" si="76"/>
        <v>2.7999999999999969E-3</v>
      </c>
      <c r="J157">
        <f t="shared" si="77"/>
        <v>2.7999999999999972</v>
      </c>
      <c r="K157">
        <f t="shared" si="78"/>
        <v>3.4999999999999962E-3</v>
      </c>
      <c r="L157">
        <f t="shared" si="79"/>
        <v>3.4999999999999964</v>
      </c>
    </row>
    <row r="158" spans="1:13">
      <c r="A158" t="s">
        <v>29</v>
      </c>
      <c r="B158" s="12">
        <f t="shared" si="74"/>
        <v>42283.5625</v>
      </c>
      <c r="C158" s="5">
        <v>42283</v>
      </c>
      <c r="D158" s="6">
        <v>0.5625</v>
      </c>
      <c r="E158">
        <v>0.1351</v>
      </c>
      <c r="F158">
        <v>800</v>
      </c>
      <c r="G158">
        <f t="shared" si="75"/>
        <v>0.8</v>
      </c>
      <c r="H158">
        <v>0.13950000000000001</v>
      </c>
      <c r="I158">
        <f t="shared" si="76"/>
        <v>4.400000000000015E-3</v>
      </c>
      <c r="J158">
        <f t="shared" si="77"/>
        <v>4.4000000000000146</v>
      </c>
      <c r="K158">
        <f t="shared" si="78"/>
        <v>5.5000000000000188E-3</v>
      </c>
      <c r="L158">
        <f t="shared" si="79"/>
        <v>5.5000000000000178</v>
      </c>
    </row>
    <row r="159" spans="1:13">
      <c r="A159" t="s">
        <v>31</v>
      </c>
      <c r="B159" s="12">
        <f t="shared" si="74"/>
        <v>42283.572916666664</v>
      </c>
      <c r="C159" s="5">
        <v>42283</v>
      </c>
      <c r="D159" s="6">
        <v>0.57291666666666663</v>
      </c>
      <c r="E159">
        <v>0.1343</v>
      </c>
      <c r="F159">
        <v>700</v>
      </c>
      <c r="G159">
        <f t="shared" si="75"/>
        <v>0.7</v>
      </c>
      <c r="H159">
        <v>0.13600000000000001</v>
      </c>
      <c r="I159">
        <f t="shared" si="76"/>
        <v>1.7000000000000071E-3</v>
      </c>
      <c r="J159">
        <f t="shared" si="77"/>
        <v>1.7000000000000071</v>
      </c>
      <c r="K159">
        <f t="shared" si="78"/>
        <v>2.4285714285714388E-3</v>
      </c>
      <c r="L159">
        <f t="shared" si="79"/>
        <v>2.4285714285714386</v>
      </c>
    </row>
    <row r="160" spans="1:13">
      <c r="A160" t="s">
        <v>33</v>
      </c>
      <c r="B160" s="12">
        <f t="shared" si="74"/>
        <v>42283.583333333336</v>
      </c>
      <c r="C160" s="5">
        <v>42283</v>
      </c>
      <c r="D160" s="6">
        <v>0.58333333333333337</v>
      </c>
      <c r="E160">
        <v>0.13650000000000001</v>
      </c>
      <c r="F160">
        <v>600</v>
      </c>
      <c r="G160">
        <f t="shared" si="75"/>
        <v>0.6</v>
      </c>
      <c r="H160">
        <v>0.14099999999999999</v>
      </c>
      <c r="I160">
        <f t="shared" si="76"/>
        <v>4.4999999999999762E-3</v>
      </c>
      <c r="J160">
        <f t="shared" si="77"/>
        <v>4.499999999999976</v>
      </c>
      <c r="K160">
        <f t="shared" si="78"/>
        <v>7.4999999999999607E-3</v>
      </c>
      <c r="L160">
        <f t="shared" si="79"/>
        <v>7.49999999999996</v>
      </c>
    </row>
    <row r="161" spans="1:13">
      <c r="A161" t="s">
        <v>97</v>
      </c>
      <c r="B161" s="12">
        <f t="shared" si="74"/>
        <v>42283.590277777781</v>
      </c>
      <c r="C161" s="5">
        <v>42283</v>
      </c>
      <c r="D161" s="6">
        <v>0.59027777777777779</v>
      </c>
      <c r="E161">
        <v>0.1358</v>
      </c>
      <c r="F161">
        <v>800</v>
      </c>
      <c r="G161">
        <f t="shared" si="75"/>
        <v>0.8</v>
      </c>
      <c r="H161">
        <v>0.13830000000000001</v>
      </c>
      <c r="I161">
        <f t="shared" si="76"/>
        <v>2.5000000000000022E-3</v>
      </c>
      <c r="J161">
        <f t="shared" si="77"/>
        <v>2.5000000000000022</v>
      </c>
      <c r="K161">
        <f t="shared" si="78"/>
        <v>3.1250000000000028E-3</v>
      </c>
      <c r="L161">
        <f t="shared" si="79"/>
        <v>3.1250000000000027</v>
      </c>
    </row>
    <row r="162" spans="1:13">
      <c r="A162" t="s">
        <v>39</v>
      </c>
      <c r="B162" s="12">
        <f t="shared" si="74"/>
        <v>42283.597222222219</v>
      </c>
      <c r="C162" s="5">
        <v>42283</v>
      </c>
      <c r="D162" s="6">
        <v>0.59722222222222221</v>
      </c>
      <c r="E162">
        <v>0.13450000000000001</v>
      </c>
      <c r="F162">
        <v>800</v>
      </c>
      <c r="G162">
        <f t="shared" si="75"/>
        <v>0.8</v>
      </c>
      <c r="H162">
        <v>0.13639999999999999</v>
      </c>
      <c r="I162">
        <f t="shared" si="76"/>
        <v>1.899999999999985E-3</v>
      </c>
      <c r="J162">
        <f t="shared" si="77"/>
        <v>1.899999999999985</v>
      </c>
      <c r="K162">
        <f t="shared" si="78"/>
        <v>2.3749999999999813E-3</v>
      </c>
      <c r="L162">
        <f t="shared" si="79"/>
        <v>2.3749999999999813</v>
      </c>
    </row>
    <row r="163" spans="1:13">
      <c r="A163" t="s">
        <v>35</v>
      </c>
      <c r="B163" s="12">
        <f t="shared" si="74"/>
        <v>42283.604166666664</v>
      </c>
      <c r="C163" s="5">
        <v>42283</v>
      </c>
      <c r="D163" s="6">
        <v>0.60416666666666663</v>
      </c>
      <c r="E163">
        <v>0.13489999999999999</v>
      </c>
      <c r="F163">
        <v>800</v>
      </c>
      <c r="G163">
        <f t="shared" si="75"/>
        <v>0.8</v>
      </c>
      <c r="H163">
        <v>0.13900000000000001</v>
      </c>
      <c r="I163">
        <f t="shared" si="76"/>
        <v>4.1000000000000203E-3</v>
      </c>
      <c r="J163">
        <f t="shared" si="77"/>
        <v>4.1000000000000201</v>
      </c>
      <c r="K163">
        <f t="shared" si="78"/>
        <v>5.1250000000000254E-3</v>
      </c>
      <c r="L163">
        <f t="shared" si="79"/>
        <v>5.1250000000000249</v>
      </c>
    </row>
    <row r="164" spans="1:13">
      <c r="A164" t="s">
        <v>51</v>
      </c>
      <c r="B164" s="12">
        <f t="shared" si="74"/>
        <v>42283.611111111109</v>
      </c>
      <c r="C164" s="5">
        <v>42283</v>
      </c>
      <c r="D164" s="6">
        <v>0.61111111111111105</v>
      </c>
      <c r="E164">
        <v>0.13539999999999999</v>
      </c>
      <c r="F164">
        <v>800</v>
      </c>
      <c r="G164">
        <f t="shared" si="75"/>
        <v>0.8</v>
      </c>
      <c r="H164">
        <v>0.13739999999999999</v>
      </c>
      <c r="I164">
        <f t="shared" si="76"/>
        <v>2.0000000000000018E-3</v>
      </c>
      <c r="J164">
        <f t="shared" si="77"/>
        <v>2.0000000000000018</v>
      </c>
      <c r="K164">
        <f t="shared" si="78"/>
        <v>2.5000000000000022E-3</v>
      </c>
      <c r="L164">
        <f t="shared" si="79"/>
        <v>2.5000000000000022</v>
      </c>
    </row>
    <row r="165" spans="1:13">
      <c r="A165" t="s">
        <v>161</v>
      </c>
      <c r="B165" s="12">
        <f t="shared" si="74"/>
        <v>42283.621527777781</v>
      </c>
      <c r="C165" s="5">
        <v>42283</v>
      </c>
      <c r="D165" s="6">
        <v>0.62152777777777779</v>
      </c>
      <c r="E165">
        <v>0.1343</v>
      </c>
      <c r="F165">
        <v>805</v>
      </c>
      <c r="G165">
        <f t="shared" si="75"/>
        <v>0.80500000000000005</v>
      </c>
      <c r="H165">
        <v>0.1361</v>
      </c>
      <c r="I165">
        <f t="shared" si="76"/>
        <v>1.799999999999996E-3</v>
      </c>
      <c r="J165">
        <f t="shared" si="77"/>
        <v>1.799999999999996</v>
      </c>
      <c r="K165">
        <f t="shared" si="78"/>
        <v>2.236024844720492E-3</v>
      </c>
      <c r="L165">
        <f t="shared" si="79"/>
        <v>2.2360248447204918</v>
      </c>
    </row>
    <row r="166" spans="1:13">
      <c r="A166" t="s">
        <v>162</v>
      </c>
      <c r="B166" s="12">
        <f t="shared" si="74"/>
        <v>42283.628472222219</v>
      </c>
      <c r="C166" s="5">
        <v>42283</v>
      </c>
      <c r="D166" s="6">
        <v>0.62847222222222221</v>
      </c>
      <c r="E166">
        <v>0.1376</v>
      </c>
      <c r="F166">
        <v>600</v>
      </c>
      <c r="G166">
        <f t="shared" si="75"/>
        <v>0.6</v>
      </c>
      <c r="H166">
        <v>0.14399999999999999</v>
      </c>
      <c r="I166">
        <f t="shared" si="76"/>
        <v>6.399999999999989E-3</v>
      </c>
      <c r="J166">
        <f t="shared" si="77"/>
        <v>6.3999999999999888</v>
      </c>
      <c r="K166">
        <f t="shared" si="78"/>
        <v>1.0666666666666649E-2</v>
      </c>
      <c r="L166">
        <f t="shared" si="79"/>
        <v>10.666666666666648</v>
      </c>
    </row>
    <row r="167" spans="1:13">
      <c r="A167" t="s">
        <v>95</v>
      </c>
      <c r="B167" s="12">
        <f t="shared" si="74"/>
        <v>42283.635416666664</v>
      </c>
      <c r="C167" s="5">
        <v>42283</v>
      </c>
      <c r="D167" s="6">
        <v>0.63541666666666663</v>
      </c>
      <c r="E167">
        <v>0.1361</v>
      </c>
      <c r="F167">
        <v>800</v>
      </c>
      <c r="G167">
        <f t="shared" si="75"/>
        <v>0.8</v>
      </c>
      <c r="H167">
        <v>0.1371</v>
      </c>
      <c r="I167">
        <f t="shared" si="76"/>
        <v>1.0000000000000009E-3</v>
      </c>
      <c r="J167">
        <f t="shared" si="77"/>
        <v>1.0000000000000009</v>
      </c>
      <c r="K167">
        <f t="shared" si="78"/>
        <v>1.2500000000000011E-3</v>
      </c>
      <c r="L167">
        <f t="shared" si="79"/>
        <v>1.2500000000000011</v>
      </c>
    </row>
    <row r="168" spans="1:13">
      <c r="A168" t="s">
        <v>41</v>
      </c>
      <c r="B168" s="12">
        <f t="shared" si="74"/>
        <v>42283.642361111109</v>
      </c>
      <c r="C168" s="5">
        <v>42283</v>
      </c>
      <c r="D168" s="6">
        <v>0.64236111111111105</v>
      </c>
      <c r="E168">
        <v>0.1356</v>
      </c>
      <c r="F168">
        <v>800</v>
      </c>
      <c r="G168">
        <f t="shared" si="75"/>
        <v>0.8</v>
      </c>
      <c r="H168">
        <v>0.1368</v>
      </c>
      <c r="I168">
        <f t="shared" si="76"/>
        <v>1.2000000000000066E-3</v>
      </c>
      <c r="J168">
        <f t="shared" si="77"/>
        <v>1.2000000000000066</v>
      </c>
      <c r="K168">
        <f t="shared" si="78"/>
        <v>1.5000000000000083E-3</v>
      </c>
      <c r="L168">
        <f t="shared" si="79"/>
        <v>1.5000000000000082</v>
      </c>
    </row>
    <row r="169" spans="1:13">
      <c r="A169" t="s">
        <v>94</v>
      </c>
      <c r="B169" s="12">
        <f t="shared" si="74"/>
        <v>42283.65625</v>
      </c>
      <c r="C169" s="5">
        <v>42283</v>
      </c>
      <c r="D169" s="6">
        <v>0.65625</v>
      </c>
      <c r="E169">
        <v>0.1358</v>
      </c>
      <c r="F169">
        <v>800</v>
      </c>
      <c r="G169">
        <f t="shared" si="75"/>
        <v>0.8</v>
      </c>
      <c r="H169">
        <v>0.1371</v>
      </c>
      <c r="I169">
        <f t="shared" si="76"/>
        <v>1.2999999999999956E-3</v>
      </c>
      <c r="J169">
        <f t="shared" si="77"/>
        <v>1.2999999999999956</v>
      </c>
      <c r="K169">
        <f t="shared" si="78"/>
        <v>1.6249999999999945E-3</v>
      </c>
      <c r="L169">
        <f t="shared" si="79"/>
        <v>1.6249999999999944</v>
      </c>
    </row>
    <row r="170" spans="1:13">
      <c r="B170" s="12"/>
      <c r="C170" s="5"/>
      <c r="D170" s="6"/>
    </row>
    <row r="171" spans="1:13">
      <c r="A171" t="s">
        <v>205</v>
      </c>
      <c r="B171" s="12">
        <f t="shared" ref="B171:B181" si="80">C171+D171</f>
        <v>42291.447916666664</v>
      </c>
      <c r="C171" s="5">
        <v>42291</v>
      </c>
      <c r="D171" s="6">
        <v>0.44791666666666669</v>
      </c>
      <c r="E171">
        <v>0.12870000000000001</v>
      </c>
      <c r="F171">
        <v>690</v>
      </c>
      <c r="G171">
        <f t="shared" ref="G171:G181" si="81">F171/1000</f>
        <v>0.69</v>
      </c>
      <c r="H171">
        <v>0.14019999999999999</v>
      </c>
      <c r="I171">
        <f t="shared" ref="I171:I181" si="82">H171-E171</f>
        <v>1.1499999999999982E-2</v>
      </c>
      <c r="J171">
        <f t="shared" ref="J171:J181" si="83">I171*1000</f>
        <v>11.499999999999982</v>
      </c>
      <c r="K171">
        <f t="shared" ref="K171:K181" si="84">I171/G171</f>
        <v>1.6666666666666642E-2</v>
      </c>
      <c r="L171">
        <f t="shared" ref="L171:L181" si="85">J171/G171</f>
        <v>16.666666666666643</v>
      </c>
      <c r="M171" t="s">
        <v>206</v>
      </c>
    </row>
    <row r="172" spans="1:13">
      <c r="A172" t="s">
        <v>203</v>
      </c>
      <c r="B172" s="12">
        <f t="shared" si="80"/>
        <v>42291.479166666664</v>
      </c>
      <c r="C172" s="5">
        <v>42291</v>
      </c>
      <c r="D172" s="6">
        <v>0.47916666666666669</v>
      </c>
      <c r="E172">
        <v>0.129</v>
      </c>
      <c r="F172">
        <v>500</v>
      </c>
      <c r="G172">
        <f t="shared" si="81"/>
        <v>0.5</v>
      </c>
      <c r="H172">
        <v>0.14349999999999999</v>
      </c>
      <c r="I172">
        <f t="shared" si="82"/>
        <v>1.4499999999999985E-2</v>
      </c>
      <c r="J172">
        <f t="shared" si="83"/>
        <v>14.499999999999986</v>
      </c>
      <c r="K172">
        <f t="shared" si="84"/>
        <v>2.899999999999997E-2</v>
      </c>
      <c r="L172">
        <f t="shared" si="85"/>
        <v>28.999999999999972</v>
      </c>
      <c r="M172" t="s">
        <v>206</v>
      </c>
    </row>
    <row r="173" spans="1:13">
      <c r="A173" t="s">
        <v>204</v>
      </c>
      <c r="B173" s="12">
        <f t="shared" si="80"/>
        <v>42291.489583333336</v>
      </c>
      <c r="C173" s="5">
        <v>42291</v>
      </c>
      <c r="D173" s="6">
        <v>0.48958333333333331</v>
      </c>
      <c r="E173">
        <v>0.13070000000000001</v>
      </c>
      <c r="F173">
        <v>700</v>
      </c>
      <c r="G173">
        <f t="shared" si="81"/>
        <v>0.7</v>
      </c>
      <c r="H173">
        <v>0.14319999999999999</v>
      </c>
      <c r="I173">
        <f t="shared" si="82"/>
        <v>1.2499999999999983E-2</v>
      </c>
      <c r="J173">
        <f t="shared" si="83"/>
        <v>12.499999999999984</v>
      </c>
      <c r="K173">
        <f t="shared" si="84"/>
        <v>1.7857142857142835E-2</v>
      </c>
      <c r="L173">
        <f t="shared" si="85"/>
        <v>17.857142857142836</v>
      </c>
      <c r="M173" t="s">
        <v>206</v>
      </c>
    </row>
    <row r="174" spans="1:13">
      <c r="A174" t="s">
        <v>202</v>
      </c>
      <c r="B174" s="12">
        <f t="shared" si="80"/>
        <v>42291.5</v>
      </c>
      <c r="C174" s="5">
        <v>42291</v>
      </c>
      <c r="D174" s="6">
        <v>0.5</v>
      </c>
      <c r="E174">
        <v>0.12820000000000001</v>
      </c>
      <c r="F174">
        <v>600</v>
      </c>
      <c r="G174">
        <f t="shared" si="81"/>
        <v>0.6</v>
      </c>
      <c r="H174">
        <v>0.23469999999999999</v>
      </c>
      <c r="I174">
        <f t="shared" si="82"/>
        <v>0.10649999999999998</v>
      </c>
      <c r="J174">
        <f t="shared" si="83"/>
        <v>106.49999999999999</v>
      </c>
      <c r="K174">
        <f t="shared" si="84"/>
        <v>0.17749999999999999</v>
      </c>
      <c r="L174">
        <f t="shared" si="85"/>
        <v>177.49999999999997</v>
      </c>
      <c r="M174" t="s">
        <v>206</v>
      </c>
    </row>
    <row r="175" spans="1:13">
      <c r="A175" t="s">
        <v>160</v>
      </c>
      <c r="B175" s="12">
        <f t="shared" si="80"/>
        <v>42291.510416666664</v>
      </c>
      <c r="C175" s="5">
        <v>42291</v>
      </c>
      <c r="D175" s="6">
        <v>0.51041666666666663</v>
      </c>
      <c r="E175">
        <v>0.12959999999999999</v>
      </c>
      <c r="F175">
        <v>705</v>
      </c>
      <c r="G175">
        <f t="shared" si="81"/>
        <v>0.70499999999999996</v>
      </c>
      <c r="H175">
        <v>0.13170000000000001</v>
      </c>
      <c r="I175">
        <f t="shared" si="82"/>
        <v>2.1000000000000185E-3</v>
      </c>
      <c r="J175">
        <f t="shared" si="83"/>
        <v>2.1000000000000183</v>
      </c>
      <c r="K175">
        <f t="shared" si="84"/>
        <v>2.9787234042553457E-3</v>
      </c>
      <c r="L175">
        <f t="shared" si="85"/>
        <v>2.9787234042553452</v>
      </c>
      <c r="M175" t="s">
        <v>206</v>
      </c>
    </row>
    <row r="176" spans="1:13">
      <c r="A176" t="s">
        <v>163</v>
      </c>
      <c r="B176" s="12">
        <f t="shared" si="80"/>
        <v>42291.614583333336</v>
      </c>
      <c r="C176" s="5">
        <v>42291</v>
      </c>
      <c r="D176" s="6">
        <v>0.61458333333333337</v>
      </c>
      <c r="E176">
        <v>0.12920000000000001</v>
      </c>
      <c r="F176">
        <v>705</v>
      </c>
      <c r="G176">
        <f t="shared" si="81"/>
        <v>0.70499999999999996</v>
      </c>
      <c r="H176">
        <v>0.13059999999999999</v>
      </c>
      <c r="I176">
        <f t="shared" si="82"/>
        <v>1.3999999999999846E-3</v>
      </c>
      <c r="J176">
        <f t="shared" si="83"/>
        <v>1.3999999999999846</v>
      </c>
      <c r="K176">
        <f t="shared" si="84"/>
        <v>1.9858156028368578E-3</v>
      </c>
      <c r="L176">
        <f t="shared" si="85"/>
        <v>1.9858156028368577</v>
      </c>
    </row>
    <row r="177" spans="1:13">
      <c r="A177" t="s">
        <v>156</v>
      </c>
      <c r="B177" s="12">
        <f t="shared" si="80"/>
        <v>42291.625</v>
      </c>
      <c r="C177" s="5">
        <v>42291</v>
      </c>
      <c r="D177" s="6">
        <v>0.625</v>
      </c>
      <c r="E177">
        <v>0.1303</v>
      </c>
      <c r="F177">
        <v>700</v>
      </c>
      <c r="G177">
        <f t="shared" si="81"/>
        <v>0.7</v>
      </c>
      <c r="H177">
        <v>0.1313</v>
      </c>
      <c r="I177">
        <f t="shared" si="82"/>
        <v>1.0000000000000009E-3</v>
      </c>
      <c r="J177">
        <f t="shared" si="83"/>
        <v>1.0000000000000009</v>
      </c>
      <c r="K177">
        <f t="shared" si="84"/>
        <v>1.4285714285714299E-3</v>
      </c>
      <c r="L177">
        <f t="shared" si="85"/>
        <v>1.4285714285714299</v>
      </c>
    </row>
    <row r="178" spans="1:13">
      <c r="A178" t="s">
        <v>10</v>
      </c>
      <c r="B178" s="12">
        <f t="shared" si="80"/>
        <v>42291.635416666664</v>
      </c>
      <c r="C178" s="5">
        <v>42291</v>
      </c>
      <c r="D178" s="6">
        <v>0.63541666666666663</v>
      </c>
      <c r="E178">
        <v>0.128</v>
      </c>
      <c r="F178">
        <v>700</v>
      </c>
      <c r="G178">
        <f t="shared" si="81"/>
        <v>0.7</v>
      </c>
      <c r="H178">
        <v>0.12920000000000001</v>
      </c>
      <c r="I178">
        <f t="shared" si="82"/>
        <v>1.2000000000000066E-3</v>
      </c>
      <c r="J178">
        <f t="shared" si="83"/>
        <v>1.2000000000000066</v>
      </c>
      <c r="K178">
        <f t="shared" si="84"/>
        <v>1.714285714285724E-3</v>
      </c>
      <c r="L178">
        <f t="shared" si="85"/>
        <v>1.7142857142857237</v>
      </c>
    </row>
    <row r="179" spans="1:13">
      <c r="A179" t="s">
        <v>8</v>
      </c>
      <c r="B179" s="12">
        <f t="shared" si="80"/>
        <v>42291.673611111109</v>
      </c>
      <c r="C179" s="5">
        <v>42291</v>
      </c>
      <c r="D179" s="6">
        <v>0.67361111111111116</v>
      </c>
      <c r="E179">
        <v>0.1305</v>
      </c>
      <c r="F179">
        <v>700</v>
      </c>
      <c r="G179">
        <f t="shared" si="81"/>
        <v>0.7</v>
      </c>
      <c r="H179">
        <v>0.1313</v>
      </c>
      <c r="I179">
        <f t="shared" si="82"/>
        <v>7.9999999999999516E-4</v>
      </c>
      <c r="J179">
        <f t="shared" si="83"/>
        <v>0.79999999999999516</v>
      </c>
      <c r="K179">
        <f t="shared" si="84"/>
        <v>1.142857142857136E-3</v>
      </c>
      <c r="L179">
        <f t="shared" si="85"/>
        <v>1.1428571428571359</v>
      </c>
    </row>
    <row r="180" spans="1:13">
      <c r="A180" t="s">
        <v>6</v>
      </c>
      <c r="B180" s="12">
        <f t="shared" si="80"/>
        <v>42291.6875</v>
      </c>
      <c r="C180" s="5">
        <v>42291</v>
      </c>
      <c r="D180" s="6">
        <v>0.6875</v>
      </c>
      <c r="E180">
        <v>0.12870000000000001</v>
      </c>
      <c r="F180">
        <v>700</v>
      </c>
      <c r="G180">
        <f t="shared" si="81"/>
        <v>0.7</v>
      </c>
      <c r="H180">
        <v>0.12989999999999999</v>
      </c>
      <c r="I180">
        <f t="shared" si="82"/>
        <v>1.1999999999999789E-3</v>
      </c>
      <c r="J180">
        <f t="shared" si="83"/>
        <v>1.1999999999999789</v>
      </c>
      <c r="K180">
        <f t="shared" si="84"/>
        <v>1.7142857142856843E-3</v>
      </c>
      <c r="L180">
        <f t="shared" si="85"/>
        <v>1.7142857142856842</v>
      </c>
    </row>
    <row r="181" spans="1:13">
      <c r="A181" t="s">
        <v>5</v>
      </c>
      <c r="B181" s="12">
        <f t="shared" si="80"/>
        <v>42291.697916666664</v>
      </c>
      <c r="C181" s="5">
        <v>42291</v>
      </c>
      <c r="D181" s="6">
        <v>0.69791666666666663</v>
      </c>
      <c r="E181">
        <v>0.12820000000000001</v>
      </c>
      <c r="F181">
        <v>700</v>
      </c>
      <c r="G181">
        <f t="shared" si="81"/>
        <v>0.7</v>
      </c>
      <c r="H181">
        <v>0.12959999999999999</v>
      </c>
      <c r="I181">
        <f t="shared" si="82"/>
        <v>1.3999999999999846E-3</v>
      </c>
      <c r="J181">
        <f t="shared" si="83"/>
        <v>1.3999999999999846</v>
      </c>
      <c r="K181">
        <f t="shared" si="84"/>
        <v>1.9999999999999779E-3</v>
      </c>
      <c r="L181">
        <f t="shared" si="85"/>
        <v>1.999999999999978</v>
      </c>
    </row>
    <row r="182" spans="1:13">
      <c r="B182" s="12"/>
      <c r="C182" s="5"/>
      <c r="D182" s="6"/>
    </row>
    <row r="183" spans="1:13">
      <c r="A183" t="s">
        <v>205</v>
      </c>
      <c r="B183" s="13">
        <f t="shared" ref="B183:B193" si="86">C183+D183</f>
        <v>42305.416666666664</v>
      </c>
      <c r="C183" s="5">
        <v>42305</v>
      </c>
      <c r="D183" s="6">
        <v>0.41666666666666669</v>
      </c>
      <c r="E183">
        <v>0.12820000000000001</v>
      </c>
      <c r="F183">
        <v>400</v>
      </c>
      <c r="G183">
        <f t="shared" ref="G183:G193" si="87">F183/1000</f>
        <v>0.4</v>
      </c>
      <c r="H183">
        <v>0.16470000000000001</v>
      </c>
      <c r="I183">
        <f t="shared" ref="I183:I193" si="88">H183-E183</f>
        <v>3.6500000000000005E-2</v>
      </c>
      <c r="J183">
        <f t="shared" ref="J183:J193" si="89">I183*1000</f>
        <v>36.500000000000007</v>
      </c>
      <c r="K183">
        <f t="shared" ref="K183:K193" si="90">I183/G183</f>
        <v>9.1250000000000012E-2</v>
      </c>
      <c r="L183">
        <f t="shared" ref="L183:L193" si="91">J183/G183</f>
        <v>91.250000000000014</v>
      </c>
      <c r="M183" t="s">
        <v>206</v>
      </c>
    </row>
    <row r="184" spans="1:13">
      <c r="A184" t="s">
        <v>203</v>
      </c>
      <c r="B184" s="12">
        <f t="shared" si="86"/>
        <v>42305.4375</v>
      </c>
      <c r="C184" s="5">
        <v>42305</v>
      </c>
      <c r="D184" s="6">
        <v>0.4375</v>
      </c>
      <c r="E184">
        <v>0.13009999999999999</v>
      </c>
      <c r="F184">
        <v>700</v>
      </c>
      <c r="G184">
        <f t="shared" si="87"/>
        <v>0.7</v>
      </c>
      <c r="H184">
        <v>0.1326</v>
      </c>
      <c r="I184">
        <f t="shared" si="88"/>
        <v>2.5000000000000022E-3</v>
      </c>
      <c r="J184">
        <f t="shared" si="89"/>
        <v>2.5000000000000022</v>
      </c>
      <c r="K184">
        <f t="shared" si="90"/>
        <v>3.5714285714285748E-3</v>
      </c>
      <c r="L184">
        <f t="shared" si="91"/>
        <v>3.5714285714285747</v>
      </c>
      <c r="M184" t="s">
        <v>206</v>
      </c>
    </row>
    <row r="185" spans="1:13">
      <c r="A185" t="s">
        <v>204</v>
      </c>
      <c r="B185" s="12">
        <f t="shared" si="86"/>
        <v>42305.447916666664</v>
      </c>
      <c r="C185" s="5">
        <v>42305</v>
      </c>
      <c r="D185" s="6">
        <v>0.44791666666666669</v>
      </c>
      <c r="E185">
        <v>0.12770000000000001</v>
      </c>
      <c r="F185">
        <v>400</v>
      </c>
      <c r="G185">
        <f t="shared" si="87"/>
        <v>0.4</v>
      </c>
      <c r="H185">
        <v>0.13750000000000001</v>
      </c>
      <c r="I185">
        <f t="shared" si="88"/>
        <v>9.8000000000000032E-3</v>
      </c>
      <c r="J185">
        <f t="shared" si="89"/>
        <v>9.8000000000000025</v>
      </c>
      <c r="K185">
        <f t="shared" si="90"/>
        <v>2.4500000000000008E-2</v>
      </c>
      <c r="L185">
        <f t="shared" si="91"/>
        <v>24.500000000000004</v>
      </c>
      <c r="M185" t="s">
        <v>206</v>
      </c>
    </row>
    <row r="186" spans="1:13">
      <c r="A186" t="s">
        <v>202</v>
      </c>
      <c r="B186" s="12">
        <f t="shared" si="86"/>
        <v>42305.454861111109</v>
      </c>
      <c r="C186" s="5">
        <v>42305</v>
      </c>
      <c r="D186" s="6">
        <v>0.4548611111111111</v>
      </c>
      <c r="E186">
        <v>0.1321</v>
      </c>
      <c r="F186">
        <v>600</v>
      </c>
      <c r="G186">
        <f t="shared" si="87"/>
        <v>0.6</v>
      </c>
      <c r="H186">
        <v>0.13669999999999999</v>
      </c>
      <c r="I186">
        <f t="shared" si="88"/>
        <v>4.599999999999993E-3</v>
      </c>
      <c r="J186">
        <f t="shared" si="89"/>
        <v>4.5999999999999925</v>
      </c>
      <c r="K186">
        <f t="shared" si="90"/>
        <v>7.666666666666655E-3</v>
      </c>
      <c r="L186">
        <f t="shared" si="91"/>
        <v>7.6666666666666545</v>
      </c>
      <c r="M186" t="s">
        <v>206</v>
      </c>
    </row>
    <row r="187" spans="1:13">
      <c r="A187" t="s">
        <v>160</v>
      </c>
      <c r="B187" s="12">
        <f t="shared" si="86"/>
        <v>42305.46875</v>
      </c>
      <c r="C187" s="5">
        <v>42305</v>
      </c>
      <c r="D187" s="6">
        <v>0.46875</v>
      </c>
      <c r="E187">
        <v>0.12740000000000001</v>
      </c>
      <c r="F187">
        <v>700</v>
      </c>
      <c r="G187">
        <f t="shared" si="87"/>
        <v>0.7</v>
      </c>
      <c r="H187">
        <v>0.1318</v>
      </c>
      <c r="I187">
        <f t="shared" si="88"/>
        <v>4.3999999999999873E-3</v>
      </c>
      <c r="J187">
        <f t="shared" si="89"/>
        <v>4.399999999999987</v>
      </c>
      <c r="K187">
        <f t="shared" si="90"/>
        <v>6.2857142857142678E-3</v>
      </c>
      <c r="L187">
        <f t="shared" si="91"/>
        <v>6.2857142857142678</v>
      </c>
      <c r="M187" t="s">
        <v>206</v>
      </c>
    </row>
    <row r="188" spans="1:13">
      <c r="A188" t="s">
        <v>163</v>
      </c>
      <c r="B188" s="12">
        <f t="shared" si="86"/>
        <v>42305.524305555555</v>
      </c>
      <c r="C188" s="5">
        <v>42305</v>
      </c>
      <c r="D188" s="6">
        <v>0.52430555555555558</v>
      </c>
      <c r="E188">
        <v>0.12939999999999999</v>
      </c>
      <c r="F188">
        <v>700</v>
      </c>
      <c r="G188">
        <f t="shared" si="87"/>
        <v>0.7</v>
      </c>
      <c r="H188">
        <v>0.13059999999999999</v>
      </c>
      <c r="I188">
        <f t="shared" si="88"/>
        <v>1.2000000000000066E-3</v>
      </c>
      <c r="J188">
        <f t="shared" si="89"/>
        <v>1.2000000000000066</v>
      </c>
      <c r="K188">
        <f t="shared" si="90"/>
        <v>1.714285714285724E-3</v>
      </c>
      <c r="L188">
        <f t="shared" si="91"/>
        <v>1.7142857142857237</v>
      </c>
    </row>
    <row r="189" spans="1:13">
      <c r="A189" t="s">
        <v>156</v>
      </c>
      <c r="B189" s="12">
        <f t="shared" si="86"/>
        <v>42305.534722222219</v>
      </c>
      <c r="C189" s="5">
        <v>42305</v>
      </c>
      <c r="D189" s="6">
        <v>0.53472222222222221</v>
      </c>
      <c r="E189">
        <v>0.12790000000000001</v>
      </c>
      <c r="F189">
        <v>710</v>
      </c>
      <c r="G189">
        <f t="shared" si="87"/>
        <v>0.71</v>
      </c>
      <c r="H189">
        <v>0.12839999999999999</v>
      </c>
      <c r="I189">
        <f t="shared" si="88"/>
        <v>4.9999999999997269E-4</v>
      </c>
      <c r="J189">
        <f t="shared" si="89"/>
        <v>0.49999999999997269</v>
      </c>
      <c r="K189">
        <f t="shared" si="90"/>
        <v>7.042253521126376E-4</v>
      </c>
      <c r="L189">
        <f t="shared" si="91"/>
        <v>0.70422535211263759</v>
      </c>
    </row>
    <row r="190" spans="1:13">
      <c r="A190" t="s">
        <v>10</v>
      </c>
      <c r="B190" s="12">
        <f t="shared" si="86"/>
        <v>42305.552083333336</v>
      </c>
      <c r="C190" s="5">
        <v>42305</v>
      </c>
      <c r="D190" s="6">
        <v>0.55208333333333337</v>
      </c>
      <c r="E190">
        <v>0.12970000000000001</v>
      </c>
      <c r="F190">
        <v>700</v>
      </c>
      <c r="G190">
        <f t="shared" si="87"/>
        <v>0.7</v>
      </c>
      <c r="H190">
        <v>0.13109999999999999</v>
      </c>
      <c r="I190">
        <f t="shared" si="88"/>
        <v>1.3999999999999846E-3</v>
      </c>
      <c r="J190">
        <f t="shared" si="89"/>
        <v>1.3999999999999846</v>
      </c>
      <c r="K190">
        <f t="shared" si="90"/>
        <v>1.9999999999999779E-3</v>
      </c>
      <c r="L190">
        <f t="shared" si="91"/>
        <v>1.999999999999978</v>
      </c>
    </row>
    <row r="191" spans="1:13">
      <c r="A191" t="s">
        <v>8</v>
      </c>
      <c r="B191" s="12">
        <f t="shared" si="86"/>
        <v>42305.590277777781</v>
      </c>
      <c r="C191" s="5">
        <v>42305</v>
      </c>
      <c r="D191" s="6">
        <v>0.59027777777777779</v>
      </c>
      <c r="E191">
        <v>0.12859999999999999</v>
      </c>
      <c r="F191">
        <v>700</v>
      </c>
      <c r="G191">
        <f t="shared" si="87"/>
        <v>0.7</v>
      </c>
      <c r="H191">
        <v>0.12909999999999999</v>
      </c>
      <c r="I191">
        <f t="shared" si="88"/>
        <v>5.0000000000000044E-4</v>
      </c>
      <c r="J191">
        <f t="shared" si="89"/>
        <v>0.50000000000000044</v>
      </c>
      <c r="K191">
        <f t="shared" si="90"/>
        <v>7.1428571428571494E-4</v>
      </c>
      <c r="L191">
        <f t="shared" si="91"/>
        <v>0.71428571428571497</v>
      </c>
    </row>
    <row r="192" spans="1:13">
      <c r="A192" t="s">
        <v>6</v>
      </c>
      <c r="B192" s="12">
        <f t="shared" si="86"/>
        <v>42305.611111111109</v>
      </c>
      <c r="C192" s="5">
        <v>42305</v>
      </c>
      <c r="D192" s="6">
        <v>0.61111111111111105</v>
      </c>
      <c r="E192">
        <v>0.12820000000000001</v>
      </c>
      <c r="F192">
        <v>700</v>
      </c>
      <c r="G192">
        <f t="shared" si="87"/>
        <v>0.7</v>
      </c>
      <c r="H192">
        <v>0.1293</v>
      </c>
      <c r="I192">
        <f t="shared" si="88"/>
        <v>1.0999999999999899E-3</v>
      </c>
      <c r="J192">
        <f t="shared" si="89"/>
        <v>1.0999999999999899</v>
      </c>
      <c r="K192">
        <f t="shared" si="90"/>
        <v>1.571428571428557E-3</v>
      </c>
      <c r="L192">
        <f t="shared" si="91"/>
        <v>1.571428571428557</v>
      </c>
    </row>
    <row r="193" spans="1:12">
      <c r="A193" t="s">
        <v>5</v>
      </c>
      <c r="B193" s="12">
        <f t="shared" si="86"/>
        <v>42305.621527777781</v>
      </c>
      <c r="C193" s="5">
        <v>42305</v>
      </c>
      <c r="D193" s="6">
        <v>0.62152777777777779</v>
      </c>
      <c r="E193">
        <v>0.1268</v>
      </c>
      <c r="F193">
        <v>700</v>
      </c>
      <c r="G193">
        <f t="shared" si="87"/>
        <v>0.7</v>
      </c>
      <c r="H193">
        <v>0.12770000000000001</v>
      </c>
      <c r="I193">
        <f t="shared" si="88"/>
        <v>9.000000000000119E-4</v>
      </c>
      <c r="J193">
        <f t="shared" si="89"/>
        <v>0.9000000000000119</v>
      </c>
      <c r="K193">
        <f t="shared" si="90"/>
        <v>1.2857142857143028E-3</v>
      </c>
      <c r="L193">
        <f t="shared" si="91"/>
        <v>1.2857142857143029</v>
      </c>
    </row>
    <row r="194" spans="1:12">
      <c r="B194" s="12"/>
      <c r="C194" s="5"/>
      <c r="D194" s="6"/>
    </row>
    <row r="195" spans="1:12">
      <c r="A195" t="s">
        <v>29</v>
      </c>
      <c r="B195" s="12">
        <f t="shared" ref="B195:B210" si="92">C195+D195</f>
        <v>42310.520833333336</v>
      </c>
      <c r="C195" s="5">
        <v>42310</v>
      </c>
      <c r="D195" s="6">
        <v>0.52083333333333337</v>
      </c>
      <c r="E195">
        <v>0.13420000000000001</v>
      </c>
      <c r="F195">
        <v>600</v>
      </c>
      <c r="G195">
        <f t="shared" ref="G195:G210" si="93">F195/1000</f>
        <v>0.6</v>
      </c>
      <c r="H195">
        <v>0.13550000000000001</v>
      </c>
      <c r="I195">
        <f t="shared" ref="I195:I210" si="94">H195-E195</f>
        <v>1.2999999999999956E-3</v>
      </c>
      <c r="J195">
        <f t="shared" ref="J195:J210" si="95">I195*1000</f>
        <v>1.2999999999999956</v>
      </c>
      <c r="K195">
        <f t="shared" ref="K195:K210" si="96">I195/G195</f>
        <v>2.1666666666666596E-3</v>
      </c>
      <c r="L195">
        <f t="shared" ref="L195:L210" si="97">J195/G195</f>
        <v>2.1666666666666594</v>
      </c>
    </row>
    <row r="196" spans="1:12">
      <c r="A196" t="s">
        <v>22</v>
      </c>
      <c r="B196" s="12">
        <f t="shared" si="92"/>
        <v>42310.53125</v>
      </c>
      <c r="C196" s="5">
        <v>42310</v>
      </c>
      <c r="D196" s="6">
        <v>0.53125</v>
      </c>
      <c r="E196">
        <v>0.1333</v>
      </c>
      <c r="F196">
        <v>405</v>
      </c>
      <c r="G196">
        <f t="shared" si="93"/>
        <v>0.40500000000000003</v>
      </c>
      <c r="H196">
        <v>0.13930000000000001</v>
      </c>
      <c r="I196">
        <f t="shared" si="94"/>
        <v>6.0000000000000053E-3</v>
      </c>
      <c r="J196">
        <f t="shared" si="95"/>
        <v>6.0000000000000053</v>
      </c>
      <c r="K196">
        <f t="shared" si="96"/>
        <v>1.4814814814814828E-2</v>
      </c>
      <c r="L196">
        <f t="shared" si="97"/>
        <v>14.814814814814827</v>
      </c>
    </row>
    <row r="197" spans="1:12">
      <c r="A197" t="s">
        <v>24</v>
      </c>
      <c r="B197" s="12">
        <f t="shared" si="92"/>
        <v>42310.538194444445</v>
      </c>
      <c r="C197" s="5">
        <v>42310</v>
      </c>
      <c r="D197" s="6">
        <v>0.53819444444444442</v>
      </c>
      <c r="E197">
        <v>0.13519999999999999</v>
      </c>
      <c r="F197">
        <v>600</v>
      </c>
      <c r="G197">
        <f t="shared" si="93"/>
        <v>0.6</v>
      </c>
      <c r="H197">
        <v>0.1363</v>
      </c>
      <c r="I197">
        <f t="shared" si="94"/>
        <v>1.1000000000000176E-3</v>
      </c>
      <c r="J197">
        <f t="shared" si="95"/>
        <v>1.1000000000000176</v>
      </c>
      <c r="K197">
        <f t="shared" si="96"/>
        <v>1.8333333333333628E-3</v>
      </c>
      <c r="L197">
        <f t="shared" si="97"/>
        <v>1.8333333333333628</v>
      </c>
    </row>
    <row r="198" spans="1:12">
      <c r="A198" t="s">
        <v>107</v>
      </c>
      <c r="B198" s="12">
        <f t="shared" si="92"/>
        <v>42310.545138888891</v>
      </c>
      <c r="C198" s="5">
        <v>42310</v>
      </c>
      <c r="D198" s="6">
        <v>0.54513888888888895</v>
      </c>
      <c r="E198">
        <v>0.13519999999999999</v>
      </c>
      <c r="F198">
        <v>700</v>
      </c>
      <c r="G198">
        <f t="shared" si="93"/>
        <v>0.7</v>
      </c>
      <c r="H198">
        <v>0.1361</v>
      </c>
      <c r="I198">
        <f t="shared" si="94"/>
        <v>9.000000000000119E-4</v>
      </c>
      <c r="J198">
        <f t="shared" si="95"/>
        <v>0.9000000000000119</v>
      </c>
      <c r="K198">
        <f t="shared" si="96"/>
        <v>1.2857142857143028E-3</v>
      </c>
      <c r="L198">
        <f t="shared" si="97"/>
        <v>1.2857142857143029</v>
      </c>
    </row>
    <row r="199" spans="1:12">
      <c r="A199" t="s">
        <v>27</v>
      </c>
      <c r="B199" s="12">
        <f t="shared" si="92"/>
        <v>42310.552083333336</v>
      </c>
      <c r="C199" s="5">
        <v>42310</v>
      </c>
      <c r="D199" s="6">
        <v>0.55208333333333337</v>
      </c>
      <c r="E199">
        <v>0.13539999999999999</v>
      </c>
      <c r="F199">
        <v>600</v>
      </c>
      <c r="G199">
        <f t="shared" si="93"/>
        <v>0.6</v>
      </c>
      <c r="H199">
        <v>0.13619999999999999</v>
      </c>
      <c r="I199">
        <f t="shared" si="94"/>
        <v>7.9999999999999516E-4</v>
      </c>
      <c r="J199">
        <f t="shared" si="95"/>
        <v>0.79999999999999516</v>
      </c>
      <c r="K199">
        <f t="shared" si="96"/>
        <v>1.3333333333333253E-3</v>
      </c>
      <c r="L199">
        <f t="shared" si="97"/>
        <v>1.3333333333333253</v>
      </c>
    </row>
    <row r="200" spans="1:12">
      <c r="A200" t="s">
        <v>31</v>
      </c>
      <c r="B200" s="12">
        <f t="shared" si="92"/>
        <v>42310.5625</v>
      </c>
      <c r="C200" s="5">
        <v>42310</v>
      </c>
      <c r="D200" s="6">
        <v>0.5625</v>
      </c>
      <c r="E200">
        <v>0.1371</v>
      </c>
      <c r="F200">
        <v>500</v>
      </c>
      <c r="G200">
        <f t="shared" si="93"/>
        <v>0.5</v>
      </c>
      <c r="H200">
        <v>0.13980000000000001</v>
      </c>
      <c r="I200">
        <f t="shared" si="94"/>
        <v>2.7000000000000079E-3</v>
      </c>
      <c r="J200">
        <f t="shared" si="95"/>
        <v>2.7000000000000082</v>
      </c>
      <c r="K200">
        <f t="shared" si="96"/>
        <v>5.4000000000000159E-3</v>
      </c>
      <c r="L200">
        <f t="shared" si="97"/>
        <v>5.4000000000000163</v>
      </c>
    </row>
    <row r="201" spans="1:12">
      <c r="A201" t="s">
        <v>33</v>
      </c>
      <c r="B201" s="12">
        <f t="shared" si="92"/>
        <v>42310.569444444445</v>
      </c>
      <c r="C201" s="5">
        <v>42310</v>
      </c>
      <c r="D201" s="6">
        <v>0.56944444444444442</v>
      </c>
      <c r="E201">
        <v>0.1358</v>
      </c>
      <c r="F201">
        <v>700</v>
      </c>
      <c r="G201">
        <f t="shared" si="93"/>
        <v>0.7</v>
      </c>
      <c r="H201">
        <v>0.13969999999999999</v>
      </c>
      <c r="I201">
        <f t="shared" si="94"/>
        <v>3.8999999999999868E-3</v>
      </c>
      <c r="J201">
        <f t="shared" si="95"/>
        <v>3.899999999999987</v>
      </c>
      <c r="K201">
        <f t="shared" si="96"/>
        <v>5.5714285714285527E-3</v>
      </c>
      <c r="L201">
        <f t="shared" si="97"/>
        <v>5.5714285714285534</v>
      </c>
    </row>
    <row r="202" spans="1:12">
      <c r="A202" t="s">
        <v>39</v>
      </c>
      <c r="B202" s="12">
        <f t="shared" si="92"/>
        <v>42310.572916666664</v>
      </c>
      <c r="C202" s="5">
        <v>42310</v>
      </c>
      <c r="D202" s="6">
        <v>0.57291666666666663</v>
      </c>
      <c r="E202">
        <v>0.1351</v>
      </c>
      <c r="F202">
        <v>700</v>
      </c>
      <c r="G202">
        <f t="shared" si="93"/>
        <v>0.7</v>
      </c>
      <c r="H202">
        <v>0.13650000000000001</v>
      </c>
      <c r="I202">
        <f t="shared" si="94"/>
        <v>1.4000000000000123E-3</v>
      </c>
      <c r="J202">
        <f t="shared" si="95"/>
        <v>1.4000000000000123</v>
      </c>
      <c r="K202">
        <f t="shared" si="96"/>
        <v>2.0000000000000178E-3</v>
      </c>
      <c r="L202">
        <f t="shared" si="97"/>
        <v>2.0000000000000178</v>
      </c>
    </row>
    <row r="203" spans="1:12">
      <c r="A203" t="s">
        <v>37</v>
      </c>
      <c r="B203" s="12">
        <f t="shared" si="92"/>
        <v>42310.579861111109</v>
      </c>
      <c r="C203" s="5">
        <v>42310</v>
      </c>
      <c r="D203" s="6">
        <v>0.57986111111111105</v>
      </c>
      <c r="E203">
        <v>0.13239999999999999</v>
      </c>
      <c r="F203">
        <v>600</v>
      </c>
      <c r="G203">
        <f t="shared" si="93"/>
        <v>0.6</v>
      </c>
      <c r="H203">
        <v>0.1346</v>
      </c>
      <c r="I203">
        <f t="shared" si="94"/>
        <v>2.2000000000000075E-3</v>
      </c>
      <c r="J203">
        <f t="shared" si="95"/>
        <v>2.2000000000000073</v>
      </c>
      <c r="K203">
        <f t="shared" si="96"/>
        <v>3.6666666666666792E-3</v>
      </c>
      <c r="L203">
        <f t="shared" si="97"/>
        <v>3.666666666666679</v>
      </c>
    </row>
    <row r="204" spans="1:12">
      <c r="A204" t="s">
        <v>35</v>
      </c>
      <c r="B204" s="12">
        <f t="shared" si="92"/>
        <v>42310.586805555555</v>
      </c>
      <c r="C204" s="5">
        <v>42310</v>
      </c>
      <c r="D204" s="6">
        <v>0.58680555555555558</v>
      </c>
      <c r="E204">
        <v>0.13569999999999999</v>
      </c>
      <c r="F204">
        <v>600</v>
      </c>
      <c r="G204">
        <f t="shared" si="93"/>
        <v>0.6</v>
      </c>
      <c r="H204">
        <v>0.13750000000000001</v>
      </c>
      <c r="I204">
        <f t="shared" si="94"/>
        <v>1.8000000000000238E-3</v>
      </c>
      <c r="J204">
        <f t="shared" si="95"/>
        <v>1.8000000000000238</v>
      </c>
      <c r="K204">
        <f t="shared" si="96"/>
        <v>3.00000000000004E-3</v>
      </c>
      <c r="L204">
        <f t="shared" si="97"/>
        <v>3.00000000000004</v>
      </c>
    </row>
    <row r="205" spans="1:12">
      <c r="A205" t="s">
        <v>88</v>
      </c>
      <c r="B205" s="12">
        <f t="shared" si="92"/>
        <v>42310.59375</v>
      </c>
      <c r="C205" s="5">
        <v>42310</v>
      </c>
      <c r="D205" s="6">
        <v>0.59375</v>
      </c>
      <c r="E205">
        <v>0.13519999999999999</v>
      </c>
      <c r="F205">
        <v>600</v>
      </c>
      <c r="G205">
        <f t="shared" si="93"/>
        <v>0.6</v>
      </c>
      <c r="H205">
        <v>0.13689999999999999</v>
      </c>
      <c r="I205">
        <f t="shared" si="94"/>
        <v>1.7000000000000071E-3</v>
      </c>
      <c r="J205">
        <f t="shared" si="95"/>
        <v>1.7000000000000071</v>
      </c>
      <c r="K205">
        <f t="shared" si="96"/>
        <v>2.8333333333333452E-3</v>
      </c>
      <c r="L205">
        <f t="shared" si="97"/>
        <v>2.833333333333345</v>
      </c>
    </row>
    <row r="206" spans="1:12">
      <c r="A206" t="s">
        <v>48</v>
      </c>
      <c r="B206" s="12">
        <f t="shared" si="92"/>
        <v>42310.604166666664</v>
      </c>
      <c r="C206" s="5">
        <v>42310</v>
      </c>
      <c r="D206" s="6">
        <v>0.60416666666666663</v>
      </c>
      <c r="E206">
        <v>0.13519999999999999</v>
      </c>
      <c r="F206">
        <v>700</v>
      </c>
      <c r="G206">
        <f t="shared" si="93"/>
        <v>0.7</v>
      </c>
      <c r="H206">
        <v>0.13669999999999999</v>
      </c>
      <c r="I206">
        <f t="shared" si="94"/>
        <v>1.5000000000000013E-3</v>
      </c>
      <c r="J206">
        <f t="shared" si="95"/>
        <v>1.5000000000000013</v>
      </c>
      <c r="K206">
        <f t="shared" si="96"/>
        <v>2.1428571428571447E-3</v>
      </c>
      <c r="L206">
        <f t="shared" si="97"/>
        <v>2.142857142857145</v>
      </c>
    </row>
    <row r="207" spans="1:12">
      <c r="A207" t="s">
        <v>96</v>
      </c>
      <c r="B207" s="12">
        <f t="shared" si="92"/>
        <v>42310.611111111109</v>
      </c>
      <c r="C207" s="5">
        <v>42310</v>
      </c>
      <c r="D207" s="6">
        <v>0.61111111111111105</v>
      </c>
      <c r="E207">
        <v>0.1363</v>
      </c>
      <c r="F207">
        <v>400</v>
      </c>
      <c r="G207">
        <f t="shared" si="93"/>
        <v>0.4</v>
      </c>
      <c r="H207">
        <v>0.1411</v>
      </c>
      <c r="I207">
        <f t="shared" si="94"/>
        <v>4.7999999999999987E-3</v>
      </c>
      <c r="J207">
        <f t="shared" si="95"/>
        <v>4.7999999999999989</v>
      </c>
      <c r="K207">
        <f t="shared" si="96"/>
        <v>1.1999999999999997E-2</v>
      </c>
      <c r="L207">
        <f t="shared" si="97"/>
        <v>11.999999999999996</v>
      </c>
    </row>
    <row r="208" spans="1:12">
      <c r="A208" t="s">
        <v>95</v>
      </c>
      <c r="B208" s="12">
        <f t="shared" si="92"/>
        <v>42310.614583333336</v>
      </c>
      <c r="C208" s="5">
        <v>42310</v>
      </c>
      <c r="D208" s="6">
        <v>0.61458333333333337</v>
      </c>
      <c r="E208">
        <v>0.13750000000000001</v>
      </c>
      <c r="F208">
        <v>600</v>
      </c>
      <c r="G208">
        <f t="shared" si="93"/>
        <v>0.6</v>
      </c>
      <c r="H208">
        <v>0.13819999999999999</v>
      </c>
      <c r="I208">
        <f t="shared" si="94"/>
        <v>6.9999999999997842E-4</v>
      </c>
      <c r="J208">
        <f t="shared" si="95"/>
        <v>0.69999999999997842</v>
      </c>
      <c r="K208">
        <f t="shared" si="96"/>
        <v>1.1666666666666308E-3</v>
      </c>
      <c r="L208">
        <f t="shared" si="97"/>
        <v>1.1666666666666308</v>
      </c>
    </row>
    <row r="209" spans="1:13">
      <c r="A209" t="s">
        <v>41</v>
      </c>
      <c r="B209" s="12">
        <f t="shared" si="92"/>
        <v>42310.625</v>
      </c>
      <c r="C209" s="5">
        <v>42310</v>
      </c>
      <c r="D209" s="6">
        <v>0.625</v>
      </c>
      <c r="E209">
        <v>0.1343</v>
      </c>
      <c r="F209">
        <v>700</v>
      </c>
      <c r="G209">
        <f t="shared" si="93"/>
        <v>0.7</v>
      </c>
      <c r="H209">
        <v>0.13550000000000001</v>
      </c>
      <c r="I209">
        <f t="shared" si="94"/>
        <v>1.2000000000000066E-3</v>
      </c>
      <c r="J209">
        <f t="shared" si="95"/>
        <v>1.2000000000000066</v>
      </c>
      <c r="K209">
        <f t="shared" si="96"/>
        <v>1.714285714285724E-3</v>
      </c>
      <c r="L209">
        <f t="shared" si="97"/>
        <v>1.7142857142857237</v>
      </c>
    </row>
    <row r="210" spans="1:13">
      <c r="A210" t="s">
        <v>43</v>
      </c>
      <c r="B210" s="12">
        <f t="shared" si="92"/>
        <v>42310.635416666664</v>
      </c>
      <c r="C210" s="5">
        <v>42310</v>
      </c>
      <c r="D210" s="6">
        <v>0.63541666666666663</v>
      </c>
      <c r="E210">
        <v>0.1358</v>
      </c>
      <c r="F210">
        <v>705</v>
      </c>
      <c r="G210">
        <f t="shared" si="93"/>
        <v>0.70499999999999996</v>
      </c>
      <c r="H210">
        <v>0.13669999999999999</v>
      </c>
      <c r="I210">
        <f t="shared" si="94"/>
        <v>8.9999999999998415E-4</v>
      </c>
      <c r="J210">
        <f t="shared" si="95"/>
        <v>0.89999999999998415</v>
      </c>
      <c r="K210">
        <f t="shared" si="96"/>
        <v>1.2765957446808287E-3</v>
      </c>
      <c r="L210">
        <f t="shared" si="97"/>
        <v>1.2765957446808287</v>
      </c>
    </row>
    <row r="211" spans="1:13">
      <c r="B211" s="12"/>
      <c r="C211" s="5"/>
      <c r="D211" s="6"/>
    </row>
    <row r="212" spans="1:13">
      <c r="A212" t="s">
        <v>205</v>
      </c>
      <c r="B212" s="12">
        <f t="shared" ref="B212:B222" si="98">C212+D212</f>
        <v>42326.427083333336</v>
      </c>
      <c r="C212" s="5">
        <v>42326</v>
      </c>
      <c r="D212" s="6">
        <v>0.42708333333333331</v>
      </c>
      <c r="E212">
        <v>0.1278</v>
      </c>
      <c r="F212">
        <v>400</v>
      </c>
      <c r="G212">
        <f t="shared" ref="G212:G222" si="99">F212/1000</f>
        <v>0.4</v>
      </c>
      <c r="H212">
        <v>0.13539999999999999</v>
      </c>
      <c r="I212">
        <f t="shared" ref="I212:I222" si="100">H212-E212</f>
        <v>7.5999999999999956E-3</v>
      </c>
      <c r="J212">
        <f t="shared" ref="J212:J222" si="101">I212*1000</f>
        <v>7.5999999999999961</v>
      </c>
      <c r="K212">
        <f t="shared" ref="K212:K222" si="102">I212/G212</f>
        <v>1.8999999999999989E-2</v>
      </c>
      <c r="L212">
        <f t="shared" ref="L212:L222" si="103">J212/G212</f>
        <v>18.999999999999989</v>
      </c>
      <c r="M212" t="s">
        <v>206</v>
      </c>
    </row>
    <row r="213" spans="1:13">
      <c r="A213" t="s">
        <v>203</v>
      </c>
      <c r="B213" s="12">
        <f t="shared" si="98"/>
        <v>42326.447916666664</v>
      </c>
      <c r="C213" s="5">
        <v>42326</v>
      </c>
      <c r="D213" s="6">
        <v>0.44791666666666669</v>
      </c>
      <c r="E213">
        <v>0.12909999999999999</v>
      </c>
      <c r="F213">
        <v>700</v>
      </c>
      <c r="G213">
        <f t="shared" si="99"/>
        <v>0.7</v>
      </c>
      <c r="H213">
        <v>0.1366</v>
      </c>
      <c r="I213">
        <f t="shared" si="100"/>
        <v>7.5000000000000067E-3</v>
      </c>
      <c r="J213">
        <f t="shared" si="101"/>
        <v>7.5000000000000071</v>
      </c>
      <c r="K213">
        <f t="shared" si="102"/>
        <v>1.0714285714285725E-2</v>
      </c>
      <c r="L213">
        <f t="shared" si="103"/>
        <v>10.714285714285726</v>
      </c>
      <c r="M213" t="s">
        <v>206</v>
      </c>
    </row>
    <row r="214" spans="1:13">
      <c r="A214" t="s">
        <v>204</v>
      </c>
      <c r="B214" s="12">
        <f t="shared" si="98"/>
        <v>42326.458333333336</v>
      </c>
      <c r="C214" s="5">
        <v>42326</v>
      </c>
      <c r="D214" s="6">
        <v>0.45833333333333331</v>
      </c>
      <c r="E214">
        <v>0.12970000000000001</v>
      </c>
      <c r="F214">
        <v>700</v>
      </c>
      <c r="G214">
        <f t="shared" si="99"/>
        <v>0.7</v>
      </c>
      <c r="H214">
        <v>0.13469999999999999</v>
      </c>
      <c r="I214">
        <f t="shared" si="100"/>
        <v>4.9999999999999767E-3</v>
      </c>
      <c r="J214">
        <f t="shared" si="101"/>
        <v>4.9999999999999769</v>
      </c>
      <c r="K214">
        <f t="shared" si="102"/>
        <v>7.1428571428571097E-3</v>
      </c>
      <c r="L214">
        <f t="shared" si="103"/>
        <v>7.1428571428571104</v>
      </c>
      <c r="M214" t="s">
        <v>206</v>
      </c>
    </row>
    <row r="215" spans="1:13">
      <c r="A215" t="s">
        <v>202</v>
      </c>
      <c r="B215" s="12">
        <f t="shared" si="98"/>
        <v>42326.465277777781</v>
      </c>
      <c r="C215" s="5">
        <v>42326</v>
      </c>
      <c r="D215" s="6">
        <v>0.46527777777777773</v>
      </c>
      <c r="E215">
        <v>0.12920000000000001</v>
      </c>
      <c r="F215">
        <v>700</v>
      </c>
      <c r="G215">
        <f t="shared" si="99"/>
        <v>0.7</v>
      </c>
      <c r="H215">
        <v>0.13300000000000001</v>
      </c>
      <c r="I215">
        <f t="shared" si="100"/>
        <v>3.7999999999999978E-3</v>
      </c>
      <c r="J215">
        <f t="shared" si="101"/>
        <v>3.799999999999998</v>
      </c>
      <c r="K215">
        <f t="shared" si="102"/>
        <v>5.4285714285714258E-3</v>
      </c>
      <c r="L215">
        <f t="shared" si="103"/>
        <v>5.4285714285714262</v>
      </c>
      <c r="M215" t="s">
        <v>206</v>
      </c>
    </row>
    <row r="216" spans="1:13">
      <c r="A216" t="s">
        <v>160</v>
      </c>
      <c r="B216" s="12">
        <f t="shared" si="98"/>
        <v>42326.475694444445</v>
      </c>
      <c r="C216" s="5">
        <v>42326</v>
      </c>
      <c r="D216" s="6">
        <v>0.47569444444444442</v>
      </c>
      <c r="E216">
        <v>0.12640000000000001</v>
      </c>
      <c r="F216">
        <v>700</v>
      </c>
      <c r="G216">
        <f t="shared" si="99"/>
        <v>0.7</v>
      </c>
      <c r="H216">
        <v>0.13569999999999999</v>
      </c>
      <c r="I216">
        <f t="shared" si="100"/>
        <v>9.299999999999975E-3</v>
      </c>
      <c r="J216">
        <f t="shared" si="101"/>
        <v>9.2999999999999758</v>
      </c>
      <c r="K216">
        <f t="shared" si="102"/>
        <v>1.3285714285714251E-2</v>
      </c>
      <c r="L216">
        <f t="shared" si="103"/>
        <v>13.285714285714253</v>
      </c>
      <c r="M216" t="s">
        <v>206</v>
      </c>
    </row>
    <row r="217" spans="1:13">
      <c r="A217" t="s">
        <v>163</v>
      </c>
      <c r="B217" s="12">
        <f t="shared" si="98"/>
        <v>42326.524305555555</v>
      </c>
      <c r="C217" s="5">
        <v>42326</v>
      </c>
      <c r="D217" s="6">
        <v>0.52430555555555558</v>
      </c>
      <c r="E217">
        <v>0.129</v>
      </c>
      <c r="F217">
        <v>600</v>
      </c>
      <c r="G217">
        <f t="shared" si="99"/>
        <v>0.6</v>
      </c>
      <c r="H217">
        <v>0.12970000000000001</v>
      </c>
      <c r="I217">
        <f t="shared" si="100"/>
        <v>7.0000000000000617E-4</v>
      </c>
      <c r="J217">
        <f t="shared" si="101"/>
        <v>0.70000000000000617</v>
      </c>
      <c r="K217">
        <f t="shared" si="102"/>
        <v>1.166666666666677E-3</v>
      </c>
      <c r="L217">
        <f t="shared" si="103"/>
        <v>1.166666666666677</v>
      </c>
    </row>
    <row r="218" spans="1:13">
      <c r="A218" t="s">
        <v>156</v>
      </c>
      <c r="B218" s="12">
        <f t="shared" si="98"/>
        <v>42326.538194444445</v>
      </c>
      <c r="C218" s="5">
        <v>42326</v>
      </c>
      <c r="D218" s="6">
        <v>0.53819444444444442</v>
      </c>
      <c r="E218">
        <v>0.12720000000000001</v>
      </c>
      <c r="F218">
        <v>700</v>
      </c>
      <c r="G218">
        <f t="shared" si="99"/>
        <v>0.7</v>
      </c>
      <c r="H218">
        <v>0.12820000000000001</v>
      </c>
      <c r="I218">
        <f t="shared" si="100"/>
        <v>1.0000000000000009E-3</v>
      </c>
      <c r="J218">
        <f t="shared" si="101"/>
        <v>1.0000000000000009</v>
      </c>
      <c r="K218">
        <f t="shared" si="102"/>
        <v>1.4285714285714299E-3</v>
      </c>
      <c r="L218">
        <f t="shared" si="103"/>
        <v>1.4285714285714299</v>
      </c>
    </row>
    <row r="219" spans="1:13">
      <c r="A219" t="s">
        <v>10</v>
      </c>
      <c r="B219" s="12">
        <f t="shared" si="98"/>
        <v>42326.552083333336</v>
      </c>
      <c r="C219" s="5">
        <v>42326</v>
      </c>
      <c r="D219" s="6">
        <v>0.55208333333333337</v>
      </c>
      <c r="E219">
        <v>0.1268</v>
      </c>
      <c r="F219">
        <v>700</v>
      </c>
      <c r="G219">
        <f t="shared" si="99"/>
        <v>0.7</v>
      </c>
      <c r="H219">
        <v>0.1278</v>
      </c>
      <c r="I219">
        <f t="shared" si="100"/>
        <v>1.0000000000000009E-3</v>
      </c>
      <c r="J219">
        <f t="shared" si="101"/>
        <v>1.0000000000000009</v>
      </c>
      <c r="K219">
        <f t="shared" si="102"/>
        <v>1.4285714285714299E-3</v>
      </c>
      <c r="L219">
        <f t="shared" si="103"/>
        <v>1.4285714285714299</v>
      </c>
    </row>
    <row r="220" spans="1:13">
      <c r="A220" t="s">
        <v>8</v>
      </c>
      <c r="B220" s="12">
        <f t="shared" si="98"/>
        <v>42326.586805555555</v>
      </c>
      <c r="C220" s="5">
        <v>42326</v>
      </c>
      <c r="D220" s="6">
        <v>0.58680555555555558</v>
      </c>
      <c r="E220">
        <v>0.1273</v>
      </c>
      <c r="F220">
        <v>700</v>
      </c>
      <c r="G220">
        <f t="shared" si="99"/>
        <v>0.7</v>
      </c>
      <c r="H220">
        <v>0.1278</v>
      </c>
      <c r="I220">
        <f t="shared" si="100"/>
        <v>5.0000000000000044E-4</v>
      </c>
      <c r="J220">
        <f t="shared" si="101"/>
        <v>0.50000000000000044</v>
      </c>
      <c r="K220">
        <f t="shared" si="102"/>
        <v>7.1428571428571494E-4</v>
      </c>
      <c r="L220">
        <f t="shared" si="103"/>
        <v>0.71428571428571497</v>
      </c>
    </row>
    <row r="221" spans="1:13">
      <c r="A221" t="s">
        <v>6</v>
      </c>
      <c r="B221" s="12">
        <f t="shared" si="98"/>
        <v>42326.611111111109</v>
      </c>
      <c r="C221" s="5">
        <v>42326</v>
      </c>
      <c r="D221" s="6">
        <v>0.61111111111111105</v>
      </c>
      <c r="E221">
        <v>0.12909999999999999</v>
      </c>
      <c r="F221">
        <v>700</v>
      </c>
      <c r="G221">
        <f t="shared" si="99"/>
        <v>0.7</v>
      </c>
      <c r="H221">
        <v>0.12989999999999999</v>
      </c>
      <c r="I221">
        <f t="shared" si="100"/>
        <v>7.9999999999999516E-4</v>
      </c>
      <c r="J221">
        <f t="shared" si="101"/>
        <v>0.79999999999999516</v>
      </c>
      <c r="K221">
        <f t="shared" si="102"/>
        <v>1.142857142857136E-3</v>
      </c>
      <c r="L221">
        <f t="shared" si="103"/>
        <v>1.1428571428571359</v>
      </c>
    </row>
    <row r="222" spans="1:13">
      <c r="A222" t="s">
        <v>5</v>
      </c>
      <c r="B222" s="12">
        <f t="shared" si="98"/>
        <v>42326.621527777781</v>
      </c>
      <c r="C222" s="5">
        <v>42326</v>
      </c>
      <c r="D222" s="6">
        <v>0.62152777777777779</v>
      </c>
      <c r="E222">
        <v>0.13239999999999999</v>
      </c>
      <c r="F222">
        <v>700</v>
      </c>
      <c r="G222">
        <f t="shared" si="99"/>
        <v>0.7</v>
      </c>
      <c r="H222">
        <v>0.13289999999999999</v>
      </c>
      <c r="I222">
        <f t="shared" si="100"/>
        <v>5.0000000000000044E-4</v>
      </c>
      <c r="J222">
        <f t="shared" si="101"/>
        <v>0.50000000000000044</v>
      </c>
      <c r="K222">
        <f t="shared" si="102"/>
        <v>7.1428571428571494E-4</v>
      </c>
      <c r="L222">
        <f t="shared" si="103"/>
        <v>0.71428571428571497</v>
      </c>
    </row>
    <row r="223" spans="1:13">
      <c r="B223" s="12"/>
      <c r="C223" s="5"/>
      <c r="D223" s="6"/>
    </row>
    <row r="224" spans="1:13">
      <c r="A224" t="s">
        <v>160</v>
      </c>
      <c r="B224" s="13">
        <f t="shared" ref="B224:B229" si="104">C224+D224</f>
        <v>42396.416666666664</v>
      </c>
      <c r="C224" s="5">
        <v>42396</v>
      </c>
      <c r="D224" s="6">
        <v>0.41666666666666669</v>
      </c>
      <c r="E224">
        <v>0.1298</v>
      </c>
      <c r="F224">
        <v>700</v>
      </c>
      <c r="G224">
        <f t="shared" ref="G224:G229" si="105">F224/1000</f>
        <v>0.7</v>
      </c>
      <c r="H224">
        <v>0.13120000000000001</v>
      </c>
      <c r="I224">
        <f t="shared" ref="I224:I229" si="106">H224-E224</f>
        <v>1.4000000000000123E-3</v>
      </c>
      <c r="J224">
        <f t="shared" ref="J224:J229" si="107">I224*1000</f>
        <v>1.4000000000000123</v>
      </c>
      <c r="K224">
        <f t="shared" ref="K224:K229" si="108">I224/G224</f>
        <v>2.0000000000000178E-3</v>
      </c>
      <c r="L224">
        <f t="shared" ref="L224:L229" si="109">J224/G224</f>
        <v>2.0000000000000178</v>
      </c>
      <c r="M224" t="s">
        <v>206</v>
      </c>
    </row>
    <row r="225" spans="1:13">
      <c r="A225" t="s">
        <v>14</v>
      </c>
      <c r="B225" s="12">
        <f t="shared" si="104"/>
        <v>42396.447916666664</v>
      </c>
      <c r="C225" s="5">
        <v>42396</v>
      </c>
      <c r="D225" s="6">
        <v>0.44791666666666669</v>
      </c>
      <c r="E225">
        <v>0.1295</v>
      </c>
      <c r="F225">
        <v>700</v>
      </c>
      <c r="G225">
        <f t="shared" si="105"/>
        <v>0.7</v>
      </c>
      <c r="H225">
        <v>0.1305</v>
      </c>
      <c r="I225">
        <f t="shared" si="106"/>
        <v>1.0000000000000009E-3</v>
      </c>
      <c r="J225">
        <f t="shared" si="107"/>
        <v>1.0000000000000009</v>
      </c>
      <c r="K225">
        <f t="shared" si="108"/>
        <v>1.4285714285714299E-3</v>
      </c>
      <c r="L225">
        <f t="shared" si="109"/>
        <v>1.4285714285714299</v>
      </c>
      <c r="M225" t="s">
        <v>206</v>
      </c>
    </row>
    <row r="226" spans="1:13">
      <c r="A226" t="s">
        <v>158</v>
      </c>
      <c r="B226" s="12">
        <f t="shared" si="104"/>
        <v>42396.479166666664</v>
      </c>
      <c r="C226" s="5">
        <v>42396</v>
      </c>
      <c r="D226" s="6">
        <v>0.47916666666666669</v>
      </c>
      <c r="E226">
        <v>0.13020000000000001</v>
      </c>
      <c r="F226">
        <v>700</v>
      </c>
      <c r="G226">
        <f t="shared" si="105"/>
        <v>0.7</v>
      </c>
      <c r="H226">
        <v>0.1308</v>
      </c>
      <c r="I226">
        <f t="shared" si="106"/>
        <v>5.9999999999998943E-4</v>
      </c>
      <c r="J226">
        <f t="shared" si="107"/>
        <v>0.59999999999998943</v>
      </c>
      <c r="K226">
        <f t="shared" si="108"/>
        <v>8.5714285714284214E-4</v>
      </c>
      <c r="L226">
        <f t="shared" si="109"/>
        <v>0.85714285714284211</v>
      </c>
      <c r="M226" t="s">
        <v>206</v>
      </c>
    </row>
    <row r="227" spans="1:13">
      <c r="A227" t="s">
        <v>159</v>
      </c>
      <c r="B227" s="12">
        <f t="shared" si="104"/>
        <v>42396.496527777781</v>
      </c>
      <c r="C227" s="5">
        <v>42396</v>
      </c>
      <c r="D227" s="6">
        <v>0.49652777777777773</v>
      </c>
      <c r="E227">
        <v>0.12889999999999999</v>
      </c>
      <c r="F227">
        <v>700</v>
      </c>
      <c r="G227">
        <f t="shared" si="105"/>
        <v>0.7</v>
      </c>
      <c r="H227">
        <v>0.12989999999999999</v>
      </c>
      <c r="I227">
        <f t="shared" si="106"/>
        <v>1.0000000000000009E-3</v>
      </c>
      <c r="J227">
        <f t="shared" si="107"/>
        <v>1.0000000000000009</v>
      </c>
      <c r="K227">
        <f t="shared" si="108"/>
        <v>1.4285714285714299E-3</v>
      </c>
      <c r="L227">
        <f t="shared" si="109"/>
        <v>1.4285714285714299</v>
      </c>
      <c r="M227" t="s">
        <v>206</v>
      </c>
    </row>
    <row r="228" spans="1:13">
      <c r="A228" t="s">
        <v>157</v>
      </c>
      <c r="B228" s="12">
        <f t="shared" si="104"/>
        <v>42396.520833333336</v>
      </c>
      <c r="C228" s="5">
        <v>42396</v>
      </c>
      <c r="D228" s="6">
        <v>0.52083333333333337</v>
      </c>
      <c r="E228">
        <v>0.128</v>
      </c>
      <c r="F228">
        <v>700</v>
      </c>
      <c r="G228">
        <f t="shared" si="105"/>
        <v>0.7</v>
      </c>
      <c r="H228">
        <v>0.12909999999999999</v>
      </c>
      <c r="I228">
        <f t="shared" si="106"/>
        <v>1.0999999999999899E-3</v>
      </c>
      <c r="J228">
        <f t="shared" si="107"/>
        <v>1.0999999999999899</v>
      </c>
      <c r="K228">
        <f t="shared" si="108"/>
        <v>1.571428571428557E-3</v>
      </c>
      <c r="L228">
        <f t="shared" si="109"/>
        <v>1.571428571428557</v>
      </c>
      <c r="M228" t="s">
        <v>206</v>
      </c>
    </row>
    <row r="229" spans="1:13">
      <c r="A229" t="s">
        <v>6</v>
      </c>
      <c r="B229" s="12">
        <f t="shared" si="104"/>
        <v>42396.552083333336</v>
      </c>
      <c r="C229" s="5">
        <v>42396</v>
      </c>
      <c r="D229" s="6">
        <v>0.55208333333333337</v>
      </c>
      <c r="E229">
        <v>0.12759999999999999</v>
      </c>
      <c r="F229">
        <v>700</v>
      </c>
      <c r="G229">
        <f t="shared" si="105"/>
        <v>0.7</v>
      </c>
      <c r="H229">
        <v>0.12839999999999999</v>
      </c>
      <c r="I229">
        <f t="shared" si="106"/>
        <v>7.9999999999999516E-4</v>
      </c>
      <c r="J229">
        <f t="shared" si="107"/>
        <v>0.79999999999999516</v>
      </c>
      <c r="K229">
        <f t="shared" si="108"/>
        <v>1.142857142857136E-3</v>
      </c>
      <c r="L229">
        <f t="shared" si="109"/>
        <v>1.1428571428571359</v>
      </c>
      <c r="M229" t="s">
        <v>206</v>
      </c>
    </row>
    <row r="230" spans="1:13">
      <c r="B230" s="12"/>
      <c r="C230" s="5"/>
      <c r="D230" s="6"/>
    </row>
    <row r="231" spans="1:13">
      <c r="A231" t="s">
        <v>27</v>
      </c>
      <c r="B231" s="12">
        <f t="shared" ref="B231:B243" si="110">C231+D231</f>
        <v>42401.590277777781</v>
      </c>
      <c r="C231" s="5">
        <v>42401</v>
      </c>
      <c r="D231" s="6">
        <v>0.59027777777777779</v>
      </c>
      <c r="E231">
        <v>0.13</v>
      </c>
      <c r="F231">
        <v>800</v>
      </c>
      <c r="G231">
        <f t="shared" ref="G231:G243" si="111">F231/1000</f>
        <v>0.8</v>
      </c>
      <c r="H231">
        <v>0.13519999999999999</v>
      </c>
      <c r="I231">
        <f t="shared" ref="I231:I243" si="112">H231-E231</f>
        <v>5.1999999999999824E-3</v>
      </c>
      <c r="J231">
        <f t="shared" ref="J231:J243" si="113">I231*1000</f>
        <v>5.1999999999999824</v>
      </c>
      <c r="K231">
        <f t="shared" ref="K231:K243" si="114">I231/G231</f>
        <v>6.499999999999978E-3</v>
      </c>
      <c r="L231">
        <f t="shared" ref="L231:L243" si="115">J231/G231</f>
        <v>6.4999999999999778</v>
      </c>
    </row>
    <row r="232" spans="1:13">
      <c r="A232" t="s">
        <v>29</v>
      </c>
      <c r="B232" s="12">
        <f t="shared" si="110"/>
        <v>42401.597222222219</v>
      </c>
      <c r="C232" s="5">
        <v>42401</v>
      </c>
      <c r="D232" s="6">
        <v>0.59722222222222221</v>
      </c>
      <c r="E232">
        <v>0.12790000000000001</v>
      </c>
      <c r="F232">
        <v>610</v>
      </c>
      <c r="G232">
        <f t="shared" si="111"/>
        <v>0.61</v>
      </c>
      <c r="H232">
        <v>0.16489999999999999</v>
      </c>
      <c r="I232">
        <f t="shared" si="112"/>
        <v>3.6999999999999977E-2</v>
      </c>
      <c r="J232">
        <f t="shared" si="113"/>
        <v>36.999999999999979</v>
      </c>
      <c r="K232">
        <f t="shared" si="114"/>
        <v>6.0655737704918E-2</v>
      </c>
      <c r="L232">
        <f t="shared" si="115"/>
        <v>60.655737704917996</v>
      </c>
    </row>
    <row r="233" spans="1:13">
      <c r="A233" t="s">
        <v>31</v>
      </c>
      <c r="B233" s="12">
        <f t="shared" si="110"/>
        <v>42401.607638888891</v>
      </c>
      <c r="C233" s="5">
        <v>42401</v>
      </c>
      <c r="D233" s="6">
        <v>0.60763888888888895</v>
      </c>
      <c r="E233">
        <v>0.12859999999999999</v>
      </c>
      <c r="F233">
        <v>600</v>
      </c>
      <c r="G233">
        <f t="shared" si="111"/>
        <v>0.6</v>
      </c>
      <c r="H233">
        <v>0.13089999999999999</v>
      </c>
      <c r="I233">
        <f t="shared" si="112"/>
        <v>2.2999999999999965E-3</v>
      </c>
      <c r="J233">
        <f t="shared" si="113"/>
        <v>2.2999999999999963</v>
      </c>
      <c r="K233">
        <f t="shared" si="114"/>
        <v>3.8333333333333275E-3</v>
      </c>
      <c r="L233">
        <f t="shared" si="115"/>
        <v>3.8333333333333273</v>
      </c>
    </row>
    <row r="234" spans="1:13">
      <c r="A234" t="s">
        <v>33</v>
      </c>
      <c r="B234" s="12">
        <f t="shared" si="110"/>
        <v>42401.614583333336</v>
      </c>
      <c r="C234" s="5">
        <v>42401</v>
      </c>
      <c r="D234" s="6">
        <v>0.61458333333333337</v>
      </c>
      <c r="E234">
        <v>0.12970000000000001</v>
      </c>
      <c r="F234">
        <v>600</v>
      </c>
      <c r="G234">
        <f t="shared" si="111"/>
        <v>0.6</v>
      </c>
      <c r="H234">
        <v>0.13159999999999999</v>
      </c>
      <c r="I234">
        <f t="shared" si="112"/>
        <v>1.899999999999985E-3</v>
      </c>
      <c r="J234">
        <f t="shared" si="113"/>
        <v>1.899999999999985</v>
      </c>
      <c r="K234">
        <f t="shared" si="114"/>
        <v>3.1666666666666419E-3</v>
      </c>
      <c r="L234">
        <f t="shared" si="115"/>
        <v>3.1666666666666416</v>
      </c>
    </row>
    <row r="235" spans="1:13">
      <c r="A235" t="s">
        <v>39</v>
      </c>
      <c r="B235" s="12">
        <f t="shared" si="110"/>
        <v>42401.621527777781</v>
      </c>
      <c r="C235" s="5">
        <v>42401</v>
      </c>
      <c r="D235" s="6">
        <v>0.62152777777777779</v>
      </c>
      <c r="E235">
        <v>0.12959999999999999</v>
      </c>
      <c r="F235">
        <v>600</v>
      </c>
      <c r="G235">
        <f t="shared" si="111"/>
        <v>0.6</v>
      </c>
      <c r="H235">
        <v>0.1353</v>
      </c>
      <c r="I235">
        <f t="shared" si="112"/>
        <v>5.7000000000000106E-3</v>
      </c>
      <c r="J235">
        <f t="shared" si="113"/>
        <v>5.7000000000000108</v>
      </c>
      <c r="K235">
        <f t="shared" si="114"/>
        <v>9.5000000000000188E-3</v>
      </c>
      <c r="L235">
        <f t="shared" si="115"/>
        <v>9.5000000000000178</v>
      </c>
    </row>
    <row r="236" spans="1:13">
      <c r="A236" t="s">
        <v>37</v>
      </c>
      <c r="B236" s="12">
        <f t="shared" si="110"/>
        <v>42401.628472222219</v>
      </c>
      <c r="C236" s="5">
        <v>42401</v>
      </c>
      <c r="D236" s="6">
        <v>0.62847222222222221</v>
      </c>
      <c r="E236">
        <v>0.128</v>
      </c>
      <c r="F236">
        <v>600</v>
      </c>
      <c r="G236">
        <f t="shared" si="111"/>
        <v>0.6</v>
      </c>
      <c r="H236">
        <v>0.13120000000000001</v>
      </c>
      <c r="I236">
        <f t="shared" si="112"/>
        <v>3.2000000000000084E-3</v>
      </c>
      <c r="J236">
        <f t="shared" si="113"/>
        <v>3.2000000000000082</v>
      </c>
      <c r="K236">
        <f t="shared" si="114"/>
        <v>5.3333333333333479E-3</v>
      </c>
      <c r="L236">
        <f t="shared" si="115"/>
        <v>5.3333333333333472</v>
      </c>
    </row>
    <row r="237" spans="1:13">
      <c r="A237" t="s">
        <v>35</v>
      </c>
      <c r="B237" s="12">
        <f t="shared" si="110"/>
        <v>42401.635416666664</v>
      </c>
      <c r="C237" s="5">
        <v>42401</v>
      </c>
      <c r="D237" s="6">
        <v>0.63541666666666663</v>
      </c>
      <c r="E237">
        <v>0.12809999999999999</v>
      </c>
      <c r="F237">
        <v>700</v>
      </c>
      <c r="G237">
        <f t="shared" si="111"/>
        <v>0.7</v>
      </c>
      <c r="H237">
        <v>0.13880000000000001</v>
      </c>
      <c r="I237">
        <f t="shared" si="112"/>
        <v>1.0700000000000015E-2</v>
      </c>
      <c r="J237">
        <f t="shared" si="113"/>
        <v>10.700000000000015</v>
      </c>
      <c r="K237">
        <f t="shared" si="114"/>
        <v>1.5285714285714309E-2</v>
      </c>
      <c r="L237">
        <f t="shared" si="115"/>
        <v>15.285714285714308</v>
      </c>
    </row>
    <row r="238" spans="1:13">
      <c r="A238" t="s">
        <v>88</v>
      </c>
      <c r="B238" s="12">
        <f t="shared" si="110"/>
        <v>42401.642361111109</v>
      </c>
      <c r="C238" s="5">
        <v>42401</v>
      </c>
      <c r="D238" s="6">
        <v>0.64236111111111105</v>
      </c>
      <c r="E238">
        <v>0.128</v>
      </c>
      <c r="F238">
        <v>600</v>
      </c>
      <c r="G238">
        <f t="shared" si="111"/>
        <v>0.6</v>
      </c>
      <c r="H238">
        <v>0.12909999999999999</v>
      </c>
      <c r="I238">
        <f t="shared" si="112"/>
        <v>1.0999999999999899E-3</v>
      </c>
      <c r="J238">
        <f t="shared" si="113"/>
        <v>1.0999999999999899</v>
      </c>
      <c r="K238">
        <f t="shared" si="114"/>
        <v>1.8333333333333166E-3</v>
      </c>
      <c r="L238">
        <f t="shared" si="115"/>
        <v>1.8333333333333166</v>
      </c>
    </row>
    <row r="239" spans="1:13">
      <c r="A239" t="s">
        <v>96</v>
      </c>
      <c r="B239" s="12">
        <f t="shared" si="110"/>
        <v>42401.645833333336</v>
      </c>
      <c r="C239" s="5">
        <v>42401</v>
      </c>
      <c r="D239" s="6">
        <v>0.64583333333333337</v>
      </c>
      <c r="E239">
        <v>0.1303</v>
      </c>
      <c r="F239">
        <v>400</v>
      </c>
      <c r="G239">
        <f t="shared" si="111"/>
        <v>0.4</v>
      </c>
      <c r="H239">
        <v>0.13600000000000001</v>
      </c>
      <c r="I239">
        <f t="shared" si="112"/>
        <v>5.7000000000000106E-3</v>
      </c>
      <c r="J239">
        <f t="shared" si="113"/>
        <v>5.7000000000000108</v>
      </c>
      <c r="K239">
        <f t="shared" si="114"/>
        <v>1.4250000000000027E-2</v>
      </c>
      <c r="L239">
        <f t="shared" si="115"/>
        <v>14.250000000000027</v>
      </c>
    </row>
    <row r="240" spans="1:13">
      <c r="A240" t="s">
        <v>48</v>
      </c>
      <c r="B240" s="12">
        <f t="shared" si="110"/>
        <v>42401.652777777781</v>
      </c>
      <c r="C240" s="5">
        <v>42401</v>
      </c>
      <c r="D240" s="6">
        <v>0.65277777777777779</v>
      </c>
      <c r="E240">
        <v>0.1293</v>
      </c>
      <c r="F240">
        <v>600</v>
      </c>
      <c r="G240">
        <f t="shared" si="111"/>
        <v>0.6</v>
      </c>
      <c r="H240">
        <v>0.13059999999999999</v>
      </c>
      <c r="I240">
        <f t="shared" si="112"/>
        <v>1.2999999999999956E-3</v>
      </c>
      <c r="J240">
        <f t="shared" si="113"/>
        <v>1.2999999999999956</v>
      </c>
      <c r="K240">
        <f t="shared" si="114"/>
        <v>2.1666666666666596E-3</v>
      </c>
      <c r="L240">
        <f t="shared" si="115"/>
        <v>2.1666666666666594</v>
      </c>
    </row>
    <row r="241" spans="1:12">
      <c r="A241" t="s">
        <v>89</v>
      </c>
      <c r="B241" s="12">
        <f t="shared" si="110"/>
        <v>42401.663194444445</v>
      </c>
      <c r="C241" s="5">
        <v>42401</v>
      </c>
      <c r="D241" s="6">
        <v>0.66319444444444442</v>
      </c>
      <c r="E241">
        <v>0.12709999999999999</v>
      </c>
      <c r="F241">
        <v>700</v>
      </c>
      <c r="G241">
        <f t="shared" si="111"/>
        <v>0.7</v>
      </c>
      <c r="H241">
        <v>0.1283</v>
      </c>
      <c r="I241">
        <f t="shared" si="112"/>
        <v>1.2000000000000066E-3</v>
      </c>
      <c r="J241">
        <f t="shared" si="113"/>
        <v>1.2000000000000066</v>
      </c>
      <c r="K241">
        <f t="shared" si="114"/>
        <v>1.714285714285724E-3</v>
      </c>
      <c r="L241">
        <f t="shared" si="115"/>
        <v>1.7142857142857237</v>
      </c>
    </row>
    <row r="242" spans="1:12">
      <c r="A242" t="s">
        <v>41</v>
      </c>
      <c r="B242" s="12">
        <f t="shared" si="110"/>
        <v>42401.670138888891</v>
      </c>
      <c r="C242" s="5">
        <v>42401</v>
      </c>
      <c r="D242" s="6">
        <v>0.67013888888888884</v>
      </c>
      <c r="E242">
        <v>0.12859999999999999</v>
      </c>
      <c r="F242">
        <v>600</v>
      </c>
      <c r="G242">
        <f t="shared" si="111"/>
        <v>0.6</v>
      </c>
      <c r="H242">
        <v>0.1293</v>
      </c>
      <c r="I242">
        <f t="shared" si="112"/>
        <v>7.0000000000000617E-4</v>
      </c>
      <c r="J242">
        <f t="shared" si="113"/>
        <v>0.70000000000000617</v>
      </c>
      <c r="K242">
        <f t="shared" si="114"/>
        <v>1.166666666666677E-3</v>
      </c>
      <c r="L242">
        <f t="shared" si="115"/>
        <v>1.166666666666677</v>
      </c>
    </row>
    <row r="243" spans="1:12">
      <c r="A243" t="s">
        <v>43</v>
      </c>
      <c r="B243" s="12">
        <f t="shared" si="110"/>
        <v>42401.680555555555</v>
      </c>
      <c r="C243" s="5">
        <v>42401</v>
      </c>
      <c r="D243" s="6">
        <v>0.68055555555555547</v>
      </c>
      <c r="E243">
        <v>0.1288</v>
      </c>
      <c r="F243">
        <v>705</v>
      </c>
      <c r="G243">
        <f t="shared" si="111"/>
        <v>0.70499999999999996</v>
      </c>
      <c r="H243">
        <v>0.13769999999999999</v>
      </c>
      <c r="I243">
        <f t="shared" si="112"/>
        <v>8.8999999999999913E-3</v>
      </c>
      <c r="J243">
        <f t="shared" si="113"/>
        <v>8.8999999999999915</v>
      </c>
      <c r="K243">
        <f t="shared" si="114"/>
        <v>1.2624113475177293E-2</v>
      </c>
      <c r="L243">
        <f t="shared" si="115"/>
        <v>12.624113475177294</v>
      </c>
    </row>
    <row r="245" spans="1:12">
      <c r="A245" t="s">
        <v>154</v>
      </c>
      <c r="C245" s="21" t="s">
        <v>120</v>
      </c>
      <c r="D245" s="33" t="s">
        <v>120</v>
      </c>
      <c r="E245">
        <v>0.12690000000000001</v>
      </c>
      <c r="F245">
        <v>760</v>
      </c>
      <c r="G245">
        <f>F245/1000</f>
        <v>0.76</v>
      </c>
      <c r="H245">
        <v>0.12920000000000001</v>
      </c>
      <c r="I245">
        <f>H245-E245</f>
        <v>2.2999999999999965E-3</v>
      </c>
      <c r="J245">
        <f>I245*1000</f>
        <v>2.2999999999999963</v>
      </c>
      <c r="K245">
        <f>I245/G245</f>
        <v>3.0263157894736795E-3</v>
      </c>
      <c r="L245">
        <f>J245/G245</f>
        <v>3.0263157894736792</v>
      </c>
    </row>
    <row r="246" spans="1:12">
      <c r="A246" t="s">
        <v>155</v>
      </c>
      <c r="C246" s="21" t="s">
        <v>120</v>
      </c>
      <c r="D246" s="33" t="s">
        <v>120</v>
      </c>
      <c r="E246">
        <v>0.12529999999999999</v>
      </c>
      <c r="F246">
        <v>390</v>
      </c>
      <c r="G246">
        <f>F246/1000</f>
        <v>0.39</v>
      </c>
      <c r="H246">
        <v>0.1273</v>
      </c>
      <c r="I246">
        <f>H246-E246</f>
        <v>2.0000000000000018E-3</v>
      </c>
      <c r="J246">
        <f>I246*1000</f>
        <v>2.0000000000000018</v>
      </c>
      <c r="K246">
        <f>I246/G246</f>
        <v>5.1282051282051325E-3</v>
      </c>
      <c r="L246">
        <f>J246/G246</f>
        <v>5.1282051282051322</v>
      </c>
    </row>
    <row r="248" spans="1:12">
      <c r="A248" t="s">
        <v>163</v>
      </c>
      <c r="B248" s="12">
        <f>C248+D248</f>
        <v>42438.53125</v>
      </c>
      <c r="C248" s="5">
        <v>42438</v>
      </c>
      <c r="D248" s="6">
        <v>0.53125</v>
      </c>
      <c r="E248">
        <v>0.13150000000000001</v>
      </c>
      <c r="F248">
        <v>800</v>
      </c>
      <c r="G248">
        <f>F248/1000</f>
        <v>0.8</v>
      </c>
      <c r="H248">
        <v>0.13220000000000001</v>
      </c>
      <c r="I248">
        <f t="shared" ref="I248:I265" si="116">H248-E248</f>
        <v>7.0000000000000617E-4</v>
      </c>
      <c r="J248">
        <f t="shared" ref="J248:J265" si="117">I248*1000</f>
        <v>0.70000000000000617</v>
      </c>
      <c r="K248">
        <f t="shared" ref="K248:K265" si="118">I248/G248</f>
        <v>8.7500000000000772E-4</v>
      </c>
      <c r="L248">
        <f t="shared" ref="L248:L265" si="119">J248/G248</f>
        <v>0.87500000000000766</v>
      </c>
    </row>
    <row r="249" spans="1:12">
      <c r="A249" t="s">
        <v>8</v>
      </c>
      <c r="B249" s="12">
        <f t="shared" ref="B249:B265" si="120">C249+D249</f>
        <v>42438.607638888891</v>
      </c>
      <c r="C249" s="5">
        <v>42438</v>
      </c>
      <c r="D249" s="6">
        <v>0.60763888888888895</v>
      </c>
      <c r="E249">
        <v>0.12809999999999999</v>
      </c>
      <c r="F249">
        <v>805</v>
      </c>
      <c r="G249">
        <f t="shared" ref="G249:G265" si="121">F249/1000</f>
        <v>0.80500000000000005</v>
      </c>
      <c r="H249">
        <v>0.12920000000000001</v>
      </c>
      <c r="I249">
        <f t="shared" si="116"/>
        <v>1.1000000000000176E-3</v>
      </c>
      <c r="J249">
        <f t="shared" si="117"/>
        <v>1.1000000000000176</v>
      </c>
      <c r="K249">
        <f t="shared" si="118"/>
        <v>1.3664596273292144E-3</v>
      </c>
      <c r="L249">
        <f t="shared" si="119"/>
        <v>1.3664596273292144</v>
      </c>
    </row>
    <row r="250" spans="1:12">
      <c r="A250" t="s">
        <v>10</v>
      </c>
      <c r="B250" s="12">
        <f t="shared" si="120"/>
        <v>42438.572916666664</v>
      </c>
      <c r="C250" s="5">
        <v>42438</v>
      </c>
      <c r="D250" s="6">
        <v>0.57291666666666663</v>
      </c>
      <c r="E250">
        <v>0.13</v>
      </c>
      <c r="F250">
        <v>800</v>
      </c>
      <c r="G250">
        <f t="shared" si="121"/>
        <v>0.8</v>
      </c>
      <c r="H250">
        <v>0.1308</v>
      </c>
      <c r="I250">
        <f t="shared" si="116"/>
        <v>7.9999999999999516E-4</v>
      </c>
      <c r="J250">
        <f t="shared" si="117"/>
        <v>0.79999999999999516</v>
      </c>
      <c r="K250">
        <f t="shared" si="118"/>
        <v>9.9999999999999395E-4</v>
      </c>
      <c r="L250">
        <f t="shared" si="119"/>
        <v>0.99999999999999389</v>
      </c>
    </row>
    <row r="251" spans="1:12">
      <c r="A251" t="s">
        <v>6</v>
      </c>
      <c r="B251" s="12">
        <f t="shared" si="120"/>
        <v>42438.625</v>
      </c>
      <c r="C251" s="5">
        <v>42438</v>
      </c>
      <c r="D251" s="6">
        <v>0.625</v>
      </c>
      <c r="E251">
        <v>0.12939999999999999</v>
      </c>
      <c r="F251">
        <v>805</v>
      </c>
      <c r="G251">
        <f t="shared" si="121"/>
        <v>0.80500000000000005</v>
      </c>
      <c r="H251">
        <v>0.13100000000000001</v>
      </c>
      <c r="I251">
        <f t="shared" si="116"/>
        <v>1.6000000000000181E-3</v>
      </c>
      <c r="J251">
        <f t="shared" si="117"/>
        <v>1.6000000000000181</v>
      </c>
      <c r="K251">
        <f t="shared" si="118"/>
        <v>1.987577639751575E-3</v>
      </c>
      <c r="L251">
        <f t="shared" si="119"/>
        <v>1.9875776397515752</v>
      </c>
    </row>
    <row r="252" spans="1:12">
      <c r="A252" t="s">
        <v>156</v>
      </c>
      <c r="B252" s="12">
        <f t="shared" si="120"/>
        <v>42438.555555555555</v>
      </c>
      <c r="C252" s="5">
        <v>42438</v>
      </c>
      <c r="D252" s="6">
        <v>0.55555555555555558</v>
      </c>
      <c r="E252">
        <v>0.13</v>
      </c>
      <c r="F252">
        <v>800</v>
      </c>
      <c r="G252">
        <f t="shared" si="121"/>
        <v>0.8</v>
      </c>
      <c r="H252">
        <v>0.13100000000000001</v>
      </c>
      <c r="I252">
        <f t="shared" si="116"/>
        <v>1.0000000000000009E-3</v>
      </c>
      <c r="J252">
        <f t="shared" si="117"/>
        <v>1.0000000000000009</v>
      </c>
      <c r="K252">
        <f t="shared" si="118"/>
        <v>1.2500000000000011E-3</v>
      </c>
      <c r="L252">
        <f t="shared" si="119"/>
        <v>1.2500000000000011</v>
      </c>
    </row>
    <row r="253" spans="1:12">
      <c r="A253" t="s">
        <v>16</v>
      </c>
      <c r="B253" s="12">
        <f t="shared" si="120"/>
        <v>42438.472222222219</v>
      </c>
      <c r="C253" s="5">
        <v>42438</v>
      </c>
      <c r="D253" s="6">
        <v>0.47222222222222227</v>
      </c>
      <c r="E253">
        <v>0.12939999999999999</v>
      </c>
      <c r="F253">
        <v>805</v>
      </c>
      <c r="G253">
        <f t="shared" si="121"/>
        <v>0.80500000000000005</v>
      </c>
      <c r="H253">
        <v>0.1305</v>
      </c>
      <c r="I253">
        <f t="shared" si="116"/>
        <v>1.1000000000000176E-3</v>
      </c>
      <c r="J253">
        <f t="shared" si="117"/>
        <v>1.1000000000000176</v>
      </c>
      <c r="K253">
        <f t="shared" si="118"/>
        <v>1.3664596273292144E-3</v>
      </c>
      <c r="L253">
        <f t="shared" si="119"/>
        <v>1.3664596273292144</v>
      </c>
    </row>
    <row r="254" spans="1:12">
      <c r="A254" t="s">
        <v>204</v>
      </c>
      <c r="B254" s="12">
        <f t="shared" si="120"/>
        <v>42438.427083333336</v>
      </c>
      <c r="C254" s="5">
        <v>42438</v>
      </c>
      <c r="D254" s="6">
        <v>0.42708333333333331</v>
      </c>
      <c r="E254">
        <v>0.12839999999999999</v>
      </c>
      <c r="F254">
        <v>800</v>
      </c>
      <c r="G254">
        <f t="shared" si="121"/>
        <v>0.8</v>
      </c>
      <c r="H254">
        <v>0.1318</v>
      </c>
      <c r="I254">
        <f t="shared" si="116"/>
        <v>3.4000000000000141E-3</v>
      </c>
      <c r="J254">
        <f t="shared" si="117"/>
        <v>3.4000000000000141</v>
      </c>
      <c r="K254">
        <f t="shared" si="118"/>
        <v>4.2500000000000177E-3</v>
      </c>
      <c r="L254">
        <f t="shared" si="119"/>
        <v>4.2500000000000178</v>
      </c>
    </row>
    <row r="255" spans="1:12">
      <c r="A255" t="s">
        <v>14</v>
      </c>
      <c r="B255" s="12">
        <f t="shared" si="120"/>
        <v>42438.461805555555</v>
      </c>
      <c r="C255" s="5">
        <v>42438</v>
      </c>
      <c r="D255" s="6">
        <v>0.46180555555555558</v>
      </c>
      <c r="E255">
        <v>0.1303</v>
      </c>
      <c r="F255">
        <v>800</v>
      </c>
      <c r="G255">
        <f t="shared" si="121"/>
        <v>0.8</v>
      </c>
      <c r="H255">
        <v>0.1313</v>
      </c>
      <c r="I255">
        <f t="shared" si="116"/>
        <v>1.0000000000000009E-3</v>
      </c>
      <c r="J255">
        <f t="shared" si="117"/>
        <v>1.0000000000000009</v>
      </c>
      <c r="K255">
        <f t="shared" si="118"/>
        <v>1.2500000000000011E-3</v>
      </c>
      <c r="L255">
        <f t="shared" si="119"/>
        <v>1.2500000000000011</v>
      </c>
    </row>
    <row r="256" spans="1:12">
      <c r="A256" t="s">
        <v>202</v>
      </c>
      <c r="B256" s="12">
        <f t="shared" si="120"/>
        <v>42438.430555555555</v>
      </c>
      <c r="C256" s="5">
        <v>42438</v>
      </c>
      <c r="D256" s="6">
        <v>0.43055555555555558</v>
      </c>
      <c r="E256">
        <v>0.12939999999999999</v>
      </c>
      <c r="F256">
        <v>800</v>
      </c>
      <c r="G256">
        <f t="shared" si="121"/>
        <v>0.8</v>
      </c>
      <c r="H256">
        <v>0.13100000000000001</v>
      </c>
      <c r="I256">
        <f t="shared" si="116"/>
        <v>1.6000000000000181E-3</v>
      </c>
      <c r="J256">
        <f t="shared" si="117"/>
        <v>1.6000000000000181</v>
      </c>
      <c r="K256">
        <f t="shared" si="118"/>
        <v>2.0000000000000226E-3</v>
      </c>
      <c r="L256">
        <f t="shared" si="119"/>
        <v>2.0000000000000226</v>
      </c>
    </row>
    <row r="257" spans="1:12">
      <c r="A257" t="s">
        <v>5</v>
      </c>
      <c r="B257" s="12">
        <f t="shared" si="120"/>
        <v>42438.635416666664</v>
      </c>
      <c r="C257" s="5">
        <v>42438</v>
      </c>
      <c r="D257" s="6">
        <v>0.63541666666666663</v>
      </c>
      <c r="E257">
        <v>0.13039999999999999</v>
      </c>
      <c r="F257">
        <v>800</v>
      </c>
      <c r="G257">
        <f t="shared" si="121"/>
        <v>0.8</v>
      </c>
      <c r="H257">
        <v>0.13170000000000001</v>
      </c>
      <c r="I257">
        <f t="shared" si="116"/>
        <v>1.3000000000000234E-3</v>
      </c>
      <c r="J257">
        <f t="shared" si="117"/>
        <v>1.3000000000000234</v>
      </c>
      <c r="K257">
        <f t="shared" si="118"/>
        <v>1.6250000000000292E-3</v>
      </c>
      <c r="L257">
        <f t="shared" si="119"/>
        <v>1.6250000000000291</v>
      </c>
    </row>
    <row r="258" spans="1:12">
      <c r="A258" t="s">
        <v>160</v>
      </c>
      <c r="B258" s="12">
        <f t="shared" si="120"/>
        <v>42438.447916666664</v>
      </c>
      <c r="C258" s="5">
        <v>42438</v>
      </c>
      <c r="D258" s="6">
        <v>0.44791666666666669</v>
      </c>
      <c r="E258">
        <v>0.12790000000000001</v>
      </c>
      <c r="F258">
        <v>800</v>
      </c>
      <c r="G258">
        <f t="shared" si="121"/>
        <v>0.8</v>
      </c>
      <c r="H258">
        <v>0.1336</v>
      </c>
      <c r="I258">
        <f t="shared" si="116"/>
        <v>5.6999999999999829E-3</v>
      </c>
      <c r="J258">
        <f t="shared" si="117"/>
        <v>5.6999999999999833</v>
      </c>
      <c r="K258">
        <f t="shared" si="118"/>
        <v>7.1249999999999786E-3</v>
      </c>
      <c r="L258">
        <f t="shared" si="119"/>
        <v>7.1249999999999787</v>
      </c>
    </row>
    <row r="259" spans="1:12">
      <c r="A259" t="s">
        <v>205</v>
      </c>
      <c r="B259" s="12">
        <f t="shared" si="120"/>
        <v>42438.395833333336</v>
      </c>
      <c r="C259" s="5">
        <v>42438</v>
      </c>
      <c r="D259" s="6">
        <v>0.39583333333333331</v>
      </c>
      <c r="E259">
        <v>0.12970000000000001</v>
      </c>
      <c r="F259">
        <v>800</v>
      </c>
      <c r="G259">
        <f t="shared" si="121"/>
        <v>0.8</v>
      </c>
      <c r="H259">
        <v>0.13200000000000001</v>
      </c>
      <c r="I259">
        <f t="shared" si="116"/>
        <v>2.2999999999999965E-3</v>
      </c>
      <c r="J259">
        <f t="shared" si="117"/>
        <v>2.2999999999999963</v>
      </c>
      <c r="K259">
        <f t="shared" si="118"/>
        <v>2.8749999999999956E-3</v>
      </c>
      <c r="L259">
        <f t="shared" si="119"/>
        <v>2.8749999999999951</v>
      </c>
    </row>
    <row r="260" spans="1:12">
      <c r="A260" t="s">
        <v>158</v>
      </c>
      <c r="B260" s="12">
        <f t="shared" si="120"/>
        <v>42417.489583333336</v>
      </c>
      <c r="C260" s="5">
        <v>42417</v>
      </c>
      <c r="D260" s="6">
        <v>0.48958333333333331</v>
      </c>
      <c r="E260">
        <v>0.12839999999999999</v>
      </c>
      <c r="F260">
        <v>805</v>
      </c>
      <c r="G260">
        <f t="shared" si="121"/>
        <v>0.80500000000000005</v>
      </c>
      <c r="H260">
        <v>0.13139999999999999</v>
      </c>
      <c r="I260">
        <f t="shared" si="116"/>
        <v>3.0000000000000027E-3</v>
      </c>
      <c r="J260">
        <f t="shared" si="117"/>
        <v>3.0000000000000027</v>
      </c>
      <c r="K260">
        <f t="shared" si="118"/>
        <v>3.7267080745341644E-3</v>
      </c>
      <c r="L260">
        <f t="shared" si="119"/>
        <v>3.7267080745341645</v>
      </c>
    </row>
    <row r="261" spans="1:12">
      <c r="A261" t="s">
        <v>19</v>
      </c>
      <c r="B261" s="12">
        <f t="shared" si="120"/>
        <v>42438.479166666664</v>
      </c>
      <c r="C261" s="5">
        <v>42438</v>
      </c>
      <c r="D261" s="6">
        <v>0.47916666666666669</v>
      </c>
      <c r="E261">
        <v>0.13</v>
      </c>
      <c r="F261">
        <v>800</v>
      </c>
      <c r="G261">
        <f t="shared" si="121"/>
        <v>0.8</v>
      </c>
      <c r="H261">
        <v>0.13120000000000001</v>
      </c>
      <c r="I261">
        <f t="shared" si="116"/>
        <v>1.2000000000000066E-3</v>
      </c>
      <c r="J261">
        <f t="shared" si="117"/>
        <v>1.2000000000000066</v>
      </c>
      <c r="K261">
        <f t="shared" si="118"/>
        <v>1.5000000000000083E-3</v>
      </c>
      <c r="L261">
        <f t="shared" si="119"/>
        <v>1.5000000000000082</v>
      </c>
    </row>
    <row r="262" spans="1:12">
      <c r="A262" t="s">
        <v>203</v>
      </c>
      <c r="B262" s="12">
        <f t="shared" si="120"/>
        <v>42438.420138888891</v>
      </c>
      <c r="C262" s="5">
        <v>42438</v>
      </c>
      <c r="D262" s="6">
        <v>0.4201388888888889</v>
      </c>
      <c r="E262">
        <v>0.12839999999999999</v>
      </c>
      <c r="F262">
        <v>800</v>
      </c>
      <c r="G262">
        <f t="shared" si="121"/>
        <v>0.8</v>
      </c>
      <c r="H262">
        <v>0.13139999999999999</v>
      </c>
      <c r="I262">
        <f t="shared" si="116"/>
        <v>3.0000000000000027E-3</v>
      </c>
      <c r="J262">
        <f t="shared" si="117"/>
        <v>3.0000000000000027</v>
      </c>
      <c r="K262">
        <f t="shared" si="118"/>
        <v>3.7500000000000033E-3</v>
      </c>
      <c r="L262">
        <f t="shared" si="119"/>
        <v>3.7500000000000031</v>
      </c>
    </row>
    <row r="263" spans="1:12">
      <c r="A263" t="s">
        <v>6</v>
      </c>
      <c r="B263" s="12">
        <f t="shared" si="120"/>
        <v>42417.555555555555</v>
      </c>
      <c r="C263" s="5">
        <v>42417</v>
      </c>
      <c r="D263" s="6">
        <v>0.55555555555555558</v>
      </c>
      <c r="E263">
        <v>0.1285</v>
      </c>
      <c r="F263">
        <v>800</v>
      </c>
      <c r="G263">
        <f t="shared" si="121"/>
        <v>0.8</v>
      </c>
      <c r="H263">
        <v>0.13009999999999999</v>
      </c>
      <c r="I263">
        <f t="shared" si="116"/>
        <v>1.5999999999999903E-3</v>
      </c>
      <c r="J263">
        <f t="shared" si="117"/>
        <v>1.5999999999999903</v>
      </c>
      <c r="K263">
        <f t="shared" si="118"/>
        <v>1.9999999999999879E-3</v>
      </c>
      <c r="L263">
        <f t="shared" si="119"/>
        <v>1.9999999999999878</v>
      </c>
    </row>
    <row r="264" spans="1:12">
      <c r="A264" t="s">
        <v>14</v>
      </c>
      <c r="B264" s="12">
        <f t="shared" si="120"/>
        <v>42417.451388888891</v>
      </c>
      <c r="C264" s="5">
        <v>42417</v>
      </c>
      <c r="D264" s="6">
        <v>0.4513888888888889</v>
      </c>
      <c r="E264">
        <v>0.12909999999999999</v>
      </c>
      <c r="F264">
        <v>800</v>
      </c>
      <c r="G264">
        <f t="shared" si="121"/>
        <v>0.8</v>
      </c>
      <c r="H264">
        <v>0.13159999999999999</v>
      </c>
      <c r="I264">
        <f t="shared" si="116"/>
        <v>2.5000000000000022E-3</v>
      </c>
      <c r="J264">
        <f t="shared" si="117"/>
        <v>2.5000000000000022</v>
      </c>
      <c r="K264">
        <f t="shared" si="118"/>
        <v>3.1250000000000028E-3</v>
      </c>
      <c r="L264">
        <f t="shared" si="119"/>
        <v>3.1250000000000027</v>
      </c>
    </row>
    <row r="265" spans="1:12">
      <c r="A265" t="s">
        <v>160</v>
      </c>
      <c r="B265" s="12">
        <f t="shared" si="120"/>
        <v>42417.420138888891</v>
      </c>
      <c r="C265" s="5">
        <v>42417</v>
      </c>
      <c r="D265" s="6">
        <v>0.4201388888888889</v>
      </c>
      <c r="E265">
        <v>0.1293</v>
      </c>
      <c r="F265">
        <v>800</v>
      </c>
      <c r="G265">
        <f t="shared" si="121"/>
        <v>0.8</v>
      </c>
      <c r="H265">
        <v>0.13170000000000001</v>
      </c>
      <c r="I265">
        <f t="shared" si="116"/>
        <v>2.4000000000000132E-3</v>
      </c>
      <c r="J265">
        <f t="shared" si="117"/>
        <v>2.4000000000000132</v>
      </c>
      <c r="K265">
        <f t="shared" si="118"/>
        <v>3.0000000000000165E-3</v>
      </c>
      <c r="L265">
        <f t="shared" si="119"/>
        <v>3.0000000000000164</v>
      </c>
    </row>
    <row r="267" spans="1:12">
      <c r="A267" t="s">
        <v>88</v>
      </c>
      <c r="B267" s="12">
        <f>C267+D267</f>
        <v>42459.680555555555</v>
      </c>
      <c r="C267" s="5">
        <v>42459</v>
      </c>
      <c r="D267" s="6">
        <v>0.68055555555555547</v>
      </c>
      <c r="E267">
        <v>0.1265</v>
      </c>
      <c r="F267">
        <v>700</v>
      </c>
      <c r="G267">
        <v>0.7</v>
      </c>
      <c r="H267">
        <v>0.128</v>
      </c>
      <c r="I267">
        <f t="shared" ref="I267:I288" si="122">H267-E267</f>
        <v>1.5000000000000013E-3</v>
      </c>
      <c r="J267">
        <f t="shared" ref="J267:J288" si="123">I267*1000</f>
        <v>1.5000000000000013</v>
      </c>
      <c r="K267">
        <f t="shared" ref="K267:K288" si="124">I267/G267</f>
        <v>2.1428571428571447E-3</v>
      </c>
      <c r="L267">
        <f t="shared" ref="L267:L288" si="125">J267/G267</f>
        <v>2.142857142857145</v>
      </c>
    </row>
    <row r="268" spans="1:12">
      <c r="A268" t="s">
        <v>89</v>
      </c>
      <c r="B268" s="12">
        <f t="shared" ref="B268:B282" si="126">C268+D268</f>
        <v>42459.708333333336</v>
      </c>
      <c r="C268" s="5">
        <v>42459</v>
      </c>
      <c r="D268" s="6">
        <v>0.70833333333333337</v>
      </c>
      <c r="E268">
        <v>0.1268</v>
      </c>
      <c r="F268">
        <v>700</v>
      </c>
      <c r="G268">
        <v>0.7</v>
      </c>
      <c r="H268">
        <v>0.12820000000000001</v>
      </c>
      <c r="I268">
        <f t="shared" si="122"/>
        <v>1.4000000000000123E-3</v>
      </c>
      <c r="J268">
        <f t="shared" si="123"/>
        <v>1.4000000000000123</v>
      </c>
      <c r="K268">
        <f t="shared" si="124"/>
        <v>2.0000000000000178E-3</v>
      </c>
      <c r="L268">
        <f t="shared" si="125"/>
        <v>2.0000000000000178</v>
      </c>
    </row>
    <row r="269" spans="1:12">
      <c r="A269" t="s">
        <v>24</v>
      </c>
      <c r="B269" s="12">
        <f t="shared" si="126"/>
        <v>42459.604166666664</v>
      </c>
      <c r="C269" s="5">
        <v>42459</v>
      </c>
      <c r="D269" s="6">
        <v>0.60416666666666663</v>
      </c>
      <c r="E269">
        <v>0.12770000000000001</v>
      </c>
      <c r="F269">
        <v>700</v>
      </c>
      <c r="G269">
        <v>0.7</v>
      </c>
      <c r="H269">
        <v>0.1389</v>
      </c>
      <c r="I269">
        <f t="shared" si="122"/>
        <v>1.1199999999999988E-2</v>
      </c>
      <c r="J269">
        <f t="shared" si="123"/>
        <v>11.199999999999989</v>
      </c>
      <c r="K269">
        <f t="shared" si="124"/>
        <v>1.5999999999999983E-2</v>
      </c>
      <c r="L269">
        <f t="shared" si="125"/>
        <v>15.999999999999984</v>
      </c>
    </row>
    <row r="270" spans="1:12">
      <c r="A270" t="s">
        <v>22</v>
      </c>
      <c r="B270" s="12">
        <f t="shared" si="126"/>
        <v>42459.59375</v>
      </c>
      <c r="C270" s="5">
        <v>42459</v>
      </c>
      <c r="D270" s="6">
        <v>0.59375</v>
      </c>
      <c r="E270">
        <v>0.12709999999999999</v>
      </c>
      <c r="F270">
        <v>700</v>
      </c>
      <c r="G270">
        <v>0.7</v>
      </c>
      <c r="H270">
        <v>0.13009999999999999</v>
      </c>
      <c r="I270">
        <f t="shared" si="122"/>
        <v>3.0000000000000027E-3</v>
      </c>
      <c r="J270">
        <f t="shared" si="123"/>
        <v>3.0000000000000027</v>
      </c>
      <c r="K270">
        <f t="shared" si="124"/>
        <v>4.2857142857142894E-3</v>
      </c>
      <c r="L270">
        <f t="shared" si="125"/>
        <v>4.28571428571429</v>
      </c>
    </row>
    <row r="271" spans="1:12">
      <c r="A271" t="s">
        <v>33</v>
      </c>
      <c r="B271" s="12">
        <f t="shared" si="126"/>
        <v>42459.645833333336</v>
      </c>
      <c r="C271" s="5">
        <v>42459</v>
      </c>
      <c r="D271" s="6">
        <v>0.64583333333333337</v>
      </c>
      <c r="E271">
        <v>0.1273</v>
      </c>
      <c r="F271">
        <v>700</v>
      </c>
      <c r="G271">
        <v>0.7</v>
      </c>
      <c r="H271">
        <v>0.13020000000000001</v>
      </c>
      <c r="I271">
        <f t="shared" si="122"/>
        <v>2.9000000000000137E-3</v>
      </c>
      <c r="J271">
        <f t="shared" si="123"/>
        <v>2.9000000000000137</v>
      </c>
      <c r="K271">
        <f t="shared" si="124"/>
        <v>4.1428571428571625E-3</v>
      </c>
      <c r="L271">
        <f t="shared" si="125"/>
        <v>4.1428571428571628</v>
      </c>
    </row>
    <row r="272" spans="1:12">
      <c r="A272" t="s">
        <v>43</v>
      </c>
      <c r="B272" s="12">
        <f t="shared" si="126"/>
        <v>42459.729166666664</v>
      </c>
      <c r="C272" s="5">
        <v>42459</v>
      </c>
      <c r="D272" s="6">
        <v>0.72916666666666663</v>
      </c>
      <c r="E272">
        <v>0.12839999999999999</v>
      </c>
      <c r="F272">
        <v>700</v>
      </c>
      <c r="G272">
        <v>0.7</v>
      </c>
      <c r="H272">
        <v>0.1295</v>
      </c>
      <c r="I272">
        <f t="shared" si="122"/>
        <v>1.1000000000000176E-3</v>
      </c>
      <c r="J272">
        <f t="shared" si="123"/>
        <v>1.1000000000000176</v>
      </c>
      <c r="K272">
        <f t="shared" si="124"/>
        <v>1.5714285714285966E-3</v>
      </c>
      <c r="L272">
        <f t="shared" si="125"/>
        <v>1.5714285714285967</v>
      </c>
    </row>
    <row r="273" spans="1:12">
      <c r="A273" t="s">
        <v>35</v>
      </c>
      <c r="B273" s="12">
        <f t="shared" si="126"/>
        <v>42459.673611111109</v>
      </c>
      <c r="C273" s="5">
        <v>42459</v>
      </c>
      <c r="D273" s="6">
        <v>0.67361111111111116</v>
      </c>
      <c r="E273">
        <v>0.12859999999999999</v>
      </c>
      <c r="F273">
        <v>700</v>
      </c>
      <c r="G273">
        <v>0.7</v>
      </c>
      <c r="H273">
        <v>0.13070000000000001</v>
      </c>
      <c r="I273">
        <f t="shared" si="122"/>
        <v>2.1000000000000185E-3</v>
      </c>
      <c r="J273">
        <f t="shared" si="123"/>
        <v>2.1000000000000183</v>
      </c>
      <c r="K273">
        <f t="shared" si="124"/>
        <v>3.0000000000000265E-3</v>
      </c>
      <c r="L273">
        <f t="shared" si="125"/>
        <v>3.0000000000000262</v>
      </c>
    </row>
    <row r="274" spans="1:12">
      <c r="A274" t="s">
        <v>41</v>
      </c>
      <c r="B274" s="12">
        <f t="shared" si="126"/>
        <v>42459.715277777781</v>
      </c>
      <c r="C274" s="5">
        <v>42459</v>
      </c>
      <c r="D274" s="6">
        <v>0.71527777777777779</v>
      </c>
      <c r="E274">
        <v>0.12809999999999999</v>
      </c>
      <c r="F274">
        <v>700</v>
      </c>
      <c r="G274">
        <v>0.7</v>
      </c>
      <c r="H274">
        <v>0.12959999999999999</v>
      </c>
      <c r="I274">
        <f t="shared" si="122"/>
        <v>1.5000000000000013E-3</v>
      </c>
      <c r="J274">
        <f t="shared" si="123"/>
        <v>1.5000000000000013</v>
      </c>
      <c r="K274">
        <f t="shared" si="124"/>
        <v>2.1428571428571447E-3</v>
      </c>
      <c r="L274">
        <f t="shared" si="125"/>
        <v>2.142857142857145</v>
      </c>
    </row>
    <row r="275" spans="1:12">
      <c r="A275" t="s">
        <v>148</v>
      </c>
      <c r="B275" s="12">
        <f t="shared" si="126"/>
        <v>42459.614583333336</v>
      </c>
      <c r="C275" s="5">
        <v>42459</v>
      </c>
      <c r="D275" s="6">
        <v>0.61458333333333337</v>
      </c>
      <c r="E275">
        <v>0.12520000000000001</v>
      </c>
      <c r="F275">
        <v>700</v>
      </c>
      <c r="G275">
        <v>0.7</v>
      </c>
      <c r="H275">
        <v>0.12659999999999999</v>
      </c>
      <c r="I275">
        <f t="shared" si="122"/>
        <v>1.3999999999999846E-3</v>
      </c>
      <c r="J275">
        <f t="shared" si="123"/>
        <v>1.3999999999999846</v>
      </c>
      <c r="K275">
        <f t="shared" si="124"/>
        <v>1.9999999999999779E-3</v>
      </c>
      <c r="L275">
        <f t="shared" si="125"/>
        <v>1.999999999999978</v>
      </c>
    </row>
    <row r="276" spans="1:12">
      <c r="A276" t="s">
        <v>29</v>
      </c>
      <c r="B276" s="12">
        <f t="shared" si="126"/>
        <v>42459.583333333336</v>
      </c>
      <c r="C276" s="5">
        <v>42459</v>
      </c>
      <c r="D276" s="6">
        <v>0.58333333333333337</v>
      </c>
      <c r="E276">
        <v>0.1273</v>
      </c>
      <c r="F276">
        <v>700</v>
      </c>
      <c r="G276">
        <v>0.7</v>
      </c>
      <c r="H276">
        <v>0.13100000000000001</v>
      </c>
      <c r="I276">
        <f t="shared" si="122"/>
        <v>3.7000000000000088E-3</v>
      </c>
      <c r="J276">
        <f t="shared" si="123"/>
        <v>3.7000000000000091</v>
      </c>
      <c r="K276">
        <f t="shared" si="124"/>
        <v>5.285714285714299E-3</v>
      </c>
      <c r="L276">
        <f t="shared" si="125"/>
        <v>5.2857142857142989</v>
      </c>
    </row>
    <row r="277" spans="1:12">
      <c r="A277" t="s">
        <v>27</v>
      </c>
      <c r="B277" s="12">
        <f t="shared" si="126"/>
        <v>42459.625</v>
      </c>
      <c r="C277" s="5">
        <v>42459</v>
      </c>
      <c r="D277" s="6">
        <v>0.625</v>
      </c>
      <c r="E277">
        <v>0.12770000000000001</v>
      </c>
      <c r="F277">
        <v>700</v>
      </c>
      <c r="G277">
        <v>0.7</v>
      </c>
      <c r="H277">
        <v>0.13020000000000001</v>
      </c>
      <c r="I277">
        <f t="shared" si="122"/>
        <v>2.5000000000000022E-3</v>
      </c>
      <c r="J277">
        <f t="shared" si="123"/>
        <v>2.5000000000000022</v>
      </c>
      <c r="K277">
        <f t="shared" si="124"/>
        <v>3.5714285714285748E-3</v>
      </c>
      <c r="L277">
        <f t="shared" si="125"/>
        <v>3.5714285714285747</v>
      </c>
    </row>
    <row r="278" spans="1:12">
      <c r="A278" t="s">
        <v>31</v>
      </c>
      <c r="B278" s="12">
        <f t="shared" si="126"/>
        <v>42459</v>
      </c>
      <c r="C278" s="5">
        <v>42459</v>
      </c>
      <c r="E278">
        <v>0.12790000000000001</v>
      </c>
      <c r="F278">
        <v>700</v>
      </c>
      <c r="G278">
        <v>0.7</v>
      </c>
      <c r="H278">
        <v>0.13159999999999999</v>
      </c>
      <c r="I278">
        <f t="shared" si="122"/>
        <v>3.6999999999999811E-3</v>
      </c>
      <c r="J278">
        <f t="shared" si="123"/>
        <v>3.6999999999999811</v>
      </c>
      <c r="K278">
        <f t="shared" si="124"/>
        <v>5.2857142857142591E-3</v>
      </c>
      <c r="L278">
        <f t="shared" si="125"/>
        <v>5.2857142857142589</v>
      </c>
    </row>
    <row r="279" spans="1:12">
      <c r="A279" t="s">
        <v>48</v>
      </c>
      <c r="B279" s="12">
        <f t="shared" si="126"/>
        <v>42459.6875</v>
      </c>
      <c r="C279" s="5">
        <v>42459</v>
      </c>
      <c r="D279" s="6">
        <v>0.6875</v>
      </c>
      <c r="E279">
        <v>0.12820000000000001</v>
      </c>
      <c r="F279">
        <v>700</v>
      </c>
      <c r="G279">
        <v>0.7</v>
      </c>
      <c r="H279">
        <v>0.1295</v>
      </c>
      <c r="I279">
        <f t="shared" si="122"/>
        <v>1.2999999999999956E-3</v>
      </c>
      <c r="J279">
        <f t="shared" si="123"/>
        <v>1.2999999999999956</v>
      </c>
      <c r="K279">
        <f t="shared" si="124"/>
        <v>1.857142857142851E-3</v>
      </c>
      <c r="L279">
        <f t="shared" si="125"/>
        <v>1.857142857142851</v>
      </c>
    </row>
    <row r="280" spans="1:12">
      <c r="A280" t="s">
        <v>96</v>
      </c>
      <c r="B280" s="12">
        <f t="shared" si="126"/>
        <v>42459.701388888891</v>
      </c>
      <c r="C280" s="5">
        <v>42459</v>
      </c>
      <c r="D280" s="6">
        <v>0.70138888888888884</v>
      </c>
      <c r="E280">
        <v>0.12790000000000001</v>
      </c>
      <c r="F280">
        <v>700</v>
      </c>
      <c r="G280">
        <v>0.7</v>
      </c>
      <c r="H280">
        <v>0.13200000000000001</v>
      </c>
      <c r="I280">
        <f t="shared" si="122"/>
        <v>4.0999999999999925E-3</v>
      </c>
      <c r="J280">
        <f t="shared" si="123"/>
        <v>4.0999999999999925</v>
      </c>
      <c r="K280">
        <f t="shared" si="124"/>
        <v>5.8571428571428472E-3</v>
      </c>
      <c r="L280">
        <f t="shared" si="125"/>
        <v>5.857142857142847</v>
      </c>
    </row>
    <row r="281" spans="1:12">
      <c r="A281" t="s">
        <v>37</v>
      </c>
      <c r="B281" s="12">
        <f t="shared" si="126"/>
        <v>42459.659722222219</v>
      </c>
      <c r="C281" s="5">
        <v>42459</v>
      </c>
      <c r="D281" s="6">
        <v>0.65972222222222221</v>
      </c>
      <c r="E281">
        <v>0.12720000000000001</v>
      </c>
      <c r="F281">
        <v>700</v>
      </c>
      <c r="G281">
        <v>0.7</v>
      </c>
      <c r="H281">
        <v>0.13159999999999999</v>
      </c>
      <c r="I281">
        <f t="shared" si="122"/>
        <v>4.3999999999999873E-3</v>
      </c>
      <c r="J281">
        <f t="shared" si="123"/>
        <v>4.399999999999987</v>
      </c>
      <c r="K281">
        <f t="shared" si="124"/>
        <v>6.2857142857142678E-3</v>
      </c>
      <c r="L281">
        <f t="shared" si="125"/>
        <v>6.2857142857142678</v>
      </c>
    </row>
    <row r="282" spans="1:12">
      <c r="A282" t="s">
        <v>39</v>
      </c>
      <c r="B282" s="12">
        <f t="shared" si="126"/>
        <v>42459.652777777781</v>
      </c>
      <c r="C282" s="5">
        <v>42459</v>
      </c>
      <c r="D282" s="6">
        <v>0.65277777777777779</v>
      </c>
      <c r="E282">
        <v>0.127</v>
      </c>
      <c r="F282">
        <v>700</v>
      </c>
      <c r="G282">
        <v>0.7</v>
      </c>
      <c r="H282">
        <v>0.12989999999999999</v>
      </c>
      <c r="I282">
        <f t="shared" si="122"/>
        <v>2.8999999999999859E-3</v>
      </c>
      <c r="J282">
        <f t="shared" si="123"/>
        <v>2.8999999999999861</v>
      </c>
      <c r="K282">
        <f t="shared" si="124"/>
        <v>4.1428571428571226E-3</v>
      </c>
      <c r="L282">
        <f t="shared" si="125"/>
        <v>4.1428571428571237</v>
      </c>
    </row>
    <row r="284" spans="1:12">
      <c r="A284" t="s">
        <v>10</v>
      </c>
      <c r="C284" s="5">
        <v>42466</v>
      </c>
      <c r="D284" s="6">
        <v>0.59375</v>
      </c>
      <c r="E284">
        <v>0.127</v>
      </c>
      <c r="F284">
        <v>700</v>
      </c>
      <c r="G284">
        <v>0.7</v>
      </c>
      <c r="H284">
        <v>0.1285</v>
      </c>
      <c r="I284">
        <f t="shared" si="122"/>
        <v>1.5000000000000013E-3</v>
      </c>
      <c r="J284">
        <f t="shared" si="123"/>
        <v>1.5000000000000013</v>
      </c>
      <c r="K284">
        <f t="shared" si="124"/>
        <v>2.1428571428571447E-3</v>
      </c>
      <c r="L284">
        <f t="shared" si="125"/>
        <v>2.142857142857145</v>
      </c>
    </row>
    <row r="285" spans="1:12">
      <c r="A285" t="s">
        <v>163</v>
      </c>
      <c r="C285" s="5">
        <v>42466</v>
      </c>
      <c r="D285" s="6">
        <v>0.65625</v>
      </c>
      <c r="E285">
        <v>0.12770000000000001</v>
      </c>
      <c r="F285">
        <v>700</v>
      </c>
      <c r="G285">
        <v>0.7</v>
      </c>
      <c r="H285">
        <v>0.12889999999999999</v>
      </c>
      <c r="I285">
        <f t="shared" si="122"/>
        <v>1.1999999999999789E-3</v>
      </c>
      <c r="J285">
        <f t="shared" si="123"/>
        <v>1.1999999999999789</v>
      </c>
      <c r="K285">
        <f t="shared" si="124"/>
        <v>1.7142857142856843E-3</v>
      </c>
      <c r="L285">
        <f t="shared" si="125"/>
        <v>1.7142857142856842</v>
      </c>
    </row>
    <row r="286" spans="1:12">
      <c r="A286" t="s">
        <v>156</v>
      </c>
      <c r="C286" s="5">
        <v>42466</v>
      </c>
      <c r="D286" s="6">
        <v>0.67708333333333337</v>
      </c>
      <c r="E286">
        <v>0.12690000000000001</v>
      </c>
      <c r="F286">
        <v>700</v>
      </c>
      <c r="G286">
        <v>0.7</v>
      </c>
      <c r="H286">
        <v>0.13</v>
      </c>
      <c r="I286">
        <f t="shared" si="122"/>
        <v>3.0999999999999917E-3</v>
      </c>
      <c r="J286">
        <f t="shared" si="123"/>
        <v>3.0999999999999917</v>
      </c>
      <c r="K286">
        <f t="shared" si="124"/>
        <v>4.4285714285714171E-3</v>
      </c>
      <c r="L286">
        <f t="shared" si="125"/>
        <v>4.4285714285714173</v>
      </c>
    </row>
    <row r="287" spans="1:12">
      <c r="A287" t="s">
        <v>157</v>
      </c>
      <c r="C287" s="5">
        <v>42417</v>
      </c>
      <c r="D287" s="6">
        <v>0.52430555555555558</v>
      </c>
      <c r="E287">
        <v>0.12509999999999999</v>
      </c>
      <c r="F287">
        <v>700</v>
      </c>
      <c r="G287">
        <v>0.7</v>
      </c>
      <c r="H287">
        <v>0.1275</v>
      </c>
      <c r="I287">
        <f t="shared" si="122"/>
        <v>2.4000000000000132E-3</v>
      </c>
      <c r="J287">
        <f t="shared" si="123"/>
        <v>2.4000000000000132</v>
      </c>
      <c r="K287">
        <f t="shared" si="124"/>
        <v>3.4285714285714479E-3</v>
      </c>
      <c r="L287">
        <f t="shared" si="125"/>
        <v>3.4285714285714475</v>
      </c>
    </row>
    <row r="288" spans="1:12">
      <c r="A288" t="s">
        <v>159</v>
      </c>
      <c r="C288" s="5">
        <v>42417</v>
      </c>
      <c r="D288" s="6">
        <v>0.5</v>
      </c>
      <c r="E288">
        <v>0.12790000000000001</v>
      </c>
      <c r="F288">
        <v>700</v>
      </c>
      <c r="G288">
        <v>0.7</v>
      </c>
      <c r="H288">
        <v>0.12920000000000001</v>
      </c>
      <c r="I288">
        <f t="shared" si="122"/>
        <v>1.2999999999999956E-3</v>
      </c>
      <c r="J288">
        <f t="shared" si="123"/>
        <v>1.2999999999999956</v>
      </c>
      <c r="K288">
        <f t="shared" si="124"/>
        <v>1.857142857142851E-3</v>
      </c>
      <c r="L288">
        <f t="shared" si="125"/>
        <v>1.857142857142851</v>
      </c>
    </row>
  </sheetData>
  <sortState ref="A1:M235">
    <sortCondition ref="B1:B235"/>
  </sortState>
  <pageMargins left="0.75" right="0.75" top="1" bottom="1" header="0.5" footer="0.5"/>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D31" sqref="D31"/>
    </sheetView>
  </sheetViews>
  <sheetFormatPr defaultColWidth="8.875" defaultRowHeight="15.75"/>
  <cols>
    <col min="1" max="1" width="11.125" bestFit="1" customWidth="1"/>
    <col min="2" max="2" width="11.125" customWidth="1"/>
    <col min="3" max="3" width="10.375" bestFit="1" customWidth="1"/>
    <col min="4" max="4" width="18" bestFit="1" customWidth="1"/>
    <col min="5" max="5" width="9.375" customWidth="1"/>
    <col min="6" max="6" width="13" bestFit="1" customWidth="1"/>
    <col min="7" max="7" width="18" bestFit="1" customWidth="1"/>
    <col min="16" max="16" width="9.375" bestFit="1" customWidth="1"/>
  </cols>
  <sheetData>
    <row r="1" spans="1:10">
      <c r="D1" s="44" t="s">
        <v>149</v>
      </c>
      <c r="E1" s="44"/>
      <c r="F1" s="44" t="s">
        <v>117</v>
      </c>
      <c r="G1" s="44"/>
      <c r="H1" t="s">
        <v>150</v>
      </c>
      <c r="I1" t="s">
        <v>151</v>
      </c>
      <c r="J1" t="s">
        <v>152</v>
      </c>
    </row>
    <row r="2" spans="1:10">
      <c r="A2" s="3" t="s">
        <v>2</v>
      </c>
      <c r="B2" s="3" t="s">
        <v>0</v>
      </c>
      <c r="C2" s="3" t="s">
        <v>153</v>
      </c>
      <c r="D2" s="3">
        <v>665</v>
      </c>
      <c r="E2" s="3">
        <v>750</v>
      </c>
      <c r="F2" s="3">
        <v>665</v>
      </c>
      <c r="G2" s="3">
        <v>750</v>
      </c>
      <c r="H2" s="3">
        <v>665</v>
      </c>
      <c r="I2" s="3">
        <v>665</v>
      </c>
      <c r="J2" s="3" t="s">
        <v>194</v>
      </c>
    </row>
    <row r="3" spans="1:10">
      <c r="A3" s="5" t="s">
        <v>31</v>
      </c>
      <c r="B3" s="5">
        <v>42179</v>
      </c>
      <c r="C3" s="16">
        <v>700</v>
      </c>
      <c r="D3">
        <v>5.1999999999999998E-2</v>
      </c>
      <c r="E3">
        <v>1.7000000000000001E-2</v>
      </c>
      <c r="F3">
        <v>3.6999999999999998E-2</v>
      </c>
      <c r="G3">
        <v>1.7000000000000001E-2</v>
      </c>
      <c r="H3">
        <v>3.4999999999999996E-2</v>
      </c>
      <c r="I3">
        <v>1.9999999999999997E-2</v>
      </c>
      <c r="J3">
        <v>6.167142857142858E-3</v>
      </c>
    </row>
    <row r="4" spans="1:10">
      <c r="A4" s="5" t="s">
        <v>22</v>
      </c>
      <c r="B4" s="5">
        <v>42179</v>
      </c>
      <c r="C4" s="16">
        <v>600</v>
      </c>
      <c r="D4">
        <v>6.7000000000000004E-2</v>
      </c>
      <c r="E4">
        <v>4.2000000000000003E-2</v>
      </c>
      <c r="F4">
        <v>5.2999999999999999E-2</v>
      </c>
      <c r="G4">
        <v>0.04</v>
      </c>
      <c r="H4">
        <v>2.5000000000000001E-2</v>
      </c>
      <c r="I4">
        <v>1.2999999999999998E-2</v>
      </c>
      <c r="J4">
        <v>5.7560000000000024E-3</v>
      </c>
    </row>
    <row r="5" spans="1:10">
      <c r="A5" s="5" t="s">
        <v>33</v>
      </c>
      <c r="B5" s="5">
        <v>42179</v>
      </c>
      <c r="C5" s="16">
        <v>700</v>
      </c>
      <c r="D5">
        <v>0.08</v>
      </c>
      <c r="E5">
        <v>1.7999999999999999E-2</v>
      </c>
      <c r="F5">
        <v>5.6000000000000001E-2</v>
      </c>
      <c r="G5">
        <v>1.7000000000000001E-2</v>
      </c>
      <c r="H5">
        <v>6.2E-2</v>
      </c>
      <c r="I5">
        <v>3.9E-2</v>
      </c>
      <c r="J5">
        <v>9.4562857142857157E-3</v>
      </c>
    </row>
    <row r="6" spans="1:10">
      <c r="A6" s="5" t="s">
        <v>51</v>
      </c>
      <c r="B6" s="5">
        <v>42179</v>
      </c>
      <c r="C6" s="16">
        <v>800</v>
      </c>
      <c r="D6">
        <v>5.2999999999999999E-2</v>
      </c>
      <c r="E6">
        <v>2.5000000000000001E-2</v>
      </c>
      <c r="F6">
        <v>0.04</v>
      </c>
      <c r="G6">
        <v>2.3E-2</v>
      </c>
      <c r="H6">
        <v>2.7999999999999997E-2</v>
      </c>
      <c r="I6">
        <v>1.7000000000000001E-2</v>
      </c>
      <c r="J6">
        <v>3.957249999999999E-3</v>
      </c>
    </row>
    <row r="7" spans="1:10">
      <c r="A7" s="5" t="s">
        <v>41</v>
      </c>
      <c r="B7" s="5">
        <v>42179</v>
      </c>
      <c r="C7" s="16">
        <v>800</v>
      </c>
      <c r="D7">
        <v>5.0999999999999997E-2</v>
      </c>
      <c r="E7">
        <v>2.9000000000000001E-2</v>
      </c>
      <c r="F7">
        <v>4.3999999999999997E-2</v>
      </c>
      <c r="G7">
        <v>2.9000000000000001E-2</v>
      </c>
      <c r="H7">
        <v>2.1999999999999995E-2</v>
      </c>
      <c r="I7">
        <v>1.4999999999999996E-2</v>
      </c>
      <c r="J7">
        <v>2.5182500000000001E-3</v>
      </c>
    </row>
    <row r="8" spans="1:10">
      <c r="A8" s="5" t="s">
        <v>6</v>
      </c>
      <c r="B8" s="5">
        <v>42181</v>
      </c>
      <c r="C8" s="16">
        <v>800</v>
      </c>
      <c r="D8">
        <v>4.1000000000000002E-2</v>
      </c>
      <c r="E8">
        <v>2.7E-2</v>
      </c>
      <c r="F8">
        <v>3.5000000000000003E-2</v>
      </c>
      <c r="G8">
        <v>2.5000000000000001E-2</v>
      </c>
      <c r="H8">
        <v>1.4000000000000002E-2</v>
      </c>
      <c r="I8">
        <v>1.0000000000000002E-2</v>
      </c>
      <c r="J8">
        <v>1.439E-3</v>
      </c>
    </row>
    <row r="9" spans="1:10">
      <c r="A9" s="5" t="s">
        <v>14</v>
      </c>
      <c r="B9" s="5">
        <v>42181</v>
      </c>
      <c r="C9" s="16">
        <v>600</v>
      </c>
      <c r="D9">
        <v>4.5999999999999999E-2</v>
      </c>
      <c r="E9">
        <v>2.8000000000000001E-2</v>
      </c>
      <c r="F9">
        <v>3.5999999999999997E-2</v>
      </c>
      <c r="G9">
        <v>2.5000000000000001E-2</v>
      </c>
      <c r="H9">
        <v>1.7999999999999999E-2</v>
      </c>
      <c r="I9">
        <v>1.0999999999999996E-2</v>
      </c>
      <c r="J9">
        <v>3.3576666666666685E-3</v>
      </c>
    </row>
    <row r="10" spans="1:10">
      <c r="A10" s="5" t="s">
        <v>12</v>
      </c>
      <c r="B10" s="5">
        <v>42181</v>
      </c>
      <c r="C10" s="16">
        <v>600</v>
      </c>
      <c r="D10">
        <v>7.0000000000000007E-2</v>
      </c>
      <c r="E10">
        <v>0.05</v>
      </c>
      <c r="F10">
        <v>6.0999999999999999E-2</v>
      </c>
      <c r="G10">
        <v>4.8000000000000001E-2</v>
      </c>
      <c r="H10">
        <v>2.0000000000000004E-2</v>
      </c>
      <c r="I10">
        <v>1.2999999999999998E-2</v>
      </c>
      <c r="J10">
        <v>3.3576666666666698E-3</v>
      </c>
    </row>
    <row r="11" spans="1:10">
      <c r="A11" s="5" t="s">
        <v>31</v>
      </c>
      <c r="B11" s="5">
        <v>42193</v>
      </c>
      <c r="C11" s="16">
        <v>800</v>
      </c>
      <c r="D11">
        <v>5.0999999999999997E-2</v>
      </c>
      <c r="E11">
        <v>2.1000000000000001E-2</v>
      </c>
      <c r="F11">
        <v>0.04</v>
      </c>
      <c r="G11">
        <v>2.1999999999999999E-2</v>
      </c>
      <c r="H11">
        <v>2.9999999999999995E-2</v>
      </c>
      <c r="I11">
        <v>1.8000000000000002E-2</v>
      </c>
      <c r="J11">
        <v>4.3169999999999979E-3</v>
      </c>
    </row>
    <row r="12" spans="1:10">
      <c r="A12" s="5" t="s">
        <v>51</v>
      </c>
      <c r="B12" s="5">
        <v>42193</v>
      </c>
      <c r="C12" s="16">
        <v>700</v>
      </c>
      <c r="D12">
        <v>6.9000000000000006E-2</v>
      </c>
      <c r="E12">
        <v>2.1000000000000001E-2</v>
      </c>
      <c r="F12">
        <v>5.1999999999999998E-2</v>
      </c>
      <c r="G12">
        <v>2.1000000000000001E-2</v>
      </c>
      <c r="H12">
        <v>4.8000000000000001E-2</v>
      </c>
      <c r="I12">
        <v>3.0999999999999996E-2</v>
      </c>
      <c r="J12">
        <v>6.9894285714285735E-3</v>
      </c>
    </row>
    <row r="13" spans="1:10">
      <c r="A13" s="5" t="s">
        <v>22</v>
      </c>
      <c r="B13" s="5">
        <v>42193</v>
      </c>
      <c r="C13" s="16">
        <v>800</v>
      </c>
      <c r="D13">
        <v>4.4999999999999998E-2</v>
      </c>
      <c r="E13">
        <v>2.1999999999999999E-2</v>
      </c>
      <c r="F13">
        <v>3.7999999999999999E-2</v>
      </c>
      <c r="G13">
        <v>2.5000000000000001E-2</v>
      </c>
      <c r="H13">
        <v>2.3E-2</v>
      </c>
      <c r="I13">
        <v>1.2999999999999998E-2</v>
      </c>
      <c r="J13">
        <v>3.5975000000000009E-3</v>
      </c>
    </row>
    <row r="14" spans="1:10">
      <c r="A14" s="5" t="s">
        <v>33</v>
      </c>
      <c r="B14" s="5">
        <v>42193</v>
      </c>
      <c r="C14" s="16">
        <v>700</v>
      </c>
      <c r="D14">
        <v>3.4000000000000002E-2</v>
      </c>
      <c r="E14">
        <v>1.2E-2</v>
      </c>
      <c r="F14">
        <v>2.5999999999999999E-2</v>
      </c>
      <c r="G14">
        <v>1.2E-2</v>
      </c>
      <c r="H14">
        <v>2.2000000000000002E-2</v>
      </c>
      <c r="I14">
        <v>1.3999999999999999E-2</v>
      </c>
      <c r="J14">
        <v>3.2891428571428594E-3</v>
      </c>
    </row>
    <row r="15" spans="1:10">
      <c r="A15" s="5" t="s">
        <v>41</v>
      </c>
      <c r="B15" s="5">
        <v>42193</v>
      </c>
      <c r="C15" s="16">
        <v>800</v>
      </c>
      <c r="D15">
        <v>3.4000000000000002E-2</v>
      </c>
      <c r="E15">
        <v>1.4E-2</v>
      </c>
      <c r="F15">
        <v>2.5999999999999999E-2</v>
      </c>
      <c r="G15">
        <v>1.4E-2</v>
      </c>
      <c r="H15">
        <v>2.0000000000000004E-2</v>
      </c>
      <c r="I15">
        <v>1.1999999999999999E-2</v>
      </c>
      <c r="J15">
        <v>2.8780000000000021E-3</v>
      </c>
    </row>
    <row r="16" spans="1:10">
      <c r="A16" s="5" t="s">
        <v>6</v>
      </c>
      <c r="B16" s="5">
        <v>42195</v>
      </c>
      <c r="C16" s="16">
        <v>800</v>
      </c>
      <c r="D16">
        <v>0.02</v>
      </c>
      <c r="E16">
        <v>7.0000000000000001E-3</v>
      </c>
      <c r="F16">
        <v>1.6E-2</v>
      </c>
      <c r="G16">
        <v>6.0000000000000001E-3</v>
      </c>
      <c r="H16">
        <v>1.3000000000000001E-2</v>
      </c>
      <c r="I16">
        <v>0.01</v>
      </c>
      <c r="J16">
        <v>1.0792500000000003E-3</v>
      </c>
    </row>
    <row r="17" spans="1:10">
      <c r="A17" s="5" t="s">
        <v>14</v>
      </c>
      <c r="B17" s="5">
        <v>42195</v>
      </c>
      <c r="C17" s="16">
        <v>700</v>
      </c>
      <c r="D17">
        <v>2.1999999999999999E-2</v>
      </c>
      <c r="E17">
        <v>6.0000000000000001E-3</v>
      </c>
      <c r="F17">
        <v>1.7999999999999999E-2</v>
      </c>
      <c r="G17">
        <v>6.0000000000000001E-3</v>
      </c>
      <c r="H17">
        <v>1.6E-2</v>
      </c>
      <c r="I17">
        <v>1.1999999999999999E-2</v>
      </c>
      <c r="J17">
        <v>1.6445714285714297E-3</v>
      </c>
    </row>
    <row r="18" spans="1:10">
      <c r="A18" s="5" t="s">
        <v>12</v>
      </c>
      <c r="B18" s="5">
        <v>42195</v>
      </c>
      <c r="C18" s="16">
        <v>500</v>
      </c>
      <c r="D18">
        <v>0.03</v>
      </c>
      <c r="E18">
        <v>1.2999999999999999E-2</v>
      </c>
      <c r="F18">
        <v>2.4E-2</v>
      </c>
      <c r="G18">
        <v>1.4E-2</v>
      </c>
      <c r="H18">
        <v>1.7000000000000001E-2</v>
      </c>
      <c r="I18">
        <v>0.01</v>
      </c>
      <c r="J18">
        <v>4.029200000000001E-3</v>
      </c>
    </row>
    <row r="19" spans="1:10">
      <c r="A19" s="5" t="s">
        <v>22</v>
      </c>
      <c r="B19" s="5">
        <v>42207</v>
      </c>
      <c r="C19" s="16">
        <v>700</v>
      </c>
      <c r="D19">
        <v>4.3999999999999997E-2</v>
      </c>
      <c r="E19">
        <v>0.02</v>
      </c>
      <c r="F19">
        <v>3.7999999999999999E-2</v>
      </c>
      <c r="G19">
        <v>1.7999999999999999E-2</v>
      </c>
      <c r="H19">
        <v>2.4E-2</v>
      </c>
      <c r="I19">
        <v>0.02</v>
      </c>
      <c r="J19">
        <v>1.645E-3</v>
      </c>
    </row>
    <row r="20" spans="1:10">
      <c r="A20" s="5" t="s">
        <v>31</v>
      </c>
      <c r="B20" s="5">
        <v>42207</v>
      </c>
      <c r="C20" s="16">
        <v>805</v>
      </c>
      <c r="D20">
        <v>0.114</v>
      </c>
      <c r="E20">
        <v>1.6E-2</v>
      </c>
      <c r="F20">
        <v>7.2999999999999995E-2</v>
      </c>
      <c r="G20">
        <v>1.2999999999999999E-2</v>
      </c>
      <c r="H20">
        <v>9.8000000000000004E-2</v>
      </c>
      <c r="I20">
        <v>0.06</v>
      </c>
      <c r="J20">
        <v>1.3586000000000001E-2</v>
      </c>
    </row>
    <row r="21" spans="1:10">
      <c r="A21" s="5" t="s">
        <v>33</v>
      </c>
      <c r="B21" s="5">
        <v>42207</v>
      </c>
      <c r="C21" s="16">
        <v>800</v>
      </c>
      <c r="D21">
        <v>9.6000000000000002E-2</v>
      </c>
      <c r="E21">
        <v>2.8000000000000001E-2</v>
      </c>
      <c r="F21">
        <v>7.0000000000000007E-2</v>
      </c>
      <c r="G21">
        <v>2.5000000000000001E-2</v>
      </c>
      <c r="H21">
        <v>6.8000000000000005E-2</v>
      </c>
      <c r="I21">
        <v>4.4999999999999998E-2</v>
      </c>
      <c r="J21">
        <v>8.2740000000000001E-3</v>
      </c>
    </row>
    <row r="22" spans="1:10">
      <c r="A22" s="5" t="s">
        <v>88</v>
      </c>
      <c r="B22" s="5">
        <v>42207</v>
      </c>
      <c r="C22" s="16">
        <v>700</v>
      </c>
      <c r="D22">
        <v>8.5000000000000006E-2</v>
      </c>
      <c r="E22">
        <v>2.5000000000000001E-2</v>
      </c>
      <c r="F22">
        <v>6.4000000000000001E-2</v>
      </c>
      <c r="G22">
        <v>2.5000000000000001E-2</v>
      </c>
      <c r="H22">
        <v>0.06</v>
      </c>
      <c r="I22">
        <v>3.9E-2</v>
      </c>
      <c r="J22">
        <v>8.6339999999999993E-3</v>
      </c>
    </row>
    <row r="23" spans="1:10">
      <c r="A23" t="s">
        <v>41</v>
      </c>
      <c r="B23" s="5">
        <v>42207</v>
      </c>
      <c r="C23">
        <v>700</v>
      </c>
      <c r="D23">
        <v>8.2000000000000003E-2</v>
      </c>
      <c r="E23">
        <v>3.4000000000000002E-2</v>
      </c>
      <c r="F23">
        <v>6.3E-2</v>
      </c>
      <c r="G23">
        <v>3.2000000000000001E-2</v>
      </c>
      <c r="H23">
        <v>4.8000000000000001E-2</v>
      </c>
      <c r="I23">
        <v>3.1E-2</v>
      </c>
      <c r="J23">
        <v>6.9890000000000004E-3</v>
      </c>
    </row>
    <row r="24" spans="1:10">
      <c r="A24" t="s">
        <v>6</v>
      </c>
      <c r="B24" s="5">
        <v>42209</v>
      </c>
      <c r="C24">
        <v>700</v>
      </c>
      <c r="D24">
        <v>8.6999999999999994E-2</v>
      </c>
      <c r="E24">
        <v>5.0999999999999997E-2</v>
      </c>
      <c r="F24">
        <v>7.5999999999999998E-2</v>
      </c>
      <c r="G24">
        <v>0.05</v>
      </c>
      <c r="H24">
        <v>3.5999999999999997E-2</v>
      </c>
      <c r="I24">
        <v>2.5999999999999999E-2</v>
      </c>
      <c r="J24">
        <v>4.1110000000000001E-3</v>
      </c>
    </row>
    <row r="25" spans="1:10">
      <c r="A25" t="s">
        <v>12</v>
      </c>
      <c r="B25" s="5">
        <v>42209</v>
      </c>
      <c r="C25">
        <v>700</v>
      </c>
      <c r="D25">
        <v>0.09</v>
      </c>
      <c r="E25">
        <v>5.5E-2</v>
      </c>
      <c r="F25">
        <v>7.5999999999999998E-2</v>
      </c>
      <c r="G25">
        <v>5.5E-2</v>
      </c>
      <c r="H25">
        <v>3.5000000000000003E-2</v>
      </c>
      <c r="I25">
        <v>2.1000000000000001E-2</v>
      </c>
      <c r="J25">
        <v>5.7559999999999998E-3</v>
      </c>
    </row>
    <row r="26" spans="1:10">
      <c r="A26" t="s">
        <v>14</v>
      </c>
      <c r="B26" s="5">
        <v>42209</v>
      </c>
      <c r="C26">
        <v>600</v>
      </c>
      <c r="D26">
        <v>5.8999999999999997E-2</v>
      </c>
      <c r="E26">
        <v>1.7999999999999999E-2</v>
      </c>
      <c r="F26">
        <v>4.2999999999999997E-2</v>
      </c>
      <c r="G26">
        <v>1.7999999999999999E-2</v>
      </c>
      <c r="H26">
        <v>4.1000000000000002E-2</v>
      </c>
      <c r="I26">
        <v>2.5000000000000001E-2</v>
      </c>
      <c r="J26">
        <v>7.6750000000000004E-3</v>
      </c>
    </row>
  </sheetData>
  <sortState ref="A3:J26">
    <sortCondition ref="B3"/>
  </sortState>
  <mergeCells count="2">
    <mergeCell ref="D1:E1"/>
    <mergeCell ref="F1:G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1" sqref="G11"/>
    </sheetView>
  </sheetViews>
  <sheetFormatPr defaultColWidth="11" defaultRowHeight="15.75"/>
  <cols>
    <col min="2" max="2" width="15" bestFit="1" customWidth="1"/>
    <col min="3" max="3" width="14" bestFit="1" customWidth="1"/>
    <col min="4" max="4" width="13" bestFit="1" customWidth="1"/>
    <col min="5" max="5" width="12" bestFit="1" customWidth="1"/>
    <col min="6" max="6" width="16.125" bestFit="1" customWidth="1"/>
  </cols>
  <sheetData>
    <row r="1" spans="1:6">
      <c r="A1" s="1" t="s">
        <v>52</v>
      </c>
      <c r="B1" s="1" t="s">
        <v>53</v>
      </c>
      <c r="C1" s="1" t="s">
        <v>54</v>
      </c>
      <c r="D1" s="1" t="s">
        <v>55</v>
      </c>
      <c r="E1" s="1" t="s">
        <v>1</v>
      </c>
      <c r="F1" s="1" t="s">
        <v>56</v>
      </c>
    </row>
    <row r="2" spans="1:6">
      <c r="A2" t="s">
        <v>5</v>
      </c>
      <c r="B2">
        <v>0.1069</v>
      </c>
      <c r="C2">
        <v>6.5</v>
      </c>
      <c r="D2">
        <v>6.4</v>
      </c>
      <c r="E2" t="s">
        <v>57</v>
      </c>
      <c r="F2">
        <v>31.5</v>
      </c>
    </row>
    <row r="3" spans="1:6">
      <c r="A3" t="s">
        <v>10</v>
      </c>
      <c r="B3">
        <v>0.443</v>
      </c>
      <c r="C3">
        <v>3.3</v>
      </c>
      <c r="D3">
        <v>3.1</v>
      </c>
      <c r="E3" t="s">
        <v>58</v>
      </c>
      <c r="F3">
        <v>58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2" workbookViewId="0">
      <selection activeCell="A27" sqref="A27"/>
    </sheetView>
  </sheetViews>
  <sheetFormatPr defaultColWidth="11" defaultRowHeight="15.75"/>
  <cols>
    <col min="1" max="1" width="30.125" bestFit="1" customWidth="1"/>
  </cols>
  <sheetData>
    <row r="1" spans="1:5">
      <c r="A1" s="1" t="s">
        <v>59</v>
      </c>
      <c r="E1" s="1" t="s">
        <v>60</v>
      </c>
    </row>
    <row r="2" spans="1:5">
      <c r="A2" t="s">
        <v>61</v>
      </c>
      <c r="B2">
        <v>16</v>
      </c>
      <c r="E2" t="s">
        <v>62</v>
      </c>
    </row>
    <row r="3" spans="1:5">
      <c r="A3" t="s">
        <v>63</v>
      </c>
      <c r="B3">
        <v>5</v>
      </c>
      <c r="E3" t="s">
        <v>64</v>
      </c>
    </row>
    <row r="4" spans="1:5">
      <c r="A4" t="s">
        <v>65</v>
      </c>
      <c r="B4">
        <v>1</v>
      </c>
      <c r="E4" t="s">
        <v>66</v>
      </c>
    </row>
    <row r="5" spans="1:5">
      <c r="A5" t="s">
        <v>67</v>
      </c>
      <c r="B5">
        <v>1</v>
      </c>
    </row>
    <row r="6" spans="1:5">
      <c r="A6" t="s">
        <v>68</v>
      </c>
      <c r="B6">
        <v>16</v>
      </c>
    </row>
    <row r="7" spans="1:5">
      <c r="A7" t="s">
        <v>69</v>
      </c>
      <c r="B7">
        <v>2</v>
      </c>
    </row>
    <row r="8" spans="1:5">
      <c r="A8" t="s">
        <v>70</v>
      </c>
      <c r="B8">
        <v>1</v>
      </c>
    </row>
    <row r="9" spans="1:5">
      <c r="A9" t="s">
        <v>71</v>
      </c>
    </row>
    <row r="10" spans="1:5">
      <c r="A10" t="s">
        <v>72</v>
      </c>
      <c r="B10">
        <v>1</v>
      </c>
    </row>
    <row r="11" spans="1:5">
      <c r="A11" t="s">
        <v>73</v>
      </c>
      <c r="B11">
        <v>2</v>
      </c>
    </row>
    <row r="13" spans="1:5">
      <c r="A13" s="1" t="s">
        <v>74</v>
      </c>
    </row>
    <row r="14" spans="1:5">
      <c r="A14" t="s">
        <v>75</v>
      </c>
      <c r="B14">
        <v>8</v>
      </c>
    </row>
    <row r="15" spans="1:5">
      <c r="A15" t="s">
        <v>63</v>
      </c>
      <c r="B15">
        <v>3</v>
      </c>
    </row>
    <row r="16" spans="1:5">
      <c r="A16" t="s">
        <v>65</v>
      </c>
      <c r="B16">
        <v>1</v>
      </c>
    </row>
    <row r="17" spans="1:2">
      <c r="A17" t="s">
        <v>76</v>
      </c>
      <c r="B17">
        <v>8</v>
      </c>
    </row>
    <row r="18" spans="1:2">
      <c r="A18" t="s">
        <v>77</v>
      </c>
      <c r="B18">
        <v>2</v>
      </c>
    </row>
    <row r="19" spans="1:2">
      <c r="A19" t="s">
        <v>78</v>
      </c>
      <c r="B19">
        <v>1</v>
      </c>
    </row>
    <row r="20" spans="1:2">
      <c r="A20" t="s">
        <v>71</v>
      </c>
    </row>
    <row r="21" spans="1:2">
      <c r="A21" t="s">
        <v>72</v>
      </c>
      <c r="B21">
        <v>1</v>
      </c>
    </row>
    <row r="22" spans="1:2">
      <c r="A22" t="s">
        <v>73</v>
      </c>
      <c r="B22">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 Key</vt:lpstr>
      <vt:lpstr>Reservoir Info</vt:lpstr>
      <vt:lpstr>Combined Info</vt:lpstr>
      <vt:lpstr>Handheld Sensors</vt:lpstr>
      <vt:lpstr>TSS</vt:lpstr>
      <vt:lpstr>Chlorophyll Filtering</vt:lpstr>
      <vt:lpstr>Discharge</vt:lpstr>
      <vt:lpstr>Field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Buonpane</dc:creator>
  <cp:lastModifiedBy>CTW</cp:lastModifiedBy>
  <cp:revision/>
  <cp:lastPrinted>2015-07-07T19:06:55Z</cp:lastPrinted>
  <dcterms:created xsi:type="dcterms:W3CDTF">2015-06-22T17:35:27Z</dcterms:created>
  <dcterms:modified xsi:type="dcterms:W3CDTF">2018-01-23T14:05:41Z</dcterms:modified>
</cp:coreProperties>
</file>