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Data/Analysis/Dams/Data/"/>
    </mc:Choice>
  </mc:AlternateContent>
  <xr:revisionPtr revIDLastSave="0" documentId="13_ncr:1_{09449896-5C30-3D43-9034-2D16C43E6DFB}" xr6:coauthVersionLast="45" xr6:coauthVersionMax="45" xr10:uidLastSave="{00000000-0000-0000-0000-000000000000}"/>
  <bookViews>
    <workbookView xWindow="2600" yWindow="2460" windowWidth="22920" windowHeight="13000" xr2:uid="{1AC628BA-8BC0-BA43-9533-33898593EF6B}"/>
  </bookViews>
  <sheets>
    <sheet name="All Sources" sheetId="3" r:id="rId1"/>
    <sheet name="Garnier et al. 1999" sheetId="1" r:id="rId2"/>
    <sheet name="Kelly et al. 1987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4" i="2"/>
  <c r="E5" i="2"/>
  <c r="E8" i="2"/>
  <c r="E9" i="2"/>
  <c r="E10" i="2"/>
  <c r="E11" i="2"/>
  <c r="E12" i="2"/>
  <c r="E13" i="2"/>
  <c r="E14" i="2"/>
  <c r="E4" i="2"/>
  <c r="G26" i="1"/>
  <c r="F26" i="1"/>
  <c r="E26" i="1"/>
  <c r="D26" i="1"/>
  <c r="C26" i="1"/>
  <c r="D22" i="1"/>
  <c r="E22" i="1"/>
  <c r="F22" i="1"/>
  <c r="G22" i="1"/>
  <c r="C22" i="1"/>
  <c r="D16" i="1"/>
  <c r="E16" i="1"/>
  <c r="F16" i="1"/>
  <c r="G16" i="1"/>
  <c r="C16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<sst xmlns="http://schemas.openxmlformats.org/spreadsheetml/2006/main" count="108" uniqueCount="47">
  <si>
    <t>Garnier et al. 1999</t>
  </si>
  <si>
    <t>Year</t>
  </si>
  <si>
    <t>Reservoir</t>
  </si>
  <si>
    <t>Marne</t>
  </si>
  <si>
    <t>Aube</t>
  </si>
  <si>
    <t>Seine</t>
  </si>
  <si>
    <t>Mean</t>
  </si>
  <si>
    <t>Travel Time (yr)</t>
  </si>
  <si>
    <t>NH4 retention (%)</t>
  </si>
  <si>
    <t>NO3 retention (%)</t>
  </si>
  <si>
    <t>Reservoir/Lake</t>
  </si>
  <si>
    <t>Champaubert</t>
  </si>
  <si>
    <t>Amance</t>
  </si>
  <si>
    <t>Depth (m)</t>
  </si>
  <si>
    <t>---</t>
  </si>
  <si>
    <t>Hydraulic Load (myr)</t>
  </si>
  <si>
    <t>Kelly et al. 1987</t>
  </si>
  <si>
    <t>RNO3</t>
  </si>
  <si>
    <t>HL</t>
  </si>
  <si>
    <t>Lake</t>
  </si>
  <si>
    <t>Burget Years</t>
  </si>
  <si>
    <t>N retention ([-])</t>
  </si>
  <si>
    <t>N retention (%)</t>
  </si>
  <si>
    <t>Dart's</t>
  </si>
  <si>
    <t>1982-1984</t>
  </si>
  <si>
    <t>Langtjern</t>
  </si>
  <si>
    <t>1972-1978</t>
  </si>
  <si>
    <t>Woods</t>
  </si>
  <si>
    <t>Panther</t>
  </si>
  <si>
    <t>Harp</t>
  </si>
  <si>
    <t>Plastic</t>
  </si>
  <si>
    <t>302N</t>
  </si>
  <si>
    <t>302S</t>
  </si>
  <si>
    <t>Crystal</t>
  </si>
  <si>
    <t>Malawi</t>
  </si>
  <si>
    <t>1978-1980</t>
  </si>
  <si>
    <t>1980-1984</t>
  </si>
  <si>
    <t>1981-1984</t>
  </si>
  <si>
    <t>1981-1983</t>
  </si>
  <si>
    <t>1976-1984</t>
  </si>
  <si>
    <t>1980-1981</t>
  </si>
  <si>
    <t>HL (m/yr)</t>
  </si>
  <si>
    <t>Source</t>
  </si>
  <si>
    <t>R-NO3 (%)</t>
  </si>
  <si>
    <t>Garnier</t>
  </si>
  <si>
    <t>Reservoir or Lake?</t>
  </si>
  <si>
    <t>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</si>
</sst>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937401574803151"/>
                  <c:y val="-0.71187809857101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Sources'!$E$3:$E$19</c:f>
              <c:numCache>
                <c:formatCode>General</c:formatCode>
                <c:ptCount val="17"/>
                <c:pt idx="0">
                  <c:v>15.766423357664232</c:v>
                </c:pt>
                <c:pt idx="1">
                  <c:v>12.258064516129032</c:v>
                </c:pt>
                <c:pt idx="2">
                  <c:v>24.054054054054053</c:v>
                </c:pt>
                <c:pt idx="3">
                  <c:v>168.75</c:v>
                </c:pt>
                <c:pt idx="4">
                  <c:v>31.818181818181817</c:v>
                </c:pt>
                <c:pt idx="5">
                  <c:v>118.33333333333333</c:v>
                </c:pt>
                <c:pt idx="6">
                  <c:v>11.999999999999998</c:v>
                </c:pt>
                <c:pt idx="7">
                  <c:v>5.7377049180327866</c:v>
                </c:pt>
                <c:pt idx="8">
                  <c:v>5.416666666666667</c:v>
                </c:pt>
                <c:pt idx="9">
                  <c:v>5.2765957446808507</c:v>
                </c:pt>
                <c:pt idx="10">
                  <c:v>2.0887728459530024</c:v>
                </c:pt>
                <c:pt idx="11">
                  <c:v>0.98275862068965525</c:v>
                </c:pt>
                <c:pt idx="12">
                  <c:v>1.7580645161290323</c:v>
                </c:pt>
                <c:pt idx="13">
                  <c:v>0.61445783132530107</c:v>
                </c:pt>
                <c:pt idx="14">
                  <c:v>0.81609195402298851</c:v>
                </c:pt>
                <c:pt idx="15">
                  <c:v>0.42399999999999999</c:v>
                </c:pt>
                <c:pt idx="16">
                  <c:v>0.37662337662337664</c:v>
                </c:pt>
              </c:numCache>
            </c:numRef>
          </c:xVal>
          <c:yVal>
            <c:numRef>
              <c:f>'All Sources'!$D$3:$D$19</c:f>
              <c:numCache>
                <c:formatCode>General</c:formatCode>
                <c:ptCount val="17"/>
                <c:pt idx="0">
                  <c:v>49</c:v>
                </c:pt>
                <c:pt idx="1">
                  <c:v>54.5</c:v>
                </c:pt>
                <c:pt idx="2">
                  <c:v>26</c:v>
                </c:pt>
                <c:pt idx="3">
                  <c:v>11.333333333333334</c:v>
                </c:pt>
                <c:pt idx="4">
                  <c:v>24</c:v>
                </c:pt>
                <c:pt idx="5">
                  <c:v>7.0000000000000009</c:v>
                </c:pt>
                <c:pt idx="6">
                  <c:v>36</c:v>
                </c:pt>
                <c:pt idx="9">
                  <c:v>57.999999999999993</c:v>
                </c:pt>
                <c:pt idx="10">
                  <c:v>81</c:v>
                </c:pt>
                <c:pt idx="11">
                  <c:v>70</c:v>
                </c:pt>
                <c:pt idx="12">
                  <c:v>88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E-324B-A75F-5C6ED5A76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334656"/>
        <c:axId val="1056887904"/>
      </c:scatterChart>
      <c:valAx>
        <c:axId val="10563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87904"/>
        <c:crosses val="autoZero"/>
        <c:crossBetween val="midCat"/>
      </c:valAx>
      <c:valAx>
        <c:axId val="10568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34656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0999737532808399"/>
                  <c:y val="-0.625322980460775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213.51x</a:t>
                    </a:r>
                    <a:r>
                      <a:rPr lang="en-US" baseline="30000"/>
                      <a:t>-0.591</a:t>
                    </a:r>
                    <a:br>
                      <a:rPr lang="en-US" baseline="0"/>
                    </a:br>
                    <a:r>
                      <a:rPr lang="en-US" baseline="0"/>
                      <a:t>R² = 0.9262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'Garnier et al. 1999'!$C$26:$G$26</c:f>
              <c:numCache>
                <c:formatCode>General</c:formatCode>
                <c:ptCount val="5"/>
                <c:pt idx="0">
                  <c:v>15.766423357664232</c:v>
                </c:pt>
                <c:pt idx="1">
                  <c:v>12.258064516129032</c:v>
                </c:pt>
                <c:pt idx="2">
                  <c:v>24.054054054054053</c:v>
                </c:pt>
                <c:pt idx="3">
                  <c:v>168.75</c:v>
                </c:pt>
                <c:pt idx="4">
                  <c:v>31.818181818181817</c:v>
                </c:pt>
              </c:numCache>
            </c:numRef>
          </c:xVal>
          <c:yVal>
            <c:numRef>
              <c:f>'Garnier et al. 1999'!$C$9:$G$9</c:f>
              <c:numCache>
                <c:formatCode>General</c:formatCode>
                <c:ptCount val="5"/>
                <c:pt idx="0">
                  <c:v>49</c:v>
                </c:pt>
                <c:pt idx="1">
                  <c:v>54.5</c:v>
                </c:pt>
                <c:pt idx="2">
                  <c:v>26</c:v>
                </c:pt>
                <c:pt idx="3">
                  <c:v>11.333333333333334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D-2543-9D66-66AE715B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372928"/>
        <c:axId val="1056374560"/>
      </c:scatterChart>
      <c:valAx>
        <c:axId val="1056372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74560"/>
        <c:crosses val="autoZero"/>
        <c:crossBetween val="midCat"/>
      </c:valAx>
      <c:valAx>
        <c:axId val="10563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7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8436745406824148"/>
                  <c:y val="-0.71681357538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'Kelly et al. 1987'!$H$4:$H$15</c:f>
              <c:numCache>
                <c:formatCode>General</c:formatCode>
                <c:ptCount val="12"/>
                <c:pt idx="0">
                  <c:v>118.33333333333333</c:v>
                </c:pt>
                <c:pt idx="1">
                  <c:v>11.999999999999998</c:v>
                </c:pt>
                <c:pt idx="2">
                  <c:v>5.7377049180327866</c:v>
                </c:pt>
                <c:pt idx="3">
                  <c:v>5.416666666666667</c:v>
                </c:pt>
                <c:pt idx="4">
                  <c:v>5.2765957446808507</c:v>
                </c:pt>
                <c:pt idx="5">
                  <c:v>2.0887728459530024</c:v>
                </c:pt>
                <c:pt idx="6">
                  <c:v>0.98275862068965525</c:v>
                </c:pt>
                <c:pt idx="7">
                  <c:v>1.7580645161290323</c:v>
                </c:pt>
                <c:pt idx="8">
                  <c:v>0.61445783132530107</c:v>
                </c:pt>
                <c:pt idx="9">
                  <c:v>0.81609195402298851</c:v>
                </c:pt>
                <c:pt idx="10">
                  <c:v>0.42399999999999999</c:v>
                </c:pt>
                <c:pt idx="11">
                  <c:v>0.37662337662337664</c:v>
                </c:pt>
              </c:numCache>
            </c:numRef>
          </c:xVal>
          <c:yVal>
            <c:numRef>
              <c:f>'Kelly et al. 1987'!$E$4:$E$15</c:f>
              <c:numCache>
                <c:formatCode>General</c:formatCode>
                <c:ptCount val="12"/>
                <c:pt idx="0">
                  <c:v>7.0000000000000009</c:v>
                </c:pt>
                <c:pt idx="1">
                  <c:v>36</c:v>
                </c:pt>
                <c:pt idx="4">
                  <c:v>57.999999999999993</c:v>
                </c:pt>
                <c:pt idx="5">
                  <c:v>81</c:v>
                </c:pt>
                <c:pt idx="6">
                  <c:v>70</c:v>
                </c:pt>
                <c:pt idx="7">
                  <c:v>88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2-7440-82AD-78CE2906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92800"/>
        <c:axId val="1052748272"/>
      </c:scatterChart>
      <c:valAx>
        <c:axId val="1029492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48272"/>
        <c:crosses val="autoZero"/>
        <c:crossBetween val="midCat"/>
      </c:valAx>
      <c:valAx>
        <c:axId val="10527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92800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</xdr:row>
      <xdr:rowOff>190500</xdr:rowOff>
    </xdr:from>
    <xdr:to>
      <xdr:col>14</xdr:col>
      <xdr:colOff>158750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B7208-8A72-E544-A8F5-8D23350FF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14</xdr:row>
      <xdr:rowOff>0</xdr:rowOff>
    </xdr:from>
    <xdr:to>
      <xdr:col>12</xdr:col>
      <xdr:colOff>819150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E21C8-F085-A049-AE93-1FFE48F26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4</xdr:row>
      <xdr:rowOff>50800</xdr:rowOff>
    </xdr:from>
    <xdr:to>
      <xdr:col>14</xdr:col>
      <xdr:colOff>311150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ECAEF-23CE-A64E-9CAC-5D08C385C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4347-2892-E64D-B470-4E1E9450EB15}">
  <dimension ref="B2:F19"/>
  <sheetViews>
    <sheetView tabSelected="1" workbookViewId="0">
      <selection activeCell="D3" sqref="D3:E19"/>
    </sheetView>
  </sheetViews>
  <sheetFormatPr baseColWidth="10" defaultRowHeight="16"/>
  <cols>
    <col min="3" max="3" width="13.33203125" bestFit="1" customWidth="1"/>
    <col min="6" max="6" width="16.33203125" bestFit="1" customWidth="1"/>
  </cols>
  <sheetData>
    <row r="2" spans="2:6">
      <c r="B2" t="s">
        <v>42</v>
      </c>
      <c r="C2" t="s">
        <v>10</v>
      </c>
      <c r="D2" t="s">
        <v>43</v>
      </c>
      <c r="E2" t="s">
        <v>41</v>
      </c>
      <c r="F2" t="s">
        <v>45</v>
      </c>
    </row>
    <row r="3" spans="2:6">
      <c r="B3" t="s">
        <v>44</v>
      </c>
      <c r="C3" t="s">
        <v>3</v>
      </c>
      <c r="D3">
        <v>49</v>
      </c>
      <c r="E3">
        <v>15.766423357664232</v>
      </c>
      <c r="F3" t="s">
        <v>2</v>
      </c>
    </row>
    <row r="4" spans="2:6">
      <c r="B4" t="s">
        <v>44</v>
      </c>
      <c r="C4" t="s">
        <v>4</v>
      </c>
      <c r="D4">
        <v>54.5</v>
      </c>
      <c r="E4">
        <v>12.258064516129032</v>
      </c>
      <c r="F4" t="s">
        <v>2</v>
      </c>
    </row>
    <row r="5" spans="2:6">
      <c r="B5" t="s">
        <v>44</v>
      </c>
      <c r="C5" t="s">
        <v>5</v>
      </c>
      <c r="D5">
        <v>26</v>
      </c>
      <c r="E5">
        <v>24.054054054054053</v>
      </c>
      <c r="F5" t="s">
        <v>2</v>
      </c>
    </row>
    <row r="6" spans="2:6">
      <c r="B6" t="s">
        <v>44</v>
      </c>
      <c r="C6" t="s">
        <v>11</v>
      </c>
      <c r="D6">
        <v>11.333333333333334</v>
      </c>
      <c r="E6">
        <v>168.75</v>
      </c>
      <c r="F6" t="s">
        <v>19</v>
      </c>
    </row>
    <row r="7" spans="2:6">
      <c r="B7" t="s">
        <v>44</v>
      </c>
      <c r="C7" t="s">
        <v>12</v>
      </c>
      <c r="D7">
        <v>24</v>
      </c>
      <c r="E7">
        <v>31.818181818181817</v>
      </c>
      <c r="F7" t="s">
        <v>19</v>
      </c>
    </row>
    <row r="8" spans="2:6">
      <c r="B8" t="s">
        <v>46</v>
      </c>
      <c r="C8" t="s">
        <v>23</v>
      </c>
      <c r="D8">
        <v>7.0000000000000009</v>
      </c>
      <c r="E8">
        <v>118.33333333333333</v>
      </c>
      <c r="F8" t="s">
        <v>19</v>
      </c>
    </row>
    <row r="9" spans="2:6">
      <c r="B9" t="s">
        <v>46</v>
      </c>
      <c r="C9" t="s">
        <v>25</v>
      </c>
      <c r="D9">
        <v>36</v>
      </c>
      <c r="E9">
        <v>11.999999999999998</v>
      </c>
      <c r="F9" t="s">
        <v>19</v>
      </c>
    </row>
    <row r="10" spans="2:6">
      <c r="B10" t="s">
        <v>46</v>
      </c>
      <c r="C10" t="s">
        <v>27</v>
      </c>
      <c r="E10">
        <v>5.7377049180327866</v>
      </c>
      <c r="F10" t="s">
        <v>19</v>
      </c>
    </row>
    <row r="11" spans="2:6">
      <c r="B11" t="s">
        <v>46</v>
      </c>
      <c r="C11" t="s">
        <v>28</v>
      </c>
      <c r="E11">
        <v>5.416666666666667</v>
      </c>
      <c r="F11" t="s">
        <v>19</v>
      </c>
    </row>
    <row r="12" spans="2:6">
      <c r="B12" t="s">
        <v>46</v>
      </c>
      <c r="C12" t="s">
        <v>29</v>
      </c>
      <c r="D12">
        <v>57.999999999999993</v>
      </c>
      <c r="E12">
        <v>5.2765957446808507</v>
      </c>
      <c r="F12" t="s">
        <v>19</v>
      </c>
    </row>
    <row r="13" spans="2:6">
      <c r="B13" t="s">
        <v>46</v>
      </c>
      <c r="C13" t="s">
        <v>30</v>
      </c>
      <c r="D13">
        <v>81</v>
      </c>
      <c r="E13">
        <v>2.0887728459530024</v>
      </c>
      <c r="F13" t="s">
        <v>19</v>
      </c>
    </row>
    <row r="14" spans="2:6">
      <c r="B14" t="s">
        <v>46</v>
      </c>
      <c r="C14" t="s">
        <v>31</v>
      </c>
      <c r="D14">
        <v>70</v>
      </c>
      <c r="E14">
        <v>0.98275862068965525</v>
      </c>
      <c r="F14" t="s">
        <v>19</v>
      </c>
    </row>
    <row r="15" spans="2:6">
      <c r="B15" t="s">
        <v>46</v>
      </c>
      <c r="C15">
        <v>239</v>
      </c>
      <c r="D15">
        <v>88</v>
      </c>
      <c r="E15">
        <v>1.7580645161290323</v>
      </c>
      <c r="F15" t="s">
        <v>19</v>
      </c>
    </row>
    <row r="16" spans="2:6">
      <c r="B16" t="s">
        <v>46</v>
      </c>
      <c r="C16" t="s">
        <v>32</v>
      </c>
      <c r="D16">
        <v>98</v>
      </c>
      <c r="E16">
        <v>0.61445783132530107</v>
      </c>
      <c r="F16" t="s">
        <v>19</v>
      </c>
    </row>
    <row r="17" spans="2:6">
      <c r="B17" t="s">
        <v>46</v>
      </c>
      <c r="C17">
        <v>223</v>
      </c>
      <c r="D17">
        <v>98</v>
      </c>
      <c r="E17">
        <v>0.81609195402298851</v>
      </c>
      <c r="F17" t="s">
        <v>19</v>
      </c>
    </row>
    <row r="18" spans="2:6">
      <c r="B18" t="s">
        <v>46</v>
      </c>
      <c r="C18" t="s">
        <v>33</v>
      </c>
      <c r="D18">
        <v>99</v>
      </c>
      <c r="E18">
        <v>0.42399999999999999</v>
      </c>
      <c r="F18" t="s">
        <v>19</v>
      </c>
    </row>
    <row r="19" spans="2:6">
      <c r="B19" t="s">
        <v>46</v>
      </c>
      <c r="C19" t="s">
        <v>34</v>
      </c>
      <c r="E19">
        <v>0.37662337662337664</v>
      </c>
      <c r="F19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6C1B-3CFA-704F-A569-0810A2ED5700}">
  <dimension ref="A1:M26"/>
  <sheetViews>
    <sheetView workbookViewId="0">
      <selection activeCell="K4" sqref="K4:M8"/>
    </sheetView>
  </sheetViews>
  <sheetFormatPr baseColWidth="10" defaultRowHeight="16"/>
  <cols>
    <col min="1" max="1" width="17.83203125" customWidth="1"/>
    <col min="6" max="6" width="12.1640625" bestFit="1" customWidth="1"/>
    <col min="11" max="11" width="13.33203125" bestFit="1" customWidth="1"/>
  </cols>
  <sheetData>
    <row r="1" spans="1:13">
      <c r="A1" t="s">
        <v>0</v>
      </c>
    </row>
    <row r="3" spans="1:13">
      <c r="A3" t="s">
        <v>9</v>
      </c>
      <c r="K3" t="s">
        <v>10</v>
      </c>
      <c r="L3" t="s">
        <v>17</v>
      </c>
      <c r="M3" t="s">
        <v>18</v>
      </c>
    </row>
    <row r="4" spans="1:13">
      <c r="B4" t="s">
        <v>1</v>
      </c>
      <c r="C4" s="1" t="s">
        <v>10</v>
      </c>
      <c r="D4" s="1"/>
      <c r="E4" s="1"/>
      <c r="F4" s="1"/>
      <c r="G4" s="1"/>
      <c r="K4" t="s">
        <v>3</v>
      </c>
      <c r="L4">
        <v>49</v>
      </c>
      <c r="M4">
        <v>15.766423357664232</v>
      </c>
    </row>
    <row r="5" spans="1:13">
      <c r="C5" t="s">
        <v>3</v>
      </c>
      <c r="D5" t="s">
        <v>4</v>
      </c>
      <c r="E5" t="s">
        <v>5</v>
      </c>
      <c r="F5" t="s">
        <v>11</v>
      </c>
      <c r="G5" t="s">
        <v>12</v>
      </c>
      <c r="K5" t="s">
        <v>4</v>
      </c>
      <c r="L5">
        <v>54.5</v>
      </c>
      <c r="M5">
        <v>12.258064516129032</v>
      </c>
    </row>
    <row r="6" spans="1:13">
      <c r="B6">
        <v>1994</v>
      </c>
      <c r="C6">
        <v>55</v>
      </c>
      <c r="F6">
        <v>17</v>
      </c>
      <c r="K6" t="s">
        <v>5</v>
      </c>
      <c r="L6">
        <v>26</v>
      </c>
      <c r="M6">
        <v>24.054054054054053</v>
      </c>
    </row>
    <row r="7" spans="1:13">
      <c r="B7">
        <v>1994</v>
      </c>
      <c r="C7">
        <v>49</v>
      </c>
      <c r="D7">
        <v>55</v>
      </c>
      <c r="E7">
        <v>38</v>
      </c>
      <c r="F7">
        <v>7</v>
      </c>
      <c r="G7">
        <v>17</v>
      </c>
      <c r="K7" t="s">
        <v>11</v>
      </c>
      <c r="L7">
        <v>11.333333333333334</v>
      </c>
      <c r="M7">
        <v>168.75</v>
      </c>
    </row>
    <row r="8" spans="1:13">
      <c r="B8">
        <v>1995</v>
      </c>
      <c r="C8">
        <v>43</v>
      </c>
      <c r="D8">
        <v>54</v>
      </c>
      <c r="E8">
        <v>14</v>
      </c>
      <c r="F8">
        <v>10</v>
      </c>
      <c r="G8">
        <v>31</v>
      </c>
      <c r="K8" t="s">
        <v>12</v>
      </c>
      <c r="L8">
        <v>24</v>
      </c>
      <c r="M8">
        <v>31.818181818181817</v>
      </c>
    </row>
    <row r="9" spans="1:13">
      <c r="B9" s="2" t="s">
        <v>6</v>
      </c>
      <c r="C9">
        <f>AVERAGE(C6:C8)</f>
        <v>49</v>
      </c>
      <c r="D9">
        <f>AVERAGE(D6:D8)</f>
        <v>54.5</v>
      </c>
      <c r="E9">
        <f>AVERAGE(E6:E8)</f>
        <v>26</v>
      </c>
      <c r="F9">
        <f>AVERAGE(F6:F8)</f>
        <v>11.333333333333334</v>
      </c>
      <c r="G9">
        <f>AVERAGE(G6:G8)</f>
        <v>24</v>
      </c>
    </row>
    <row r="12" spans="1:13">
      <c r="A12" t="s">
        <v>8</v>
      </c>
    </row>
    <row r="13" spans="1:13">
      <c r="B13">
        <v>1994</v>
      </c>
      <c r="C13">
        <v>-100</v>
      </c>
      <c r="F13">
        <v>100</v>
      </c>
    </row>
    <row r="14" spans="1:13">
      <c r="B14">
        <v>1994</v>
      </c>
      <c r="C14">
        <v>0</v>
      </c>
      <c r="D14">
        <v>-300</v>
      </c>
      <c r="E14">
        <v>-150</v>
      </c>
      <c r="F14">
        <v>0</v>
      </c>
      <c r="G14">
        <v>-100</v>
      </c>
    </row>
    <row r="15" spans="1:13">
      <c r="B15">
        <v>1995</v>
      </c>
      <c r="C15">
        <v>-170</v>
      </c>
      <c r="D15">
        <v>-350</v>
      </c>
      <c r="E15">
        <v>-125</v>
      </c>
      <c r="F15">
        <v>-10</v>
      </c>
      <c r="G15">
        <v>-350</v>
      </c>
    </row>
    <row r="16" spans="1:13">
      <c r="B16" s="2" t="s">
        <v>6</v>
      </c>
      <c r="C16">
        <f>AVERAGE(C13:C15)</f>
        <v>-90</v>
      </c>
      <c r="D16">
        <f t="shared" ref="D16:G16" si="0">AVERAGE(D13:D15)</f>
        <v>-325</v>
      </c>
      <c r="E16">
        <f t="shared" si="0"/>
        <v>-137.5</v>
      </c>
      <c r="F16">
        <f t="shared" si="0"/>
        <v>30</v>
      </c>
      <c r="G16">
        <f t="shared" si="0"/>
        <v>-225</v>
      </c>
    </row>
    <row r="18" spans="1:7">
      <c r="A18" t="s">
        <v>7</v>
      </c>
    </row>
    <row r="19" spans="1:7">
      <c r="B19">
        <v>1993</v>
      </c>
      <c r="C19">
        <v>0.53</v>
      </c>
      <c r="D19">
        <v>0.83</v>
      </c>
      <c r="E19">
        <v>0.52</v>
      </c>
      <c r="F19">
        <v>0.03</v>
      </c>
      <c r="G19">
        <v>0.13</v>
      </c>
    </row>
    <row r="20" spans="1:7">
      <c r="B20">
        <v>1994</v>
      </c>
      <c r="C20">
        <v>0.38</v>
      </c>
      <c r="D20">
        <v>0.59</v>
      </c>
      <c r="E20">
        <v>0.3</v>
      </c>
      <c r="F20">
        <v>0.02</v>
      </c>
      <c r="G20">
        <v>0.1</v>
      </c>
    </row>
    <row r="21" spans="1:7">
      <c r="B21">
        <v>1995</v>
      </c>
      <c r="C21">
        <v>0.46</v>
      </c>
      <c r="D21">
        <v>0.44</v>
      </c>
      <c r="E21">
        <v>0.28999999999999998</v>
      </c>
      <c r="F21">
        <v>0.03</v>
      </c>
      <c r="G21">
        <v>0.1</v>
      </c>
    </row>
    <row r="22" spans="1:7">
      <c r="B22" s="2" t="s">
        <v>6</v>
      </c>
      <c r="C22">
        <f>AVERAGE(C19:C21)</f>
        <v>0.45666666666666672</v>
      </c>
      <c r="D22">
        <f t="shared" ref="D22:G22" si="1">AVERAGE(D19:D21)</f>
        <v>0.62</v>
      </c>
      <c r="E22">
        <f t="shared" si="1"/>
        <v>0.37000000000000005</v>
      </c>
      <c r="F22">
        <f t="shared" si="1"/>
        <v>2.6666666666666668E-2</v>
      </c>
      <c r="G22">
        <f t="shared" si="1"/>
        <v>0.11</v>
      </c>
    </row>
    <row r="24" spans="1:7">
      <c r="A24" t="s">
        <v>13</v>
      </c>
      <c r="B24" s="3" t="s">
        <v>14</v>
      </c>
      <c r="C24">
        <v>7.2</v>
      </c>
      <c r="D24">
        <v>7.6</v>
      </c>
      <c r="E24">
        <v>8.9</v>
      </c>
      <c r="F24">
        <v>4.5</v>
      </c>
      <c r="G24">
        <v>3.5</v>
      </c>
    </row>
    <row r="25" spans="1:7">
      <c r="B25" s="3"/>
    </row>
    <row r="26" spans="1:7">
      <c r="A26" t="s">
        <v>15</v>
      </c>
      <c r="C26">
        <f>C24/C22</f>
        <v>15.766423357664232</v>
      </c>
      <c r="D26">
        <f t="shared" ref="D26:G26" si="2">D24/D22</f>
        <v>12.258064516129032</v>
      </c>
      <c r="E26">
        <f t="shared" si="2"/>
        <v>24.054054054054053</v>
      </c>
      <c r="F26">
        <f t="shared" si="2"/>
        <v>168.75</v>
      </c>
      <c r="G26">
        <f t="shared" si="2"/>
        <v>31.818181818181817</v>
      </c>
    </row>
  </sheetData>
  <mergeCells count="1">
    <mergeCell ref="C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BE9A-BFAC-5D4F-A998-5B2CD488A18F}">
  <dimension ref="A1:H15"/>
  <sheetViews>
    <sheetView workbookViewId="0">
      <selection activeCell="H4" activeCellId="2" sqref="B4:B15 E4:E15 H4:H15"/>
    </sheetView>
  </sheetViews>
  <sheetFormatPr baseColWidth="10" defaultRowHeight="16"/>
  <cols>
    <col min="1" max="1" width="14.1640625" bestFit="1" customWidth="1"/>
    <col min="3" max="3" width="11.6640625" bestFit="1" customWidth="1"/>
    <col min="4" max="4" width="14.33203125" bestFit="1" customWidth="1"/>
    <col min="5" max="5" width="13.83203125" bestFit="1" customWidth="1"/>
    <col min="7" max="7" width="14.1640625" bestFit="1" customWidth="1"/>
  </cols>
  <sheetData>
    <row r="1" spans="1:8">
      <c r="A1" t="s">
        <v>16</v>
      </c>
    </row>
    <row r="3" spans="1:8">
      <c r="B3" t="s">
        <v>19</v>
      </c>
      <c r="C3" t="s">
        <v>20</v>
      </c>
      <c r="D3" t="s">
        <v>21</v>
      </c>
      <c r="E3" t="s">
        <v>22</v>
      </c>
      <c r="F3" t="s">
        <v>13</v>
      </c>
      <c r="G3" t="s">
        <v>7</v>
      </c>
      <c r="H3" t="s">
        <v>41</v>
      </c>
    </row>
    <row r="4" spans="1:8">
      <c r="B4" t="s">
        <v>23</v>
      </c>
      <c r="C4" t="s">
        <v>24</v>
      </c>
      <c r="D4">
        <v>7.0000000000000007E-2</v>
      </c>
      <c r="E4">
        <f>D4*100</f>
        <v>7.0000000000000009</v>
      </c>
      <c r="F4">
        <v>7.1</v>
      </c>
      <c r="G4">
        <v>0.06</v>
      </c>
      <c r="H4">
        <f>F4/G4</f>
        <v>118.33333333333333</v>
      </c>
    </row>
    <row r="5" spans="1:8">
      <c r="B5" t="s">
        <v>25</v>
      </c>
      <c r="C5" t="s">
        <v>26</v>
      </c>
      <c r="D5">
        <v>0.36</v>
      </c>
      <c r="E5">
        <f t="shared" ref="E5:E15" si="0">D5*100</f>
        <v>36</v>
      </c>
      <c r="F5">
        <v>2.4</v>
      </c>
      <c r="G5">
        <v>0.2</v>
      </c>
      <c r="H5">
        <f t="shared" ref="H5:H15" si="1">F5/G5</f>
        <v>11.999999999999998</v>
      </c>
    </row>
    <row r="6" spans="1:8">
      <c r="B6" t="s">
        <v>27</v>
      </c>
      <c r="C6" t="s">
        <v>35</v>
      </c>
      <c r="F6">
        <v>3.5</v>
      </c>
      <c r="G6">
        <v>0.61</v>
      </c>
      <c r="H6">
        <f t="shared" si="1"/>
        <v>5.7377049180327866</v>
      </c>
    </row>
    <row r="7" spans="1:8">
      <c r="B7" t="s">
        <v>28</v>
      </c>
      <c r="C7" t="s">
        <v>35</v>
      </c>
      <c r="F7">
        <v>3.9</v>
      </c>
      <c r="G7">
        <v>0.72</v>
      </c>
      <c r="H7">
        <f t="shared" si="1"/>
        <v>5.416666666666667</v>
      </c>
    </row>
    <row r="8" spans="1:8">
      <c r="B8" t="s">
        <v>29</v>
      </c>
      <c r="C8" t="s">
        <v>36</v>
      </c>
      <c r="D8">
        <v>0.57999999999999996</v>
      </c>
      <c r="E8">
        <f t="shared" si="0"/>
        <v>57.999999999999993</v>
      </c>
      <c r="F8">
        <v>12.4</v>
      </c>
      <c r="G8">
        <v>2.35</v>
      </c>
      <c r="H8">
        <f t="shared" si="1"/>
        <v>5.2765957446808507</v>
      </c>
    </row>
    <row r="9" spans="1:8">
      <c r="B9" t="s">
        <v>30</v>
      </c>
      <c r="C9" t="s">
        <v>36</v>
      </c>
      <c r="D9">
        <v>0.81</v>
      </c>
      <c r="E9">
        <f t="shared" si="0"/>
        <v>81</v>
      </c>
      <c r="F9">
        <v>8</v>
      </c>
      <c r="G9">
        <v>3.83</v>
      </c>
      <c r="H9">
        <f t="shared" si="1"/>
        <v>2.0887728459530024</v>
      </c>
    </row>
    <row r="10" spans="1:8">
      <c r="B10" t="s">
        <v>31</v>
      </c>
      <c r="C10" t="s">
        <v>37</v>
      </c>
      <c r="D10">
        <v>0.7</v>
      </c>
      <c r="E10">
        <f t="shared" si="0"/>
        <v>70</v>
      </c>
      <c r="F10">
        <v>5.7</v>
      </c>
      <c r="G10">
        <v>5.8</v>
      </c>
      <c r="H10">
        <f t="shared" si="1"/>
        <v>0.98275862068965525</v>
      </c>
    </row>
    <row r="11" spans="1:8">
      <c r="B11">
        <v>239</v>
      </c>
      <c r="C11" t="s">
        <v>38</v>
      </c>
      <c r="D11">
        <v>0.88</v>
      </c>
      <c r="E11">
        <f t="shared" si="0"/>
        <v>88</v>
      </c>
      <c r="F11">
        <v>10.9</v>
      </c>
      <c r="G11">
        <v>6.2</v>
      </c>
      <c r="H11">
        <f t="shared" si="1"/>
        <v>1.7580645161290323</v>
      </c>
    </row>
    <row r="12" spans="1:8">
      <c r="B12" t="s">
        <v>32</v>
      </c>
      <c r="C12" t="s">
        <v>37</v>
      </c>
      <c r="D12">
        <v>0.98</v>
      </c>
      <c r="E12">
        <f t="shared" si="0"/>
        <v>98</v>
      </c>
      <c r="F12">
        <v>5.0999999999999996</v>
      </c>
      <c r="G12">
        <v>8.3000000000000007</v>
      </c>
      <c r="H12">
        <f t="shared" si="1"/>
        <v>0.61445783132530107</v>
      </c>
    </row>
    <row r="13" spans="1:8">
      <c r="B13">
        <v>223</v>
      </c>
      <c r="C13" t="s">
        <v>39</v>
      </c>
      <c r="D13">
        <v>0.98</v>
      </c>
      <c r="E13">
        <f t="shared" si="0"/>
        <v>98</v>
      </c>
      <c r="F13">
        <v>7.1</v>
      </c>
      <c r="G13">
        <v>8.6999999999999993</v>
      </c>
      <c r="H13">
        <f t="shared" si="1"/>
        <v>0.81609195402298851</v>
      </c>
    </row>
    <row r="14" spans="1:8">
      <c r="B14" t="s">
        <v>33</v>
      </c>
      <c r="C14">
        <v>1984</v>
      </c>
      <c r="D14">
        <v>0.99</v>
      </c>
      <c r="E14">
        <f t="shared" si="0"/>
        <v>99</v>
      </c>
      <c r="F14">
        <v>10.6</v>
      </c>
      <c r="G14">
        <v>25</v>
      </c>
      <c r="H14">
        <f t="shared" si="1"/>
        <v>0.42399999999999999</v>
      </c>
    </row>
    <row r="15" spans="1:8">
      <c r="B15" t="s">
        <v>34</v>
      </c>
      <c r="C15" t="s">
        <v>40</v>
      </c>
      <c r="F15">
        <v>290</v>
      </c>
      <c r="G15">
        <v>770</v>
      </c>
      <c r="H15">
        <f t="shared" si="1"/>
        <v>0.37662337662337664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Sources</vt:lpstr>
      <vt:lpstr>Garnier et al. 1999</vt:lpstr>
      <vt:lpstr>Kelly et al. 1987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Whitney</dc:creator>
  <cp:lastModifiedBy>Christopher Whitney</cp:lastModifiedBy>
  <dcterms:created xsi:type="dcterms:W3CDTF">2020-08-11T20:02:23Z</dcterms:created>
  <dcterms:modified xsi:type="dcterms:W3CDTF">2020-08-11T20:40:34Z</dcterms:modified>
</cp:coreProperties>
</file>