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300" windowWidth="23256" windowHeight="12096" tabRatio="648" activeTab="3"/>
  </bookViews>
  <sheets>
    <sheet name="144_Pins setting" sheetId="27" r:id="rId1"/>
    <sheet name="118_Pins setting" sheetId="25" r:id="rId2"/>
    <sheet name="118_ADC_convert" sheetId="26" r:id="rId3"/>
    <sheet name="Memery set" sheetId="28" r:id="rId4"/>
  </sheets>
  <calcPr calcId="145621"/>
</workbook>
</file>

<file path=xl/calcChain.xml><?xml version="1.0" encoding="utf-8"?>
<calcChain xmlns="http://schemas.openxmlformats.org/spreadsheetml/2006/main">
  <c r="M5" i="26" l="1"/>
  <c r="M4" i="26"/>
  <c r="L4" i="26"/>
  <c r="K4" i="26"/>
  <c r="J4" i="26"/>
  <c r="H2" i="26"/>
  <c r="I3" i="26"/>
  <c r="J3" i="26"/>
  <c r="K3" i="26"/>
  <c r="L3" i="26"/>
  <c r="I2" i="26"/>
  <c r="L2" i="26"/>
  <c r="I4" i="26"/>
  <c r="E21" i="26"/>
  <c r="E20" i="26"/>
  <c r="D20" i="26"/>
  <c r="B19" i="26"/>
  <c r="C19" i="26"/>
  <c r="D19" i="26"/>
  <c r="C20" i="26"/>
  <c r="F5" i="26"/>
  <c r="F4" i="26"/>
  <c r="E4" i="26"/>
  <c r="D4" i="26"/>
  <c r="C4" i="26"/>
  <c r="E3" i="26"/>
  <c r="D3" i="26" s="1"/>
  <c r="C3" i="26" s="1"/>
  <c r="B3" i="26" s="1"/>
  <c r="E2" i="26"/>
  <c r="H3" i="26" l="1"/>
</calcChain>
</file>

<file path=xl/sharedStrings.xml><?xml version="1.0" encoding="utf-8"?>
<sst xmlns="http://schemas.openxmlformats.org/spreadsheetml/2006/main" count="2061" uniqueCount="505">
  <si>
    <t>PTD1</t>
  </si>
  <si>
    <t>PTD0</t>
  </si>
  <si>
    <t>PTE5</t>
  </si>
  <si>
    <t>VDD</t>
  </si>
  <si>
    <t>VDDA</t>
  </si>
  <si>
    <t>VREFH</t>
  </si>
  <si>
    <t>VSS</t>
  </si>
  <si>
    <t>PTB7</t>
  </si>
  <si>
    <t>EXTAL</t>
  </si>
  <si>
    <t>PTB6</t>
  </si>
  <si>
    <t>XTAL</t>
  </si>
  <si>
    <t>PTE3</t>
  </si>
  <si>
    <t>PTD16</t>
  </si>
  <si>
    <t>PTD15</t>
  </si>
  <si>
    <t>FTM0_CH0</t>
  </si>
  <si>
    <t>PTE9</t>
  </si>
  <si>
    <t>PTE8</t>
  </si>
  <si>
    <t>PTB5</t>
  </si>
  <si>
    <t>PTB4</t>
  </si>
  <si>
    <t>PTC2</t>
  </si>
  <si>
    <t>PTD7</t>
  </si>
  <si>
    <t>PTD6</t>
  </si>
  <si>
    <t>PTD5</t>
  </si>
  <si>
    <t>PTC0</t>
  </si>
  <si>
    <t>FTM1_CH6</t>
  </si>
  <si>
    <t>PTC16</t>
  </si>
  <si>
    <t>PTC14</t>
  </si>
  <si>
    <t>PTB3</t>
  </si>
  <si>
    <t>PTB1</t>
  </si>
  <si>
    <t>PTB0</t>
  </si>
  <si>
    <t>PTA7</t>
  </si>
  <si>
    <t>PTA6</t>
  </si>
  <si>
    <t>PTE7</t>
  </si>
  <si>
    <t>PTB13</t>
  </si>
  <si>
    <t>PTB12</t>
  </si>
  <si>
    <t>PTD4</t>
  </si>
  <si>
    <t>PTD3</t>
  </si>
  <si>
    <t>PTA3</t>
  </si>
  <si>
    <t>PTC7</t>
  </si>
  <si>
    <t>PTE2</t>
  </si>
  <si>
    <t>PTA12</t>
  </si>
  <si>
    <t>PTA11</t>
  </si>
  <si>
    <t>PTA10</t>
  </si>
  <si>
    <t>PTE1</t>
  </si>
  <si>
    <t>PTE0</t>
  </si>
  <si>
    <t>PTC5</t>
  </si>
  <si>
    <t>PTC4</t>
  </si>
  <si>
    <t>PTA5</t>
  </si>
  <si>
    <t>PTA4</t>
  </si>
  <si>
    <t>ADC0</t>
  </si>
  <si>
    <t>PTC6</t>
    <phoneticPr fontId="1" type="noConversion"/>
  </si>
  <si>
    <t>Pin</t>
    <phoneticPr fontId="1" type="noConversion"/>
  </si>
  <si>
    <t>I/O</t>
    <phoneticPr fontId="1" type="noConversion"/>
  </si>
  <si>
    <t>Function</t>
    <phoneticPr fontId="1" type="noConversion"/>
  </si>
  <si>
    <t>PTC14</t>
    <phoneticPr fontId="1" type="noConversion"/>
  </si>
  <si>
    <t>PTC15</t>
    <phoneticPr fontId="1" type="noConversion"/>
  </si>
  <si>
    <t>PTC3</t>
    <phoneticPr fontId="1" type="noConversion"/>
  </si>
  <si>
    <t>PTB2</t>
    <phoneticPr fontId="1" type="noConversion"/>
  </si>
  <si>
    <t>CAN Receiver Input</t>
    <phoneticPr fontId="1" type="noConversion"/>
  </si>
  <si>
    <t>PTE4</t>
    <phoneticPr fontId="1" type="noConversion"/>
  </si>
  <si>
    <t>PTE5</t>
    <phoneticPr fontId="1" type="noConversion"/>
  </si>
  <si>
    <t>PTB12</t>
    <phoneticPr fontId="1" type="noConversion"/>
  </si>
  <si>
    <t>PTA12</t>
    <phoneticPr fontId="1" type="noConversion"/>
  </si>
  <si>
    <t>PTC2</t>
    <phoneticPr fontId="1" type="noConversion"/>
  </si>
  <si>
    <t>PTE6</t>
    <phoneticPr fontId="1" type="noConversion"/>
  </si>
  <si>
    <t>PTA2</t>
    <phoneticPr fontId="1" type="noConversion"/>
  </si>
  <si>
    <t>JTAG</t>
    <phoneticPr fontId="1" type="noConversion"/>
  </si>
  <si>
    <t>Test Clock</t>
    <phoneticPr fontId="1" type="noConversion"/>
  </si>
  <si>
    <t>PTC4</t>
    <phoneticPr fontId="1" type="noConversion"/>
  </si>
  <si>
    <t>Test Data Input</t>
    <phoneticPr fontId="1" type="noConversion"/>
  </si>
  <si>
    <t>PTA4</t>
    <phoneticPr fontId="1" type="noConversion"/>
  </si>
  <si>
    <t>LPSPI0</t>
    <phoneticPr fontId="1" type="noConversion"/>
  </si>
  <si>
    <t>PTB5</t>
    <phoneticPr fontId="1" type="noConversion"/>
  </si>
  <si>
    <t>PTD15</t>
    <phoneticPr fontId="1" type="noConversion"/>
  </si>
  <si>
    <t>PTD16</t>
    <phoneticPr fontId="1" type="noConversion"/>
  </si>
  <si>
    <t>PTB4</t>
    <phoneticPr fontId="1" type="noConversion"/>
  </si>
  <si>
    <t>LPSPI1</t>
    <phoneticPr fontId="1" type="noConversion"/>
  </si>
  <si>
    <t>PTE1</t>
    <phoneticPr fontId="1" type="noConversion"/>
  </si>
  <si>
    <t>PTD0</t>
    <phoneticPr fontId="1" type="noConversion"/>
  </si>
  <si>
    <t>PTD1</t>
    <phoneticPr fontId="1" type="noConversion"/>
  </si>
  <si>
    <t>PTE0</t>
    <phoneticPr fontId="1" type="noConversion"/>
  </si>
  <si>
    <t>Platform</t>
    <phoneticPr fontId="1" type="noConversion"/>
  </si>
  <si>
    <t>Reset</t>
    <phoneticPr fontId="1" type="noConversion"/>
  </si>
  <si>
    <t>PTA5</t>
    <phoneticPr fontId="1" type="noConversion"/>
  </si>
  <si>
    <t>PowerAndGround</t>
    <phoneticPr fontId="1" type="noConversion"/>
  </si>
  <si>
    <t>VDD7</t>
    <phoneticPr fontId="1" type="noConversion"/>
  </si>
  <si>
    <t>VDD41</t>
    <phoneticPr fontId="1" type="noConversion"/>
  </si>
  <si>
    <t>VDDA</t>
    <phoneticPr fontId="1" type="noConversion"/>
  </si>
  <si>
    <t>VREFH</t>
    <phoneticPr fontId="1" type="noConversion"/>
  </si>
  <si>
    <t>VSS10</t>
    <phoneticPr fontId="1" type="noConversion"/>
  </si>
  <si>
    <t>VSS40</t>
    <phoneticPr fontId="1" type="noConversion"/>
  </si>
  <si>
    <t>SWD</t>
    <phoneticPr fontId="1" type="noConversion"/>
  </si>
  <si>
    <t>PTA0</t>
    <phoneticPr fontId="1" type="noConversion"/>
  </si>
  <si>
    <t>PTA1</t>
    <phoneticPr fontId="1" type="noConversion"/>
  </si>
  <si>
    <t>PTD2</t>
    <phoneticPr fontId="1" type="noConversion"/>
  </si>
  <si>
    <t>PTC17</t>
    <phoneticPr fontId="1" type="noConversion"/>
  </si>
  <si>
    <t>PTC8</t>
    <phoneticPr fontId="1" type="noConversion"/>
  </si>
  <si>
    <t>PTC9</t>
    <phoneticPr fontId="1" type="noConversion"/>
  </si>
  <si>
    <t>Pin NO.</t>
    <phoneticPr fontId="1" type="noConversion"/>
  </si>
  <si>
    <t>Pin</t>
    <phoneticPr fontId="1" type="noConversion"/>
  </si>
  <si>
    <t>ADC Channel 0</t>
    <phoneticPr fontId="1" type="noConversion"/>
  </si>
  <si>
    <t>ADC Channel 1</t>
    <phoneticPr fontId="1" type="noConversion"/>
  </si>
  <si>
    <t>ADC Channel 2</t>
  </si>
  <si>
    <t>ADC Channel 3</t>
  </si>
  <si>
    <t>ADC Channel 4</t>
  </si>
  <si>
    <t>ADC Channel 5</t>
  </si>
  <si>
    <t>ADC Channel 6</t>
  </si>
  <si>
    <t>ADC Channel 7</t>
  </si>
  <si>
    <t>ADC Channel 8</t>
  </si>
  <si>
    <t>ADC Channel 9</t>
  </si>
  <si>
    <t>ADC Channel 10</t>
  </si>
  <si>
    <t>ADC Channel 11</t>
  </si>
  <si>
    <t>ADC Channel 12</t>
  </si>
  <si>
    <t>ADC Channel 13</t>
  </si>
  <si>
    <t>ADC Channel 14</t>
  </si>
  <si>
    <t>Pin/Signal Selection</t>
    <phoneticPr fontId="1" type="noConversion"/>
  </si>
  <si>
    <t>Direction</t>
    <phoneticPr fontId="1" type="noConversion"/>
  </si>
  <si>
    <t>No pin routed</t>
    <phoneticPr fontId="1" type="noConversion"/>
  </si>
  <si>
    <t>PTA6</t>
    <phoneticPr fontId="1" type="noConversion"/>
  </si>
  <si>
    <t>PTA7</t>
    <phoneticPr fontId="1" type="noConversion"/>
  </si>
  <si>
    <t>PTB0</t>
    <phoneticPr fontId="1" type="noConversion"/>
  </si>
  <si>
    <t>PTB1</t>
    <phoneticPr fontId="1" type="noConversion"/>
  </si>
  <si>
    <t>PTB2</t>
    <phoneticPr fontId="1" type="noConversion"/>
  </si>
  <si>
    <t>PTB3</t>
    <phoneticPr fontId="1" type="noConversion"/>
  </si>
  <si>
    <t>PTC0</t>
    <phoneticPr fontId="1" type="noConversion"/>
  </si>
  <si>
    <t>PTC3</t>
    <phoneticPr fontId="1" type="noConversion"/>
  </si>
  <si>
    <t>PTC14</t>
    <phoneticPr fontId="1" type="noConversion"/>
  </si>
  <si>
    <t>PTC16</t>
    <phoneticPr fontId="1" type="noConversion"/>
  </si>
  <si>
    <t>Input</t>
  </si>
  <si>
    <t>Input</t>
    <phoneticPr fontId="1" type="noConversion"/>
  </si>
  <si>
    <t>PTE4</t>
    <phoneticPr fontId="1" type="noConversion"/>
  </si>
  <si>
    <t>Input</t>
    <phoneticPr fontId="1" type="noConversion"/>
  </si>
  <si>
    <t>Output</t>
    <phoneticPr fontId="1" type="noConversion"/>
  </si>
  <si>
    <t>CAN Receiver Input</t>
    <phoneticPr fontId="1" type="noConversion"/>
  </si>
  <si>
    <t>CAN Transmitter Input</t>
    <phoneticPr fontId="1" type="noConversion"/>
  </si>
  <si>
    <t>CAN0</t>
    <phoneticPr fontId="1" type="noConversion"/>
  </si>
  <si>
    <t>CMP0</t>
    <phoneticPr fontId="1" type="noConversion"/>
  </si>
  <si>
    <t>CMP Comparator Input 0</t>
    <phoneticPr fontId="1" type="noConversion"/>
  </si>
  <si>
    <t>CMP Comparator Input 1</t>
    <phoneticPr fontId="1" type="noConversion"/>
  </si>
  <si>
    <t>CMP Comparator Input 2</t>
  </si>
  <si>
    <t>CMP Comparator Input 3</t>
  </si>
  <si>
    <t>CMP Comparator Input 4</t>
  </si>
  <si>
    <t>CMP Comparator Input 5</t>
  </si>
  <si>
    <t>CMP Comparator Input 6</t>
  </si>
  <si>
    <t>CMP Comparator Input 7</t>
  </si>
  <si>
    <t>CMP Comparator Outout</t>
    <phoneticPr fontId="1" type="noConversion"/>
  </si>
  <si>
    <t>CMP Round Robin Port Output Trigger</t>
    <phoneticPr fontId="1" type="noConversion"/>
  </si>
  <si>
    <t>PTE</t>
    <phoneticPr fontId="1" type="noConversion"/>
  </si>
  <si>
    <t>PTE8</t>
    <phoneticPr fontId="1" type="noConversion"/>
  </si>
  <si>
    <t>PTC3</t>
    <phoneticPr fontId="1" type="noConversion"/>
  </si>
  <si>
    <t>PTD7</t>
    <phoneticPr fontId="1" type="noConversion"/>
  </si>
  <si>
    <t>PTD6</t>
    <phoneticPr fontId="1" type="noConversion"/>
  </si>
  <si>
    <t>N</t>
    <phoneticPr fontId="1" type="noConversion"/>
  </si>
  <si>
    <t>N</t>
    <phoneticPr fontId="1" type="noConversion"/>
  </si>
  <si>
    <t>FLEXIO</t>
    <phoneticPr fontId="1" type="noConversion"/>
  </si>
  <si>
    <t>Data Pin 0</t>
    <phoneticPr fontId="1" type="noConversion"/>
  </si>
  <si>
    <t>Data Pin 1</t>
    <phoneticPr fontId="1" type="noConversion"/>
  </si>
  <si>
    <t>Data Pin 2</t>
  </si>
  <si>
    <t>Data Pin 3</t>
  </si>
  <si>
    <t>Data Pin 4</t>
  </si>
  <si>
    <t>Data Pin 5</t>
  </si>
  <si>
    <t>Data Pin 6</t>
  </si>
  <si>
    <t>Data Pin 7</t>
  </si>
  <si>
    <t>FTM0</t>
    <phoneticPr fontId="1" type="noConversion"/>
  </si>
  <si>
    <t>FTM Channel 0</t>
    <phoneticPr fontId="1" type="noConversion"/>
  </si>
  <si>
    <t>FTM Channel 1</t>
    <phoneticPr fontId="1" type="noConversion"/>
  </si>
  <si>
    <t>FTM Channel 2</t>
  </si>
  <si>
    <t>FTM Channel 3</t>
  </si>
  <si>
    <t>FTM Channel 4</t>
  </si>
  <si>
    <t>FTM Channel 5</t>
  </si>
  <si>
    <t>FTM Channel 6</t>
  </si>
  <si>
    <t>FTM Channel 7</t>
  </si>
  <si>
    <t>FTM Fault Input 0</t>
    <phoneticPr fontId="1" type="noConversion"/>
  </si>
  <si>
    <t>FTM Fault Input 1</t>
    <phoneticPr fontId="1" type="noConversion"/>
  </si>
  <si>
    <t>FTM Fault Input 2</t>
  </si>
  <si>
    <t>FTM Fault Input 3</t>
  </si>
  <si>
    <t>FTM Common External Clock Input 0</t>
    <phoneticPr fontId="1" type="noConversion"/>
  </si>
  <si>
    <t>FTM Common External Clock Input 1</t>
    <phoneticPr fontId="1" type="noConversion"/>
  </si>
  <si>
    <t>FTM Common External Clock Input 2</t>
  </si>
  <si>
    <t>PTB12</t>
    <phoneticPr fontId="1" type="noConversion"/>
  </si>
  <si>
    <t>PTA12</t>
    <phoneticPr fontId="1" type="noConversion"/>
  </si>
  <si>
    <t>Output</t>
    <phoneticPr fontId="1" type="noConversion"/>
  </si>
  <si>
    <t>I/O</t>
    <phoneticPr fontId="1" type="noConversion"/>
  </si>
  <si>
    <t>FTM1</t>
    <phoneticPr fontId="1" type="noConversion"/>
  </si>
  <si>
    <t>PTA</t>
    <phoneticPr fontId="1" type="noConversion"/>
  </si>
  <si>
    <t>Pin GPIO 0</t>
    <phoneticPr fontId="1" type="noConversion"/>
  </si>
  <si>
    <t>Pin GPIO 1</t>
    <phoneticPr fontId="1" type="noConversion"/>
  </si>
  <si>
    <t>Pin GPIO 2</t>
  </si>
  <si>
    <t>Pin GPIO 3</t>
  </si>
  <si>
    <t>Pin GPIO 4</t>
  </si>
  <si>
    <t>Pin GPIO 5</t>
  </si>
  <si>
    <t>Pin GPIO 6</t>
  </si>
  <si>
    <t>Pin GPIO 7</t>
  </si>
  <si>
    <t>Pin GPIO 10</t>
    <phoneticPr fontId="1" type="noConversion"/>
  </si>
  <si>
    <t>Pin GPIO 11</t>
    <phoneticPr fontId="1" type="noConversion"/>
  </si>
  <si>
    <t>Pin GPIO 12</t>
  </si>
  <si>
    <t>Pin GPIO 13</t>
  </si>
  <si>
    <t>PTA0</t>
    <phoneticPr fontId="1" type="noConversion"/>
  </si>
  <si>
    <t>PTA1</t>
    <phoneticPr fontId="1" type="noConversion"/>
  </si>
  <si>
    <t>PTA2</t>
    <phoneticPr fontId="1" type="noConversion"/>
  </si>
  <si>
    <t>PTA13</t>
    <phoneticPr fontId="1" type="noConversion"/>
  </si>
  <si>
    <t>N</t>
    <phoneticPr fontId="1" type="noConversion"/>
  </si>
  <si>
    <t>PTB</t>
    <phoneticPr fontId="1" type="noConversion"/>
  </si>
  <si>
    <t>PTC</t>
    <phoneticPr fontId="1" type="noConversion"/>
  </si>
  <si>
    <t>PTC1</t>
    <phoneticPr fontId="1" type="noConversion"/>
  </si>
  <si>
    <t>PTC2</t>
    <phoneticPr fontId="1" type="noConversion"/>
  </si>
  <si>
    <t>PTC6</t>
    <phoneticPr fontId="1" type="noConversion"/>
  </si>
  <si>
    <t>Pin GPIO 4(JTAG)</t>
    <phoneticPr fontId="1" type="noConversion"/>
  </si>
  <si>
    <t>Pin GPIO 5(JTAG)</t>
    <phoneticPr fontId="1" type="noConversion"/>
  </si>
  <si>
    <t>Pin GPIO 8</t>
    <phoneticPr fontId="1" type="noConversion"/>
  </si>
  <si>
    <t>Pin GPIO 9</t>
    <phoneticPr fontId="1" type="noConversion"/>
  </si>
  <si>
    <t>Pin GPIO 14</t>
    <phoneticPr fontId="1" type="noConversion"/>
  </si>
  <si>
    <t>Pin GPIO 15</t>
    <phoneticPr fontId="1" type="noConversion"/>
  </si>
  <si>
    <t>Pin GPIO 16</t>
  </si>
  <si>
    <t>Pin GPIO 17</t>
  </si>
  <si>
    <t>PTC17</t>
    <phoneticPr fontId="1" type="noConversion"/>
  </si>
  <si>
    <t>PTC9</t>
    <phoneticPr fontId="1" type="noConversion"/>
  </si>
  <si>
    <t>PTC8</t>
    <phoneticPr fontId="1" type="noConversion"/>
  </si>
  <si>
    <t>PTD</t>
    <phoneticPr fontId="1" type="noConversion"/>
  </si>
  <si>
    <t>PTD2</t>
    <phoneticPr fontId="1" type="noConversion"/>
  </si>
  <si>
    <t>Pin GPIO 4</t>
    <phoneticPr fontId="1" type="noConversion"/>
  </si>
  <si>
    <t>Pin GPIO 5</t>
    <phoneticPr fontId="1" type="noConversion"/>
  </si>
  <si>
    <t>N</t>
    <phoneticPr fontId="1" type="noConversion"/>
  </si>
  <si>
    <t>Pin GPIO 10</t>
    <phoneticPr fontId="1" type="noConversion"/>
  </si>
  <si>
    <t>Pin GPIO 11</t>
    <phoneticPr fontId="1" type="noConversion"/>
  </si>
  <si>
    <t>PTE6</t>
    <phoneticPr fontId="1" type="noConversion"/>
  </si>
  <si>
    <t>Fuction</t>
    <phoneticPr fontId="1" type="noConversion"/>
  </si>
  <si>
    <t>Fuction</t>
    <phoneticPr fontId="1" type="noConversion"/>
  </si>
  <si>
    <t>Fuction</t>
    <phoneticPr fontId="1" type="noConversion"/>
  </si>
  <si>
    <t>Direction</t>
    <phoneticPr fontId="1" type="noConversion"/>
  </si>
  <si>
    <t>JTAG</t>
    <phoneticPr fontId="1" type="noConversion"/>
  </si>
  <si>
    <t>Test Clock</t>
    <phoneticPr fontId="1" type="noConversion"/>
  </si>
  <si>
    <t>Test Data Input</t>
    <phoneticPr fontId="1" type="noConversion"/>
  </si>
  <si>
    <t>Test Data Output</t>
    <phoneticPr fontId="1" type="noConversion"/>
  </si>
  <si>
    <t>Test Mode Selection</t>
    <phoneticPr fontId="1" type="noConversion"/>
  </si>
  <si>
    <t>PTA4</t>
    <phoneticPr fontId="1" type="noConversion"/>
  </si>
  <si>
    <t>LPI2C0</t>
    <phoneticPr fontId="1" type="noConversion"/>
  </si>
  <si>
    <t>I2C Host Request Input</t>
    <phoneticPr fontId="1" type="noConversion"/>
  </si>
  <si>
    <t>I2C serial Clock Line</t>
    <phoneticPr fontId="1" type="noConversion"/>
  </si>
  <si>
    <t>I2C Secondary Clock line</t>
    <phoneticPr fontId="1" type="noConversion"/>
  </si>
  <si>
    <t>I2C Serial Data Line</t>
    <phoneticPr fontId="1" type="noConversion"/>
  </si>
  <si>
    <t>I2C Secondary Data Line</t>
    <phoneticPr fontId="1" type="noConversion"/>
  </si>
  <si>
    <t>LPSPI0</t>
    <phoneticPr fontId="1" type="noConversion"/>
  </si>
  <si>
    <t>LPSPI Peripheral Chip Select 0</t>
    <phoneticPr fontId="1" type="noConversion"/>
  </si>
  <si>
    <t>LPSPI Peripheral Chip Select 1</t>
    <phoneticPr fontId="1" type="noConversion"/>
  </si>
  <si>
    <t>LPSPI Peripheral Chip Select 2</t>
    <phoneticPr fontId="1" type="noConversion"/>
  </si>
  <si>
    <t>LPSPI Serial Clock</t>
    <phoneticPr fontId="1" type="noConversion"/>
  </si>
  <si>
    <t xml:space="preserve">LPSPI Serial Data Input </t>
    <phoneticPr fontId="1" type="noConversion"/>
  </si>
  <si>
    <t>LPSPI Serial DataOuput</t>
    <phoneticPr fontId="1" type="noConversion"/>
  </si>
  <si>
    <t>PTD15</t>
    <phoneticPr fontId="1" type="noConversion"/>
  </si>
  <si>
    <t>PTB4</t>
    <phoneticPr fontId="1" type="noConversion"/>
  </si>
  <si>
    <t>Not Specified</t>
    <phoneticPr fontId="1" type="noConversion"/>
  </si>
  <si>
    <t>PTE1</t>
    <phoneticPr fontId="1" type="noConversion"/>
  </si>
  <si>
    <t>PTE0</t>
    <phoneticPr fontId="1" type="noConversion"/>
  </si>
  <si>
    <t>LPTMR0</t>
    <phoneticPr fontId="1" type="noConversion"/>
  </si>
  <si>
    <t>LPTMR Pulse counter input 1</t>
    <phoneticPr fontId="1" type="noConversion"/>
  </si>
  <si>
    <t>LPTMR Pulse counter input 2</t>
    <phoneticPr fontId="1" type="noConversion"/>
  </si>
  <si>
    <t>LPTMR Pulse counter input 3</t>
    <phoneticPr fontId="1" type="noConversion"/>
  </si>
  <si>
    <t>LPUART0</t>
    <phoneticPr fontId="1" type="noConversion"/>
  </si>
  <si>
    <t>LPUART Clear to Send</t>
    <phoneticPr fontId="1" type="noConversion"/>
  </si>
  <si>
    <t>LPUART Request to Send</t>
    <phoneticPr fontId="1" type="noConversion"/>
  </si>
  <si>
    <t>LPUART Receive Data</t>
    <phoneticPr fontId="1" type="noConversion"/>
  </si>
  <si>
    <t>LPUART Transmit Data</t>
    <phoneticPr fontId="1" type="noConversion"/>
  </si>
  <si>
    <t>LPUART1</t>
    <phoneticPr fontId="1" type="noConversion"/>
  </si>
  <si>
    <t>Platform</t>
    <phoneticPr fontId="1" type="noConversion"/>
  </si>
  <si>
    <t>PTA5</t>
    <phoneticPr fontId="1" type="noConversion"/>
  </si>
  <si>
    <t>Reset</t>
    <phoneticPr fontId="1" type="noConversion"/>
  </si>
  <si>
    <t>Clock Output</t>
    <phoneticPr fontId="1" type="noConversion"/>
  </si>
  <si>
    <t>Non-Maskable Interrupt</t>
    <phoneticPr fontId="1" type="noConversion"/>
  </si>
  <si>
    <t>PowerAndGround</t>
    <phoneticPr fontId="1" type="noConversion"/>
  </si>
  <si>
    <t>Supply Voltage</t>
    <phoneticPr fontId="1" type="noConversion"/>
  </si>
  <si>
    <t>Analogue Supply Voltage</t>
    <phoneticPr fontId="1" type="noConversion"/>
  </si>
  <si>
    <t>ADC Reference Supply High</t>
    <phoneticPr fontId="1" type="noConversion"/>
  </si>
  <si>
    <t>Supply Ground</t>
    <phoneticPr fontId="1" type="noConversion"/>
  </si>
  <si>
    <t>VDD7</t>
    <phoneticPr fontId="1" type="noConversion"/>
  </si>
  <si>
    <t>VDD41</t>
    <phoneticPr fontId="1" type="noConversion"/>
  </si>
  <si>
    <t>VDDA</t>
    <phoneticPr fontId="1" type="noConversion"/>
  </si>
  <si>
    <t>VREFH</t>
    <phoneticPr fontId="1" type="noConversion"/>
  </si>
  <si>
    <t>VSS10</t>
    <phoneticPr fontId="1" type="noConversion"/>
  </si>
  <si>
    <t>RTC</t>
    <phoneticPr fontId="1" type="noConversion"/>
  </si>
  <si>
    <t>RTC Clock Input</t>
    <phoneticPr fontId="1" type="noConversion"/>
  </si>
  <si>
    <t>RTC Clock Output</t>
    <phoneticPr fontId="1" type="noConversion"/>
  </si>
  <si>
    <t>LPSPI1</t>
    <phoneticPr fontId="1" type="noConversion"/>
  </si>
  <si>
    <t>SWD</t>
    <phoneticPr fontId="1" type="noConversion"/>
  </si>
  <si>
    <t xml:space="preserve">Clock </t>
    <phoneticPr fontId="1" type="noConversion"/>
  </si>
  <si>
    <t>Data Input/Output</t>
    <phoneticPr fontId="1" type="noConversion"/>
  </si>
  <si>
    <t>PTC4</t>
    <phoneticPr fontId="1" type="noConversion"/>
  </si>
  <si>
    <t>PTA4</t>
    <phoneticPr fontId="1" type="noConversion"/>
  </si>
  <si>
    <t>I/O</t>
    <phoneticPr fontId="1" type="noConversion"/>
  </si>
  <si>
    <t>TRGMUX</t>
    <phoneticPr fontId="1" type="noConversion"/>
  </si>
  <si>
    <t>TRGMUX Input 0</t>
    <phoneticPr fontId="1" type="noConversion"/>
  </si>
  <si>
    <t>TRGMUX Input 1</t>
    <phoneticPr fontId="1" type="noConversion"/>
  </si>
  <si>
    <t>TRGMUX Input 2</t>
  </si>
  <si>
    <t>TRGMUX Input 3</t>
  </si>
  <si>
    <t>TRGMUX Input 4</t>
  </si>
  <si>
    <t>TRGMUX Input 5</t>
  </si>
  <si>
    <t>TRGMUX Input 6</t>
  </si>
  <si>
    <t>TRGMUX Input 7</t>
  </si>
  <si>
    <t>TRGMUX Input 8</t>
  </si>
  <si>
    <t>TRGMUX Input 9</t>
  </si>
  <si>
    <t xml:space="preserve">TRGMUX Output 0 </t>
    <phoneticPr fontId="1" type="noConversion"/>
  </si>
  <si>
    <t>TRGMUX Output 1</t>
    <phoneticPr fontId="1" type="noConversion"/>
  </si>
  <si>
    <t>TRGMUX Output 2</t>
  </si>
  <si>
    <t>TRGMUX Output 3</t>
  </si>
  <si>
    <t>TRGMUX Output 4</t>
  </si>
  <si>
    <t>TRGMUX Output 5</t>
  </si>
  <si>
    <t>Output</t>
    <phoneticPr fontId="1" type="noConversion"/>
  </si>
  <si>
    <t>None</t>
  </si>
  <si>
    <t>None</t>
    <phoneticPr fontId="1" type="noConversion"/>
  </si>
  <si>
    <t>None</t>
    <phoneticPr fontId="1" type="noConversion"/>
  </si>
  <si>
    <t>PTD2</t>
    <phoneticPr fontId="1" type="noConversion"/>
  </si>
  <si>
    <t>PTA2</t>
    <phoneticPr fontId="1" type="noConversion"/>
  </si>
  <si>
    <t>PTA1</t>
    <phoneticPr fontId="1" type="noConversion"/>
  </si>
  <si>
    <t>PTC6</t>
    <phoneticPr fontId="1" type="noConversion"/>
  </si>
  <si>
    <t>PTA13</t>
    <phoneticPr fontId="1" type="noConversion"/>
  </si>
  <si>
    <t>Pin Name</t>
    <phoneticPr fontId="1" type="noConversion"/>
  </si>
  <si>
    <t>PTE11</t>
    <phoneticPr fontId="1" type="noConversion"/>
  </si>
  <si>
    <t>PTE10</t>
    <phoneticPr fontId="1" type="noConversion"/>
  </si>
  <si>
    <t>PTE4</t>
    <phoneticPr fontId="1" type="noConversion"/>
  </si>
  <si>
    <t>PTC3</t>
    <phoneticPr fontId="1" type="noConversion"/>
  </si>
  <si>
    <t>PTC1</t>
    <phoneticPr fontId="1" type="noConversion"/>
  </si>
  <si>
    <t>PTC17</t>
    <phoneticPr fontId="1" type="noConversion"/>
  </si>
  <si>
    <t>PTB2</t>
    <phoneticPr fontId="1" type="noConversion"/>
  </si>
  <si>
    <t>PTC9</t>
    <phoneticPr fontId="1" type="noConversion"/>
  </si>
  <si>
    <t>PTC8</t>
    <phoneticPr fontId="1" type="noConversion"/>
  </si>
  <si>
    <t>PTD2</t>
    <phoneticPr fontId="1" type="noConversion"/>
  </si>
  <si>
    <t>PTA2</t>
    <phoneticPr fontId="1" type="noConversion"/>
  </si>
  <si>
    <t>PTA1</t>
    <phoneticPr fontId="1" type="noConversion"/>
  </si>
  <si>
    <t>PTA0</t>
    <phoneticPr fontId="1" type="noConversion"/>
  </si>
  <si>
    <t>PTC6</t>
    <phoneticPr fontId="1" type="noConversion"/>
  </si>
  <si>
    <t>PTE6</t>
    <phoneticPr fontId="1" type="noConversion"/>
  </si>
  <si>
    <t>PTA13</t>
    <phoneticPr fontId="1" type="noConversion"/>
  </si>
  <si>
    <t>FTM Channel 3</t>
    <phoneticPr fontId="1" type="noConversion"/>
  </si>
  <si>
    <t>No pin routed</t>
    <phoneticPr fontId="1" type="noConversion"/>
  </si>
  <si>
    <t>Input</t>
    <phoneticPr fontId="1" type="noConversion"/>
  </si>
  <si>
    <t>EESI</t>
    <phoneticPr fontId="1" type="noConversion"/>
  </si>
  <si>
    <t>EECLK</t>
    <phoneticPr fontId="1" type="noConversion"/>
  </si>
  <si>
    <t>EESO</t>
    <phoneticPr fontId="1" type="noConversion"/>
  </si>
  <si>
    <t>EECS</t>
    <phoneticPr fontId="1" type="noConversion"/>
  </si>
  <si>
    <t>MosTemp1</t>
    <phoneticPr fontId="1" type="noConversion"/>
  </si>
  <si>
    <t>MosTemp2</t>
    <phoneticPr fontId="1" type="noConversion"/>
  </si>
  <si>
    <t>VDD-L</t>
    <phoneticPr fontId="1" type="noConversion"/>
  </si>
  <si>
    <t>ADC Channel 15</t>
    <phoneticPr fontId="1" type="noConversion"/>
  </si>
  <si>
    <t>AVDD</t>
    <phoneticPr fontId="1" type="noConversion"/>
  </si>
  <si>
    <t>T2</t>
    <phoneticPr fontId="1" type="noConversion"/>
  </si>
  <si>
    <t>PWM</t>
    <phoneticPr fontId="1" type="noConversion"/>
  </si>
  <si>
    <t>VDD-L</t>
    <phoneticPr fontId="1" type="noConversion"/>
  </si>
  <si>
    <t>MCURELAY</t>
    <phoneticPr fontId="1" type="noConversion"/>
  </si>
  <si>
    <t>FG</t>
    <phoneticPr fontId="1" type="noConversion"/>
  </si>
  <si>
    <t>SW-CLK</t>
    <phoneticPr fontId="1" type="noConversion"/>
  </si>
  <si>
    <t>RESET</t>
    <phoneticPr fontId="1" type="noConversion"/>
  </si>
  <si>
    <t>SW-DIO</t>
    <phoneticPr fontId="1" type="noConversion"/>
  </si>
  <si>
    <t>CAN0/can_tx/txd</t>
    <phoneticPr fontId="1" type="noConversion"/>
  </si>
  <si>
    <t>CAN0/can_rx/rxd</t>
    <phoneticPr fontId="1" type="noConversion"/>
  </si>
  <si>
    <t>PowerAndGround/VDD/7</t>
    <phoneticPr fontId="1" type="noConversion"/>
  </si>
  <si>
    <t>PowerAndGround/VDDA/8</t>
    <phoneticPr fontId="1" type="noConversion"/>
  </si>
  <si>
    <t>PowerAndGround/VREFH/9</t>
    <phoneticPr fontId="1" type="noConversion"/>
  </si>
  <si>
    <t>PowerAndGround/VSS/10</t>
    <phoneticPr fontId="1" type="noConversion"/>
  </si>
  <si>
    <t>LPSPI0/lpspi_sin</t>
    <phoneticPr fontId="1" type="noConversion"/>
  </si>
  <si>
    <t>LPSPI0/lpspi_sck/sck</t>
    <phoneticPr fontId="1" type="noConversion"/>
  </si>
  <si>
    <t>CMP0/cmp_in/3</t>
    <phoneticPr fontId="1" type="noConversion"/>
  </si>
  <si>
    <t>LPSPI0/lpspi_pcs/0</t>
    <phoneticPr fontId="1" type="noConversion"/>
  </si>
  <si>
    <t>LPSPI0/lpspi_sout</t>
    <phoneticPr fontId="1" type="noConversion"/>
  </si>
  <si>
    <t>ADC0/adc_se/11</t>
    <phoneticPr fontId="1" type="noConversion"/>
  </si>
  <si>
    <t>PTC/port/2</t>
    <phoneticPr fontId="1" type="noConversion"/>
  </si>
  <si>
    <t>CMP0/cmp_in/6</t>
    <phoneticPr fontId="1" type="noConversion"/>
  </si>
  <si>
    <t>CMP0/cmp_in/7</t>
    <phoneticPr fontId="1" type="noConversion"/>
  </si>
  <si>
    <t>None</t>
    <phoneticPr fontId="1" type="noConversion"/>
  </si>
  <si>
    <t>ADC0/adc_se/8</t>
    <phoneticPr fontId="1" type="noConversion"/>
  </si>
  <si>
    <t>PTC/port/1</t>
    <phoneticPr fontId="1" type="noConversion"/>
  </si>
  <si>
    <t>PTC/port/17</t>
    <phoneticPr fontId="1" type="noConversion"/>
  </si>
  <si>
    <t>ADC0/adc_se/14</t>
    <phoneticPr fontId="1" type="noConversion"/>
  </si>
  <si>
    <t>ADC0/adc_se/12</t>
    <phoneticPr fontId="1" type="noConversion"/>
  </si>
  <si>
    <t>ADC0/adc_se/7</t>
    <phoneticPr fontId="1" type="noConversion"/>
  </si>
  <si>
    <t>ADC0/adc_se/6</t>
    <phoneticPr fontId="1" type="noConversion"/>
  </si>
  <si>
    <t>ADC0/adc_se/5</t>
    <phoneticPr fontId="1" type="noConversion"/>
  </si>
  <si>
    <t>ADC0/adc_se/4</t>
    <phoneticPr fontId="1" type="noConversion"/>
  </si>
  <si>
    <t>ADC0/adc_se/3</t>
    <phoneticPr fontId="1" type="noConversion"/>
  </si>
  <si>
    <t>ADC0/adc_se/2</t>
    <phoneticPr fontId="1" type="noConversion"/>
  </si>
  <si>
    <t>PowerAndGround/VDD/40</t>
    <phoneticPr fontId="1" type="noConversion"/>
  </si>
  <si>
    <t>PowerAndGround/VDDA/41</t>
    <phoneticPr fontId="1" type="noConversion"/>
  </si>
  <si>
    <t>LPSPI1/lpspi_pcs/0</t>
    <phoneticPr fontId="1" type="noConversion"/>
  </si>
  <si>
    <t>LPSPI1/lpspi_sout</t>
    <phoneticPr fontId="1" type="noConversion"/>
  </si>
  <si>
    <t>LPSPI1/lpspi_sin</t>
    <phoneticPr fontId="1" type="noConversion"/>
  </si>
  <si>
    <t>LPSPI1/lpspi_sck/sck</t>
    <phoneticPr fontId="1" type="noConversion"/>
  </si>
  <si>
    <t>SI</t>
    <phoneticPr fontId="1" type="noConversion"/>
  </si>
  <si>
    <t>SCK</t>
    <phoneticPr fontId="1" type="noConversion"/>
  </si>
  <si>
    <t>CAN0-TX</t>
    <phoneticPr fontId="1" type="noConversion"/>
  </si>
  <si>
    <t>CAN-RX</t>
    <phoneticPr fontId="1" type="noConversion"/>
  </si>
  <si>
    <t>EESI</t>
    <phoneticPr fontId="1" type="noConversion"/>
  </si>
  <si>
    <t>EECLK</t>
    <phoneticPr fontId="1" type="noConversion"/>
  </si>
  <si>
    <t>KEY-OFF</t>
    <phoneticPr fontId="1" type="noConversion"/>
  </si>
  <si>
    <t>5V0</t>
    <phoneticPr fontId="1" type="noConversion"/>
  </si>
  <si>
    <t>VDD-L</t>
    <phoneticPr fontId="1" type="noConversion"/>
  </si>
  <si>
    <t>T1</t>
    <phoneticPr fontId="1" type="noConversion"/>
  </si>
  <si>
    <t>PTC15</t>
    <phoneticPr fontId="1" type="noConversion"/>
  </si>
  <si>
    <t>ADC0/adc_se/13</t>
    <phoneticPr fontId="1" type="noConversion"/>
  </si>
  <si>
    <t>12V-FB</t>
    <phoneticPr fontId="1" type="noConversion"/>
  </si>
  <si>
    <t>FTM Channel 7</t>
    <phoneticPr fontId="1" type="noConversion"/>
  </si>
  <si>
    <t>EN</t>
    <phoneticPr fontId="1" type="noConversion"/>
  </si>
  <si>
    <t>SELF-P</t>
    <phoneticPr fontId="1" type="noConversion"/>
  </si>
  <si>
    <t>DIAG</t>
    <phoneticPr fontId="1" type="noConversion"/>
  </si>
  <si>
    <t>EECS</t>
    <phoneticPr fontId="1" type="noConversion"/>
  </si>
  <si>
    <t>EESO</t>
    <phoneticPr fontId="1" type="noConversion"/>
  </si>
  <si>
    <t>Function on Firmware</t>
    <phoneticPr fontId="1" type="noConversion"/>
  </si>
  <si>
    <t>Function on Hardware</t>
    <phoneticPr fontId="1" type="noConversion"/>
  </si>
  <si>
    <t>Remark</t>
    <phoneticPr fontId="1" type="noConversion"/>
  </si>
  <si>
    <t>CS</t>
    <phoneticPr fontId="1" type="noConversion"/>
  </si>
  <si>
    <t>SO</t>
    <phoneticPr fontId="1" type="noConversion"/>
  </si>
  <si>
    <t>12V-FB</t>
    <phoneticPr fontId="1" type="noConversion"/>
  </si>
  <si>
    <t>AD值</t>
    <phoneticPr fontId="1" type="noConversion"/>
  </si>
  <si>
    <t>MCU 實際值</t>
    <phoneticPr fontId="1" type="noConversion"/>
  </si>
  <si>
    <t>縮小前量測電壓值</t>
    <phoneticPr fontId="1" type="noConversion"/>
  </si>
  <si>
    <t>電壓值*10</t>
  </si>
  <si>
    <t>過Diode前電壓值</t>
    <phoneticPr fontId="1" type="noConversion"/>
  </si>
  <si>
    <t>過Diode前電壓值*10</t>
    <phoneticPr fontId="1" type="noConversion"/>
  </si>
  <si>
    <t>AD直接換算REAL*10</t>
    <phoneticPr fontId="1" type="noConversion"/>
  </si>
  <si>
    <t>AD間接換算REAL*10</t>
    <phoneticPr fontId="1" type="noConversion"/>
  </si>
  <si>
    <t>REAL*10換算AD</t>
    <phoneticPr fontId="1" type="noConversion"/>
  </si>
  <si>
    <t>對照表</t>
    <phoneticPr fontId="1" type="noConversion"/>
  </si>
  <si>
    <t>實際電壓值</t>
    <phoneticPr fontId="1" type="noConversion"/>
  </si>
  <si>
    <t>I-MOTOR</t>
    <phoneticPr fontId="1" type="noConversion"/>
  </si>
  <si>
    <t>安培A</t>
    <phoneticPr fontId="1" type="noConversion"/>
  </si>
  <si>
    <t>上限電壓</t>
    <phoneticPr fontId="1" type="noConversion"/>
  </si>
  <si>
    <t>上限電壓*10</t>
    <phoneticPr fontId="1" type="noConversion"/>
  </si>
  <si>
    <t>MCU 實際值</t>
    <phoneticPr fontId="1" type="noConversion"/>
  </si>
  <si>
    <t>安培A*10</t>
    <phoneticPr fontId="1" type="noConversion"/>
  </si>
  <si>
    <t>I-MOTOR100</t>
    <phoneticPr fontId="1" type="noConversion"/>
  </si>
  <si>
    <t>Real *10 = AD*5*10/1024</t>
    <phoneticPr fontId="1" type="noConversion"/>
  </si>
  <si>
    <t>Real *10 = (AD+28)*5*10*4/1024</t>
    <phoneticPr fontId="1" type="noConversion"/>
  </si>
  <si>
    <t>Real *10 = (AD)*10)*5*11/10/10/1024</t>
    <phoneticPr fontId="1" type="noConversion"/>
  </si>
  <si>
    <t>Look_up Table</t>
    <phoneticPr fontId="1" type="noConversion"/>
  </si>
  <si>
    <t>Look up Table</t>
    <phoneticPr fontId="1" type="noConversion"/>
  </si>
  <si>
    <t>XOUT</t>
    <phoneticPr fontId="1" type="noConversion"/>
  </si>
  <si>
    <t>XIN</t>
    <phoneticPr fontId="1" type="noConversion"/>
  </si>
  <si>
    <t>M12VIN</t>
    <phoneticPr fontId="1" type="noConversion"/>
  </si>
  <si>
    <t>None</t>
    <phoneticPr fontId="1" type="noConversion"/>
  </si>
  <si>
    <t>V-PG</t>
    <phoneticPr fontId="1" type="noConversion"/>
  </si>
  <si>
    <t>(LV8907 5V High ) = High</t>
    <phoneticPr fontId="1" type="noConversion"/>
  </si>
  <si>
    <t>LV8907 SPI 通訊</t>
    <phoneticPr fontId="1" type="noConversion"/>
  </si>
  <si>
    <t>外振連接PIN</t>
  </si>
  <si>
    <t>外振連接PIN</t>
    <phoneticPr fontId="1" type="noConversion"/>
  </si>
  <si>
    <t>CAN0通訊</t>
    <phoneticPr fontId="1" type="noConversion"/>
  </si>
  <si>
    <t>EEPROM SPI 通訊</t>
    <phoneticPr fontId="1" type="noConversion"/>
  </si>
  <si>
    <t>自保持(20 * 100ms)</t>
    <phoneticPr fontId="1" type="noConversion"/>
  </si>
  <si>
    <t>LV8907 ERROR 總FLAG</t>
    <phoneticPr fontId="1" type="noConversion"/>
  </si>
  <si>
    <t>每一電氣週期一個count(LV8907設定)</t>
    <phoneticPr fontId="1" type="noConversion"/>
  </si>
  <si>
    <t>LV8907 EN Pin</t>
    <phoneticPr fontId="1" type="noConversion"/>
  </si>
  <si>
    <t>Output  1KHz 50%duty</t>
    <phoneticPr fontId="1" type="noConversion"/>
  </si>
  <si>
    <t>Key OFF = High</t>
    <phoneticPr fontId="1" type="noConversion"/>
  </si>
  <si>
    <t>12V導通 = Low</t>
    <phoneticPr fontId="1" type="noConversion"/>
  </si>
  <si>
    <t>XCL230若正常則常High ，5V不正常則Low</t>
    <phoneticPr fontId="1" type="noConversion"/>
  </si>
  <si>
    <t>I-MOTOR</t>
    <phoneticPr fontId="1" type="noConversion"/>
  </si>
  <si>
    <t>PTB12</t>
    <phoneticPr fontId="1" type="noConversion"/>
  </si>
  <si>
    <t>PTA12</t>
    <phoneticPr fontId="1" type="noConversion"/>
  </si>
  <si>
    <t>PTE5</t>
    <phoneticPr fontId="1" type="noConversion"/>
  </si>
  <si>
    <t>CAN0/can_tx/txd</t>
    <phoneticPr fontId="1" type="noConversion"/>
  </si>
  <si>
    <t>PTE4</t>
    <phoneticPr fontId="1" type="noConversion"/>
  </si>
  <si>
    <t>CAN0/can_rx/rxd</t>
    <phoneticPr fontId="1" type="noConversion"/>
  </si>
  <si>
    <t>PTD16</t>
    <phoneticPr fontId="1" type="noConversion"/>
  </si>
  <si>
    <t>LPSPI0/lpspi_sin</t>
    <phoneticPr fontId="1" type="noConversion"/>
  </si>
  <si>
    <t>PTD15</t>
    <phoneticPr fontId="1" type="noConversion"/>
  </si>
  <si>
    <t>LPSPI0/lpspi_sck/sck</t>
    <phoneticPr fontId="1" type="noConversion"/>
  </si>
  <si>
    <t>PTB5</t>
    <phoneticPr fontId="1" type="noConversion"/>
  </si>
  <si>
    <t>LPSPI0/lpspi_pcs/0</t>
    <phoneticPr fontId="1" type="noConversion"/>
  </si>
  <si>
    <t>PTB4</t>
    <phoneticPr fontId="1" type="noConversion"/>
  </si>
  <si>
    <t>LPSPI0/lpspi_sout</t>
    <phoneticPr fontId="1" type="noConversion"/>
  </si>
  <si>
    <t>PTD1</t>
    <phoneticPr fontId="1" type="noConversion"/>
  </si>
  <si>
    <t>LPSPI1/lpspi_sin</t>
    <phoneticPr fontId="1" type="noConversion"/>
  </si>
  <si>
    <t>PTD0</t>
    <phoneticPr fontId="1" type="noConversion"/>
  </si>
  <si>
    <t>LPSPI1/lpspi_sck/sck</t>
    <phoneticPr fontId="1" type="noConversion"/>
  </si>
  <si>
    <t>PTE1</t>
    <phoneticPr fontId="1" type="noConversion"/>
  </si>
  <si>
    <t>LPSPI1/lpspi_pcs/0</t>
    <phoneticPr fontId="1" type="noConversion"/>
  </si>
  <si>
    <t>PTE0</t>
    <phoneticPr fontId="1" type="noConversion"/>
  </si>
  <si>
    <t>LPSPI1/lpspi_sout</t>
    <phoneticPr fontId="1" type="noConversion"/>
  </si>
  <si>
    <t>PTA0</t>
  </si>
  <si>
    <t>Output</t>
  </si>
  <si>
    <t>Output</t>
    <phoneticPr fontId="1" type="noConversion"/>
  </si>
  <si>
    <t>No pin routed</t>
    <phoneticPr fontId="1" type="noConversion"/>
  </si>
  <si>
    <t>PTB7</t>
    <phoneticPr fontId="1" type="noConversion"/>
  </si>
  <si>
    <t>PTB6</t>
    <phoneticPr fontId="1" type="noConversion"/>
  </si>
  <si>
    <t>Voltage Reference High</t>
    <phoneticPr fontId="1" type="noConversion"/>
  </si>
  <si>
    <t>EXTAL</t>
    <phoneticPr fontId="1" type="noConversion"/>
  </si>
  <si>
    <t>XTAL</t>
    <phoneticPr fontId="1" type="noConversion"/>
  </si>
  <si>
    <t>PTB7</t>
    <phoneticPr fontId="1" type="noConversion"/>
  </si>
  <si>
    <t>PTB6</t>
    <phoneticPr fontId="1" type="noConversion"/>
  </si>
  <si>
    <t>Platform/extal/15</t>
    <phoneticPr fontId="1" type="noConversion"/>
  </si>
  <si>
    <t>Platform/xtal/16</t>
    <phoneticPr fontId="1" type="noConversion"/>
  </si>
  <si>
    <t>ADC0/adc_se/15</t>
    <phoneticPr fontId="1" type="noConversion"/>
  </si>
  <si>
    <t>PTB/port/1</t>
    <phoneticPr fontId="1" type="noConversion"/>
  </si>
  <si>
    <t>ADC1/adc_se/8</t>
    <phoneticPr fontId="1" type="noConversion"/>
  </si>
  <si>
    <t>FTM0/ftm_ch/0</t>
    <phoneticPr fontId="1" type="noConversion"/>
  </si>
  <si>
    <t>ADC1/adc_se/6</t>
    <phoneticPr fontId="1" type="noConversion"/>
  </si>
  <si>
    <t>ADC1/adc_se/3</t>
    <phoneticPr fontId="1" type="noConversion"/>
  </si>
  <si>
    <t>ADC1/adc_se/2</t>
    <phoneticPr fontId="1" type="noConversion"/>
  </si>
  <si>
    <t>ADC1/adc_se/1</t>
    <phoneticPr fontId="1" type="noConversion"/>
  </si>
  <si>
    <t>ADC1/adc_se/0</t>
    <phoneticPr fontId="1" type="noConversion"/>
  </si>
  <si>
    <t>ADC1/adc_se/5</t>
    <phoneticPr fontId="1" type="noConversion"/>
  </si>
  <si>
    <t>ADC1/adc_se/4</t>
    <phoneticPr fontId="1" type="noConversion"/>
  </si>
  <si>
    <t>ADC1/adc_se/10</t>
    <phoneticPr fontId="1" type="noConversion"/>
  </si>
  <si>
    <t>FTM1/ftm_ch/6</t>
    <phoneticPr fontId="1" type="noConversion"/>
  </si>
  <si>
    <t>JTAG/jtag_tdo</t>
    <phoneticPr fontId="1" type="noConversion"/>
  </si>
  <si>
    <t>JTAG/jtag_tdi</t>
    <phoneticPr fontId="1" type="noConversion"/>
  </si>
  <si>
    <t>Platform/RESET_b/97</t>
    <phoneticPr fontId="1" type="noConversion"/>
  </si>
  <si>
    <t xml:space="preserve"> 舉High = 12V導通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</si>
</sst>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Calibri"/>
      <family val="2"/>
    </font>
    <font>
      <sz val="10"/>
      <color theme="1"/>
      <name val="新細明體"/>
      <family val="2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3"/>
      <charset val="128"/>
    </font>
    <font>
      <i/>
      <sz val="12"/>
      <color theme="1"/>
      <name val="新細明體"/>
      <family val="1"/>
      <charset val="136"/>
      <scheme val="minor"/>
    </font>
    <font>
      <sz val="10"/>
      <color theme="0" tint="-0.34998626667073579"/>
      <name val="新細明體"/>
      <family val="2"/>
      <scheme val="minor"/>
    </font>
    <font>
      <sz val="10"/>
      <color theme="0" tint="-0.34998626667073579"/>
      <name val="新細明體"/>
      <family val="1"/>
      <charset val="136"/>
      <scheme val="minor"/>
    </font>
    <font>
      <i/>
      <sz val="12"/>
      <color theme="0" tint="-0.249977111117893"/>
      <name val="新細明體"/>
      <family val="1"/>
      <charset val="13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82">
    <xf numFmtId="0" fontId="0" fillId="0" borderId="0" xfId="0"/>
    <xf numFmtId="0" fontId="0" fillId="0" borderId="1" xfId="0" applyBorder="1"/>
    <xf numFmtId="0" fontId="0" fillId="1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/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2" xfId="0" applyBorder="1"/>
    <xf numFmtId="0" fontId="0" fillId="16" borderId="2" xfId="0" applyFill="1" applyBorder="1" applyAlignment="1">
      <alignment horizontal="center" vertical="center"/>
    </xf>
    <xf numFmtId="0" fontId="0" fillId="19" borderId="1" xfId="0" applyFill="1" applyBorder="1"/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19" borderId="14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2" borderId="0" xfId="0" applyFill="1" applyBorder="1"/>
    <xf numFmtId="0" fontId="0" fillId="0" borderId="15" xfId="0" applyBorder="1"/>
    <xf numFmtId="0" fontId="0" fillId="19" borderId="16" xfId="0" applyFill="1" applyBorder="1"/>
    <xf numFmtId="0" fontId="0" fillId="0" borderId="16" xfId="0" applyBorder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19" borderId="3" xfId="0" applyFill="1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ill="1" applyBorder="1"/>
    <xf numFmtId="0" fontId="0" fillId="2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3">
    <cellStyle name="標準 4 4" xfId="2"/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152399</xdr:rowOff>
    </xdr:from>
    <xdr:to>
      <xdr:col>4</xdr:col>
      <xdr:colOff>2399925</xdr:colOff>
      <xdr:row>95</xdr:row>
      <xdr:rowOff>2747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953" y="13760823"/>
          <a:ext cx="6012701" cy="582980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484094</xdr:colOff>
      <xdr:row>66</xdr:row>
      <xdr:rowOff>107576</xdr:rowOff>
    </xdr:from>
    <xdr:to>
      <xdr:col>4</xdr:col>
      <xdr:colOff>1990654</xdr:colOff>
      <xdr:row>93</xdr:row>
      <xdr:rowOff>141680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94" y="13716000"/>
          <a:ext cx="5639289" cy="56011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5</xdr:row>
      <xdr:rowOff>17929</xdr:rowOff>
    </xdr:from>
    <xdr:to>
      <xdr:col>10</xdr:col>
      <xdr:colOff>513186</xdr:colOff>
      <xdr:row>20</xdr:row>
      <xdr:rowOff>93957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2424" y="1048870"/>
          <a:ext cx="4663844" cy="3177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71718</xdr:rowOff>
    </xdr:from>
    <xdr:to>
      <xdr:col>3</xdr:col>
      <xdr:colOff>492920</xdr:colOff>
      <xdr:row>15</xdr:row>
      <xdr:rowOff>120758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2659"/>
          <a:ext cx="3558849" cy="2110923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10</xdr:row>
      <xdr:rowOff>13447</xdr:rowOff>
    </xdr:from>
    <xdr:to>
      <xdr:col>3</xdr:col>
      <xdr:colOff>626633</xdr:colOff>
      <xdr:row>11</xdr:row>
      <xdr:rowOff>151055</xdr:rowOff>
    </xdr:to>
    <xdr:sp macro="" textlink="">
      <xdr:nvSpPr>
        <xdr:cNvPr id="3" name="文字方塊 2"/>
        <xdr:cNvSpPr txBox="1"/>
      </xdr:nvSpPr>
      <xdr:spPr>
        <a:xfrm>
          <a:off x="1662953" y="2075329"/>
          <a:ext cx="2029609" cy="3437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12V</a:t>
          </a:r>
          <a:r>
            <a:rPr lang="zh-TW" altLang="en-US" sz="1100"/>
            <a:t>有</a:t>
          </a:r>
          <a:r>
            <a:rPr lang="en-US" altLang="zh-TW" sz="1100"/>
            <a:t>0.25</a:t>
          </a:r>
          <a:r>
            <a:rPr lang="zh-TW" altLang="en-US" sz="1100"/>
            <a:t>的倍率與</a:t>
          </a:r>
          <a:r>
            <a:rPr lang="en-US" altLang="zh-TW" sz="1100"/>
            <a:t>diode</a:t>
          </a:r>
          <a:endParaRPr lang="zh-TW" altLang="en-US" sz="1100"/>
        </a:p>
      </xdr:txBody>
    </xdr:sp>
    <xdr:clientData/>
  </xdr:twoCellAnchor>
  <xdr:twoCellAnchor>
    <xdr:from>
      <xdr:col>5</xdr:col>
      <xdr:colOff>213360</xdr:colOff>
      <xdr:row>17</xdr:row>
      <xdr:rowOff>83820</xdr:rowOff>
    </xdr:from>
    <xdr:to>
      <xdr:col>5</xdr:col>
      <xdr:colOff>1287780</xdr:colOff>
      <xdr:row>20</xdr:row>
      <xdr:rowOff>167640</xdr:rowOff>
    </xdr:to>
    <xdr:sp macro="" textlink="">
      <xdr:nvSpPr>
        <xdr:cNvPr id="4" name="文字方塊 3"/>
        <xdr:cNvSpPr txBox="1"/>
      </xdr:nvSpPr>
      <xdr:spPr>
        <a:xfrm>
          <a:off x="5928360" y="3589020"/>
          <a:ext cx="107442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5V</a:t>
          </a:r>
          <a:r>
            <a:rPr lang="zh-TW" altLang="en-US" sz="1100"/>
            <a:t>沒有</a:t>
          </a:r>
          <a:r>
            <a:rPr lang="en-US" altLang="zh-TW" sz="1100"/>
            <a:t>0.25</a:t>
          </a:r>
          <a:r>
            <a:rPr lang="zh-TW" altLang="en-US" sz="1100"/>
            <a:t>的倍率與</a:t>
          </a:r>
          <a:r>
            <a:rPr lang="en-US" altLang="zh-TW" sz="1100"/>
            <a:t>diode</a:t>
          </a:r>
          <a:endParaRPr lang="zh-TW" altLang="en-US" sz="1100"/>
        </a:p>
      </xdr:txBody>
    </xdr:sp>
    <xdr:clientData/>
  </xdr:twoCellAnchor>
  <xdr:twoCellAnchor>
    <xdr:from>
      <xdr:col>9</xdr:col>
      <xdr:colOff>199233</xdr:colOff>
      <xdr:row>13</xdr:row>
      <xdr:rowOff>15302</xdr:rowOff>
    </xdr:from>
    <xdr:to>
      <xdr:col>10</xdr:col>
      <xdr:colOff>1117497</xdr:colOff>
      <xdr:row>14</xdr:row>
      <xdr:rowOff>154147</xdr:rowOff>
    </xdr:to>
    <xdr:sp macro="" textlink="">
      <xdr:nvSpPr>
        <xdr:cNvPr id="6" name="文字方塊 5"/>
        <xdr:cNvSpPr txBox="1"/>
      </xdr:nvSpPr>
      <xdr:spPr>
        <a:xfrm>
          <a:off x="10472786" y="2695749"/>
          <a:ext cx="2307793" cy="345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I-MOTOR</a:t>
          </a:r>
          <a:r>
            <a:rPr lang="zh-TW" altLang="en-US" sz="1100"/>
            <a:t>有</a:t>
          </a:r>
          <a:r>
            <a:rPr lang="en-US" altLang="zh-TW" sz="1100"/>
            <a:t>10</a:t>
          </a:r>
          <a:r>
            <a:rPr lang="zh-TW" altLang="en-US" sz="1100"/>
            <a:t>的倍率與損失</a:t>
          </a:r>
          <a:r>
            <a:rPr lang="en-US" altLang="zh-TW" sz="1100"/>
            <a:t>10/11</a:t>
          </a:r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21021</xdr:rowOff>
    </xdr:from>
    <xdr:to>
      <xdr:col>16</xdr:col>
      <xdr:colOff>541020</xdr:colOff>
      <xdr:row>32</xdr:row>
      <xdr:rowOff>193981</xdr:rowOff>
    </xdr:to>
    <xdr:grpSp>
      <xdr:nvGrpSpPr>
        <xdr:cNvPr id="6" name="群組 5"/>
        <xdr:cNvGrpSpPr/>
      </xdr:nvGrpSpPr>
      <xdr:grpSpPr>
        <a:xfrm>
          <a:off x="0" y="21021"/>
          <a:ext cx="10294620" cy="6756640"/>
          <a:chOff x="0" y="0"/>
          <a:chExt cx="10294620" cy="672180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"/>
            <a:ext cx="5166360" cy="244116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2471059"/>
            <a:ext cx="5143499" cy="425074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4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" b="20270"/>
          <a:stretch/>
        </xdr:blipFill>
        <xdr:spPr bwMode="auto">
          <a:xfrm>
            <a:off x="5166360" y="0"/>
            <a:ext cx="5128260" cy="92554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5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66361" y="902426"/>
            <a:ext cx="5120784" cy="364562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17" zoomScale="85" zoomScaleNormal="85" workbookViewId="0">
      <selection activeCell="E34" sqref="E34"/>
    </sheetView>
  </sheetViews>
  <sheetFormatPr defaultRowHeight="16.2"/>
  <cols>
    <col min="1" max="1" width="7.5546875" style="11" bestFit="1" customWidth="1"/>
    <col min="2" max="2" width="9.109375" style="11" bestFit="1" customWidth="1"/>
    <col min="3" max="3" width="23.6640625" style="11" bestFit="1" customWidth="1"/>
    <col min="4" max="4" width="19.88671875" style="11" bestFit="1" customWidth="1"/>
    <col min="5" max="5" width="41.88671875" style="11" bestFit="1" customWidth="1"/>
    <col min="6" max="6" width="13.77734375" style="73" customWidth="1"/>
    <col min="7" max="7" width="4.33203125" customWidth="1"/>
    <col min="8" max="8" width="37.21875" style="11" customWidth="1"/>
    <col min="9" max="9" width="18.88671875" customWidth="1"/>
    <col min="10" max="10" width="13.88671875" customWidth="1"/>
    <col min="11" max="11" width="10.6640625" bestFit="1" customWidth="1"/>
    <col min="12" max="12" width="4.33203125" style="11" customWidth="1"/>
    <col min="13" max="13" width="18.6640625" style="11" bestFit="1" customWidth="1"/>
    <col min="14" max="14" width="18.88671875" style="11" bestFit="1" customWidth="1"/>
    <col min="15" max="15" width="13.88671875" style="11" bestFit="1" customWidth="1"/>
    <col min="16" max="16" width="14" bestFit="1" customWidth="1"/>
    <col min="17" max="17" width="4.33203125" style="11" bestFit="1" customWidth="1"/>
    <col min="18" max="18" width="29.44140625" bestFit="1" customWidth="1"/>
    <col min="19" max="19" width="18.88671875" bestFit="1" customWidth="1"/>
    <col min="20" max="20" width="13.88671875" bestFit="1" customWidth="1"/>
    <col min="21" max="21" width="8.88671875" bestFit="1" customWidth="1"/>
  </cols>
  <sheetData>
    <row r="1" spans="1:21">
      <c r="A1" s="16" t="s">
        <v>98</v>
      </c>
      <c r="B1" s="16" t="s">
        <v>315</v>
      </c>
      <c r="C1" s="16" t="s">
        <v>404</v>
      </c>
      <c r="D1" s="16" t="s">
        <v>405</v>
      </c>
      <c r="E1" s="29" t="s">
        <v>406</v>
      </c>
      <c r="F1" s="74"/>
      <c r="G1" s="40" t="s">
        <v>51</v>
      </c>
      <c r="H1" s="2" t="s">
        <v>49</v>
      </c>
      <c r="I1" s="2" t="s">
        <v>115</v>
      </c>
      <c r="J1" s="2" t="s">
        <v>116</v>
      </c>
      <c r="K1" s="2" t="s">
        <v>226</v>
      </c>
      <c r="L1" s="6" t="s">
        <v>51</v>
      </c>
      <c r="M1" s="6" t="s">
        <v>184</v>
      </c>
      <c r="N1" s="6" t="s">
        <v>115</v>
      </c>
      <c r="O1" s="6" t="s">
        <v>116</v>
      </c>
      <c r="P1" s="6" t="s">
        <v>53</v>
      </c>
      <c r="Q1" s="10" t="s">
        <v>51</v>
      </c>
      <c r="R1" s="10" t="s">
        <v>66</v>
      </c>
      <c r="S1" s="10" t="s">
        <v>115</v>
      </c>
      <c r="T1" s="10" t="s">
        <v>116</v>
      </c>
      <c r="U1" s="10" t="s">
        <v>53</v>
      </c>
    </row>
    <row r="2" spans="1:21">
      <c r="A2" s="17">
        <v>1</v>
      </c>
      <c r="B2" s="17" t="s">
        <v>467</v>
      </c>
      <c r="C2" s="17" t="s">
        <v>468</v>
      </c>
      <c r="D2" s="17" t="s">
        <v>335</v>
      </c>
      <c r="E2" s="30" t="s">
        <v>443</v>
      </c>
      <c r="F2" s="24"/>
      <c r="G2" s="41">
        <v>50</v>
      </c>
      <c r="H2" s="3" t="s">
        <v>100</v>
      </c>
      <c r="I2" s="4" t="s">
        <v>117</v>
      </c>
      <c r="J2" s="5" t="s">
        <v>129</v>
      </c>
      <c r="K2" s="79"/>
      <c r="L2" s="3">
        <v>50</v>
      </c>
      <c r="M2" s="3" t="s">
        <v>185</v>
      </c>
      <c r="N2" s="3" t="s">
        <v>92</v>
      </c>
      <c r="O2" s="3" t="s">
        <v>132</v>
      </c>
      <c r="P2" s="1"/>
      <c r="Q2" s="3">
        <v>62</v>
      </c>
      <c r="R2" s="3" t="s">
        <v>67</v>
      </c>
      <c r="S2" s="3" t="s">
        <v>68</v>
      </c>
      <c r="T2" s="4" t="s">
        <v>129</v>
      </c>
      <c r="U2" s="1"/>
    </row>
    <row r="3" spans="1:21">
      <c r="A3" s="17">
        <v>2</v>
      </c>
      <c r="B3" s="17" t="s">
        <v>469</v>
      </c>
      <c r="C3" s="17" t="s">
        <v>470</v>
      </c>
      <c r="D3" s="17" t="s">
        <v>336</v>
      </c>
      <c r="E3" s="30" t="s">
        <v>443</v>
      </c>
      <c r="F3" s="24"/>
      <c r="G3" s="41">
        <v>49</v>
      </c>
      <c r="H3" s="3" t="s">
        <v>101</v>
      </c>
      <c r="I3" s="4" t="s">
        <v>117</v>
      </c>
      <c r="J3" s="5" t="s">
        <v>129</v>
      </c>
      <c r="K3" s="79"/>
      <c r="L3" s="5">
        <v>49</v>
      </c>
      <c r="M3" s="5" t="s">
        <v>186</v>
      </c>
      <c r="N3" s="3" t="s">
        <v>93</v>
      </c>
      <c r="O3" s="3" t="s">
        <v>132</v>
      </c>
      <c r="P3" s="22" t="s">
        <v>437</v>
      </c>
      <c r="Q3" s="3" t="s">
        <v>152</v>
      </c>
      <c r="R3" s="5" t="s">
        <v>69</v>
      </c>
      <c r="S3" s="4" t="s">
        <v>117</v>
      </c>
      <c r="T3" s="4" t="s">
        <v>129</v>
      </c>
      <c r="U3" s="1"/>
    </row>
    <row r="4" spans="1:21">
      <c r="A4" s="24">
        <v>3</v>
      </c>
      <c r="B4" s="24" t="s">
        <v>316</v>
      </c>
      <c r="C4" s="24" t="s">
        <v>308</v>
      </c>
      <c r="D4" s="5" t="s">
        <v>308</v>
      </c>
      <c r="E4" s="31"/>
      <c r="F4" s="24"/>
      <c r="G4" s="41">
        <v>38</v>
      </c>
      <c r="H4" s="3" t="s">
        <v>102</v>
      </c>
      <c r="I4" s="4" t="s">
        <v>117</v>
      </c>
      <c r="J4" s="5" t="s">
        <v>129</v>
      </c>
      <c r="K4" s="79"/>
      <c r="L4" s="5">
        <v>48</v>
      </c>
      <c r="M4" s="3" t="s">
        <v>187</v>
      </c>
      <c r="N4" s="3" t="s">
        <v>65</v>
      </c>
      <c r="O4" s="3" t="s">
        <v>132</v>
      </c>
      <c r="P4" s="1"/>
      <c r="Q4" s="3" t="s">
        <v>152</v>
      </c>
      <c r="R4" s="3" t="s">
        <v>233</v>
      </c>
      <c r="S4" s="4" t="s">
        <v>117</v>
      </c>
      <c r="T4" s="3" t="s">
        <v>132</v>
      </c>
      <c r="U4" s="1"/>
    </row>
    <row r="5" spans="1:21">
      <c r="A5" s="24">
        <v>4</v>
      </c>
      <c r="B5" s="24" t="s">
        <v>317</v>
      </c>
      <c r="C5" s="24" t="s">
        <v>308</v>
      </c>
      <c r="D5" s="5" t="s">
        <v>308</v>
      </c>
      <c r="E5" s="31"/>
      <c r="F5" s="24"/>
      <c r="G5" s="41">
        <v>37</v>
      </c>
      <c r="H5" s="3" t="s">
        <v>103</v>
      </c>
      <c r="I5" s="4" t="s">
        <v>119</v>
      </c>
      <c r="J5" s="5" t="s">
        <v>129</v>
      </c>
      <c r="K5" s="79"/>
      <c r="L5" s="3" t="s">
        <v>152</v>
      </c>
      <c r="M5" s="5" t="s">
        <v>188</v>
      </c>
      <c r="N5" s="4" t="s">
        <v>117</v>
      </c>
      <c r="O5" s="4" t="s">
        <v>117</v>
      </c>
      <c r="P5" s="1"/>
      <c r="Q5" s="3">
        <v>64</v>
      </c>
      <c r="R5" s="5" t="s">
        <v>234</v>
      </c>
      <c r="S5" s="4" t="s">
        <v>70</v>
      </c>
      <c r="T5" s="4" t="s">
        <v>52</v>
      </c>
      <c r="U5" s="1"/>
    </row>
    <row r="6" spans="1:21">
      <c r="A6" s="18">
        <v>5</v>
      </c>
      <c r="B6" s="18" t="s">
        <v>455</v>
      </c>
      <c r="C6" s="18" t="s">
        <v>456</v>
      </c>
      <c r="D6" s="18" t="s">
        <v>387</v>
      </c>
      <c r="E6" s="32" t="s">
        <v>442</v>
      </c>
      <c r="F6" s="24"/>
      <c r="G6" s="41">
        <v>34</v>
      </c>
      <c r="H6" s="3" t="s">
        <v>104</v>
      </c>
      <c r="I6" s="4" t="s">
        <v>120</v>
      </c>
      <c r="J6" s="5" t="s">
        <v>129</v>
      </c>
      <c r="K6" s="79"/>
      <c r="L6" s="3" t="s">
        <v>152</v>
      </c>
      <c r="M6" s="3" t="s">
        <v>189</v>
      </c>
      <c r="N6" s="4" t="s">
        <v>117</v>
      </c>
      <c r="O6" s="4" t="s">
        <v>117</v>
      </c>
      <c r="P6" s="1"/>
      <c r="Q6" s="10" t="s">
        <v>51</v>
      </c>
      <c r="R6" s="10" t="s">
        <v>236</v>
      </c>
      <c r="S6" s="10" t="s">
        <v>115</v>
      </c>
      <c r="T6" s="10" t="s">
        <v>116</v>
      </c>
      <c r="U6" s="10" t="s">
        <v>53</v>
      </c>
    </row>
    <row r="7" spans="1:21">
      <c r="A7" s="18">
        <v>6</v>
      </c>
      <c r="B7" s="18" t="s">
        <v>457</v>
      </c>
      <c r="C7" s="18" t="s">
        <v>458</v>
      </c>
      <c r="D7" s="18" t="s">
        <v>388</v>
      </c>
      <c r="E7" s="32" t="s">
        <v>442</v>
      </c>
      <c r="F7" s="24"/>
      <c r="G7" s="41">
        <v>33</v>
      </c>
      <c r="H7" s="3" t="s">
        <v>105</v>
      </c>
      <c r="I7" s="4" t="s">
        <v>28</v>
      </c>
      <c r="J7" s="5" t="s">
        <v>129</v>
      </c>
      <c r="K7" s="79"/>
      <c r="L7" s="3" t="s">
        <v>152</v>
      </c>
      <c r="M7" s="5" t="s">
        <v>190</v>
      </c>
      <c r="N7" s="4" t="s">
        <v>117</v>
      </c>
      <c r="O7" s="4" t="s">
        <v>117</v>
      </c>
      <c r="P7" s="1"/>
      <c r="Q7" s="3" t="s">
        <v>152</v>
      </c>
      <c r="R7" s="3" t="s">
        <v>237</v>
      </c>
      <c r="S7" s="4" t="s">
        <v>117</v>
      </c>
      <c r="T7" s="4" t="s">
        <v>129</v>
      </c>
      <c r="U7" s="1"/>
    </row>
    <row r="8" spans="1:21">
      <c r="A8" s="75">
        <v>7</v>
      </c>
      <c r="B8" s="75" t="s">
        <v>3</v>
      </c>
      <c r="C8" s="76" t="s">
        <v>354</v>
      </c>
      <c r="D8" s="19" t="s">
        <v>3</v>
      </c>
      <c r="E8" s="33"/>
      <c r="F8" s="75"/>
      <c r="G8" s="41">
        <v>32</v>
      </c>
      <c r="H8" s="3" t="s">
        <v>106</v>
      </c>
      <c r="I8" s="4" t="s">
        <v>57</v>
      </c>
      <c r="J8" s="5" t="s">
        <v>129</v>
      </c>
      <c r="K8" s="2" t="s">
        <v>394</v>
      </c>
      <c r="L8" s="3" t="s">
        <v>152</v>
      </c>
      <c r="M8" s="3" t="s">
        <v>191</v>
      </c>
      <c r="N8" s="4" t="s">
        <v>31</v>
      </c>
      <c r="O8" s="4" t="s">
        <v>476</v>
      </c>
      <c r="P8" s="22" t="s">
        <v>399</v>
      </c>
      <c r="Q8" s="3" t="s">
        <v>152</v>
      </c>
      <c r="R8" s="3" t="s">
        <v>238</v>
      </c>
      <c r="S8" s="4" t="s">
        <v>117</v>
      </c>
      <c r="T8" s="4" t="s">
        <v>52</v>
      </c>
      <c r="U8" s="1"/>
    </row>
    <row r="9" spans="1:21">
      <c r="A9" s="75">
        <v>8</v>
      </c>
      <c r="B9" s="75" t="s">
        <v>4</v>
      </c>
      <c r="C9" s="77" t="s">
        <v>355</v>
      </c>
      <c r="D9" s="19" t="s">
        <v>343</v>
      </c>
      <c r="E9" s="33"/>
      <c r="F9" s="75"/>
      <c r="G9" s="41">
        <v>31</v>
      </c>
      <c r="H9" s="3" t="s">
        <v>107</v>
      </c>
      <c r="I9" s="4" t="s">
        <v>123</v>
      </c>
      <c r="J9" s="5" t="s">
        <v>129</v>
      </c>
      <c r="K9" s="79"/>
      <c r="L9" s="3" t="s">
        <v>152</v>
      </c>
      <c r="M9" s="5" t="s">
        <v>192</v>
      </c>
      <c r="N9" s="4" t="s">
        <v>117</v>
      </c>
      <c r="O9" s="4" t="s">
        <v>117</v>
      </c>
      <c r="P9" s="1"/>
      <c r="Q9" s="3" t="s">
        <v>152</v>
      </c>
      <c r="R9" s="3" t="s">
        <v>239</v>
      </c>
      <c r="S9" s="4" t="s">
        <v>117</v>
      </c>
      <c r="T9" s="4" t="s">
        <v>52</v>
      </c>
      <c r="U9" s="1"/>
    </row>
    <row r="10" spans="1:21">
      <c r="A10" s="75">
        <v>9</v>
      </c>
      <c r="B10" s="75" t="s">
        <v>5</v>
      </c>
      <c r="C10" s="77" t="s">
        <v>356</v>
      </c>
      <c r="D10" s="19" t="s">
        <v>5</v>
      </c>
      <c r="E10" s="33"/>
      <c r="F10" s="75"/>
      <c r="G10" s="41">
        <v>26</v>
      </c>
      <c r="H10" s="3" t="s">
        <v>108</v>
      </c>
      <c r="I10" s="4" t="s">
        <v>124</v>
      </c>
      <c r="J10" s="5" t="s">
        <v>129</v>
      </c>
      <c r="K10" s="21" t="s">
        <v>341</v>
      </c>
      <c r="L10" s="3" t="s">
        <v>152</v>
      </c>
      <c r="M10" s="5" t="s">
        <v>193</v>
      </c>
      <c r="N10" s="4" t="s">
        <v>117</v>
      </c>
      <c r="O10" s="4" t="s">
        <v>117</v>
      </c>
      <c r="P10" s="1"/>
      <c r="Q10" s="3" t="s">
        <v>152</v>
      </c>
      <c r="R10" s="3" t="s">
        <v>240</v>
      </c>
      <c r="S10" s="4" t="s">
        <v>117</v>
      </c>
      <c r="T10" s="4" t="s">
        <v>52</v>
      </c>
      <c r="U10" s="1"/>
    </row>
    <row r="11" spans="1:21">
      <c r="A11" s="75">
        <v>10</v>
      </c>
      <c r="B11" s="75" t="s">
        <v>6</v>
      </c>
      <c r="C11" s="77" t="s">
        <v>357</v>
      </c>
      <c r="D11" s="19" t="s">
        <v>6</v>
      </c>
      <c r="E11" s="33"/>
      <c r="F11" s="75"/>
      <c r="G11" s="41">
        <v>25</v>
      </c>
      <c r="H11" s="3" t="s">
        <v>109</v>
      </c>
      <c r="I11" s="4" t="s">
        <v>478</v>
      </c>
      <c r="J11" s="5" t="s">
        <v>129</v>
      </c>
      <c r="K11" s="79"/>
      <c r="L11" s="3" t="s">
        <v>152</v>
      </c>
      <c r="M11" s="5" t="s">
        <v>194</v>
      </c>
      <c r="N11" s="4" t="s">
        <v>117</v>
      </c>
      <c r="O11" s="4" t="s">
        <v>117</v>
      </c>
      <c r="P11" s="1"/>
      <c r="Q11" s="3" t="s">
        <v>152</v>
      </c>
      <c r="R11" s="3" t="s">
        <v>241</v>
      </c>
      <c r="S11" s="4" t="s">
        <v>117</v>
      </c>
      <c r="T11" s="4" t="s">
        <v>52</v>
      </c>
      <c r="U11" s="1"/>
    </row>
    <row r="12" spans="1:21">
      <c r="A12" s="27">
        <v>11</v>
      </c>
      <c r="B12" s="27" t="s">
        <v>479</v>
      </c>
      <c r="C12" s="27" t="s">
        <v>486</v>
      </c>
      <c r="D12" s="27" t="s">
        <v>433</v>
      </c>
      <c r="E12" s="34" t="s">
        <v>441</v>
      </c>
      <c r="F12" s="24"/>
      <c r="G12" s="41">
        <v>21</v>
      </c>
      <c r="H12" s="3" t="s">
        <v>110</v>
      </c>
      <c r="I12" s="4" t="s">
        <v>117</v>
      </c>
      <c r="J12" s="5" t="s">
        <v>129</v>
      </c>
      <c r="K12" s="79"/>
      <c r="L12" s="3" t="s">
        <v>152</v>
      </c>
      <c r="M12" s="5" t="s">
        <v>195</v>
      </c>
      <c r="N12" s="4" t="s">
        <v>117</v>
      </c>
      <c r="O12" s="4" t="s">
        <v>117</v>
      </c>
      <c r="P12" s="1"/>
      <c r="Q12" s="7" t="s">
        <v>51</v>
      </c>
      <c r="R12" s="7" t="s">
        <v>71</v>
      </c>
      <c r="S12" s="7" t="s">
        <v>115</v>
      </c>
      <c r="T12" s="7" t="s">
        <v>116</v>
      </c>
      <c r="U12" s="7" t="s">
        <v>53</v>
      </c>
    </row>
    <row r="13" spans="1:21">
      <c r="A13" s="27">
        <v>12</v>
      </c>
      <c r="B13" s="27" t="s">
        <v>480</v>
      </c>
      <c r="C13" s="27" t="s">
        <v>487</v>
      </c>
      <c r="D13" s="27" t="s">
        <v>434</v>
      </c>
      <c r="E13" s="34" t="s">
        <v>440</v>
      </c>
      <c r="F13" s="24"/>
      <c r="G13" s="41">
        <v>20</v>
      </c>
      <c r="H13" s="3" t="s">
        <v>111</v>
      </c>
      <c r="I13" s="4" t="s">
        <v>56</v>
      </c>
      <c r="J13" s="5" t="s">
        <v>129</v>
      </c>
      <c r="K13" s="21" t="s">
        <v>452</v>
      </c>
      <c r="L13" s="5">
        <v>55</v>
      </c>
      <c r="M13" s="5" t="s">
        <v>196</v>
      </c>
      <c r="N13" s="4" t="s">
        <v>200</v>
      </c>
      <c r="O13" s="5" t="s">
        <v>129</v>
      </c>
      <c r="P13" s="22" t="s">
        <v>401</v>
      </c>
      <c r="Q13" s="3">
        <v>18</v>
      </c>
      <c r="R13" s="3" t="s">
        <v>243</v>
      </c>
      <c r="S13" s="4" t="s">
        <v>72</v>
      </c>
      <c r="T13" s="4" t="s">
        <v>251</v>
      </c>
      <c r="U13" s="20" t="s">
        <v>407</v>
      </c>
    </row>
    <row r="14" spans="1:21">
      <c r="A14" s="24">
        <v>13</v>
      </c>
      <c r="B14" s="24" t="s">
        <v>11</v>
      </c>
      <c r="C14" s="24" t="s">
        <v>307</v>
      </c>
      <c r="D14" s="5" t="s">
        <v>307</v>
      </c>
      <c r="E14" s="31"/>
      <c r="F14" s="24"/>
      <c r="G14" s="41">
        <v>30</v>
      </c>
      <c r="H14" s="3" t="s">
        <v>112</v>
      </c>
      <c r="I14" s="4" t="s">
        <v>54</v>
      </c>
      <c r="J14" s="5" t="s">
        <v>129</v>
      </c>
      <c r="K14" s="21" t="s">
        <v>344</v>
      </c>
      <c r="L14" s="6" t="s">
        <v>51</v>
      </c>
      <c r="M14" s="6" t="s">
        <v>202</v>
      </c>
      <c r="N14" s="6" t="s">
        <v>115</v>
      </c>
      <c r="O14" s="6" t="s">
        <v>116</v>
      </c>
      <c r="P14" s="6" t="s">
        <v>53</v>
      </c>
      <c r="Q14" s="3" t="s">
        <v>152</v>
      </c>
      <c r="R14" s="3" t="s">
        <v>244</v>
      </c>
      <c r="S14" s="4" t="s">
        <v>117</v>
      </c>
      <c r="T14" s="4" t="s">
        <v>117</v>
      </c>
      <c r="U14" s="1"/>
    </row>
    <row r="15" spans="1:21">
      <c r="A15" s="20">
        <v>14</v>
      </c>
      <c r="B15" s="20" t="s">
        <v>459</v>
      </c>
      <c r="C15" s="20" t="s">
        <v>460</v>
      </c>
      <c r="D15" s="20" t="s">
        <v>385</v>
      </c>
      <c r="E15" s="35" t="s">
        <v>439</v>
      </c>
      <c r="F15" s="24"/>
      <c r="G15" s="41">
        <v>29</v>
      </c>
      <c r="H15" s="3" t="s">
        <v>113</v>
      </c>
      <c r="I15" s="4" t="s">
        <v>55</v>
      </c>
      <c r="J15" s="5" t="s">
        <v>129</v>
      </c>
      <c r="K15" s="21" t="s">
        <v>397</v>
      </c>
      <c r="L15" s="3" t="s">
        <v>152</v>
      </c>
      <c r="M15" s="3" t="s">
        <v>185</v>
      </c>
      <c r="N15" s="4" t="s">
        <v>117</v>
      </c>
      <c r="O15" s="4" t="s">
        <v>117</v>
      </c>
      <c r="P15" s="1"/>
      <c r="Q15" s="3" t="s">
        <v>152</v>
      </c>
      <c r="R15" s="3" t="s">
        <v>245</v>
      </c>
      <c r="S15" s="4" t="s">
        <v>117</v>
      </c>
      <c r="T15" s="4" t="s">
        <v>117</v>
      </c>
      <c r="U15" s="1"/>
    </row>
    <row r="16" spans="1:21">
      <c r="A16" s="20">
        <v>15</v>
      </c>
      <c r="B16" s="20" t="s">
        <v>461</v>
      </c>
      <c r="C16" s="20" t="s">
        <v>462</v>
      </c>
      <c r="D16" s="20" t="s">
        <v>386</v>
      </c>
      <c r="E16" s="35" t="s">
        <v>439</v>
      </c>
      <c r="F16" s="24"/>
      <c r="G16" s="41">
        <v>28</v>
      </c>
      <c r="H16" s="3" t="s">
        <v>114</v>
      </c>
      <c r="I16" s="4" t="s">
        <v>127</v>
      </c>
      <c r="J16" s="5" t="s">
        <v>129</v>
      </c>
      <c r="K16" s="79"/>
      <c r="L16" s="3" t="s">
        <v>152</v>
      </c>
      <c r="M16" s="5" t="s">
        <v>186</v>
      </c>
      <c r="N16" s="4" t="s">
        <v>28</v>
      </c>
      <c r="O16" s="4" t="s">
        <v>128</v>
      </c>
      <c r="P16" s="22" t="s">
        <v>347</v>
      </c>
      <c r="Q16" s="3">
        <v>15</v>
      </c>
      <c r="R16" s="3" t="s">
        <v>246</v>
      </c>
      <c r="S16" s="4" t="s">
        <v>73</v>
      </c>
      <c r="T16" s="4" t="s">
        <v>251</v>
      </c>
      <c r="U16" s="20" t="s">
        <v>386</v>
      </c>
    </row>
    <row r="17" spans="1:21">
      <c r="A17" s="24">
        <v>16</v>
      </c>
      <c r="B17" s="24" t="s">
        <v>15</v>
      </c>
      <c r="C17" s="24" t="s">
        <v>307</v>
      </c>
      <c r="D17" s="5" t="s">
        <v>307</v>
      </c>
      <c r="E17" s="31"/>
      <c r="F17" s="24"/>
      <c r="G17" s="41">
        <v>27</v>
      </c>
      <c r="H17" s="3" t="s">
        <v>342</v>
      </c>
      <c r="I17" s="4" t="s">
        <v>117</v>
      </c>
      <c r="J17" s="5" t="s">
        <v>129</v>
      </c>
      <c r="K17" s="79"/>
      <c r="L17" s="3" t="s">
        <v>152</v>
      </c>
      <c r="M17" s="3" t="s">
        <v>187</v>
      </c>
      <c r="N17" s="4" t="s">
        <v>117</v>
      </c>
      <c r="O17" s="4" t="s">
        <v>117</v>
      </c>
      <c r="P17" s="1"/>
      <c r="Q17" s="3">
        <v>14</v>
      </c>
      <c r="R17" s="3" t="s">
        <v>247</v>
      </c>
      <c r="S17" s="4" t="s">
        <v>74</v>
      </c>
      <c r="T17" s="4" t="s">
        <v>251</v>
      </c>
      <c r="U17" s="20" t="s">
        <v>385</v>
      </c>
    </row>
    <row r="18" spans="1:21">
      <c r="A18" s="24">
        <v>17</v>
      </c>
      <c r="B18" s="24" t="s">
        <v>16</v>
      </c>
      <c r="C18" s="24" t="s">
        <v>360</v>
      </c>
      <c r="D18" s="5" t="s">
        <v>307</v>
      </c>
      <c r="E18" s="31"/>
      <c r="F18" s="24"/>
      <c r="G18" s="42" t="s">
        <v>51</v>
      </c>
      <c r="H18" s="8" t="s">
        <v>135</v>
      </c>
      <c r="I18" s="8" t="s">
        <v>115</v>
      </c>
      <c r="J18" s="8" t="s">
        <v>116</v>
      </c>
      <c r="K18" s="8" t="s">
        <v>226</v>
      </c>
      <c r="L18" s="3" t="s">
        <v>152</v>
      </c>
      <c r="M18" s="5" t="s">
        <v>188</v>
      </c>
      <c r="N18" s="4" t="s">
        <v>117</v>
      </c>
      <c r="O18" s="4" t="s">
        <v>117</v>
      </c>
      <c r="P18" s="1"/>
      <c r="Q18" s="5">
        <v>19</v>
      </c>
      <c r="R18" s="3" t="s">
        <v>248</v>
      </c>
      <c r="S18" s="4" t="s">
        <v>75</v>
      </c>
      <c r="T18" s="4" t="s">
        <v>251</v>
      </c>
      <c r="U18" s="20" t="s">
        <v>408</v>
      </c>
    </row>
    <row r="19" spans="1:21">
      <c r="A19" s="20">
        <v>18</v>
      </c>
      <c r="B19" s="20" t="s">
        <v>463</v>
      </c>
      <c r="C19" s="20" t="s">
        <v>464</v>
      </c>
      <c r="D19" s="20" t="s">
        <v>407</v>
      </c>
      <c r="E19" s="35" t="s">
        <v>439</v>
      </c>
      <c r="F19" s="24"/>
      <c r="G19" s="43">
        <v>6</v>
      </c>
      <c r="H19" s="3" t="s">
        <v>58</v>
      </c>
      <c r="I19" s="4" t="s">
        <v>59</v>
      </c>
      <c r="J19" s="3" t="s">
        <v>129</v>
      </c>
      <c r="K19" s="18" t="s">
        <v>388</v>
      </c>
      <c r="L19" s="3" t="s">
        <v>152</v>
      </c>
      <c r="M19" s="3" t="s">
        <v>189</v>
      </c>
      <c r="N19" s="4" t="s">
        <v>117</v>
      </c>
      <c r="O19" s="4" t="s">
        <v>117</v>
      </c>
      <c r="P19" s="1"/>
      <c r="Q19" s="13" t="s">
        <v>51</v>
      </c>
      <c r="R19" s="13" t="s">
        <v>76</v>
      </c>
      <c r="S19" s="13" t="s">
        <v>115</v>
      </c>
      <c r="T19" s="13" t="s">
        <v>116</v>
      </c>
      <c r="U19" s="13" t="s">
        <v>53</v>
      </c>
    </row>
    <row r="20" spans="1:21">
      <c r="A20" s="20">
        <v>19</v>
      </c>
      <c r="B20" s="20" t="s">
        <v>465</v>
      </c>
      <c r="C20" s="20" t="s">
        <v>466</v>
      </c>
      <c r="D20" s="20" t="s">
        <v>408</v>
      </c>
      <c r="E20" s="35" t="s">
        <v>439</v>
      </c>
      <c r="F20" s="24"/>
      <c r="G20" s="41">
        <v>5</v>
      </c>
      <c r="H20" s="3" t="s">
        <v>134</v>
      </c>
      <c r="I20" s="4" t="s">
        <v>60</v>
      </c>
      <c r="J20" s="3" t="s">
        <v>132</v>
      </c>
      <c r="K20" s="18" t="s">
        <v>387</v>
      </c>
      <c r="L20" s="3" t="s">
        <v>152</v>
      </c>
      <c r="M20" s="5" t="s">
        <v>190</v>
      </c>
      <c r="N20" s="4" t="s">
        <v>117</v>
      </c>
      <c r="O20" s="4" t="s">
        <v>117</v>
      </c>
      <c r="P20" s="1"/>
      <c r="Q20" s="3">
        <v>59</v>
      </c>
      <c r="R20" s="3" t="s">
        <v>243</v>
      </c>
      <c r="S20" s="4" t="s">
        <v>77</v>
      </c>
      <c r="T20" s="4" t="s">
        <v>251</v>
      </c>
      <c r="U20" s="17" t="s">
        <v>338</v>
      </c>
    </row>
    <row r="21" spans="1:21">
      <c r="A21" s="21">
        <v>20</v>
      </c>
      <c r="B21" s="21" t="s">
        <v>56</v>
      </c>
      <c r="C21" s="21" t="s">
        <v>363</v>
      </c>
      <c r="D21" s="21" t="s">
        <v>452</v>
      </c>
      <c r="E21" s="37" t="s">
        <v>430</v>
      </c>
      <c r="F21" s="24"/>
      <c r="G21" s="44" t="s">
        <v>51</v>
      </c>
      <c r="H21" s="10" t="s">
        <v>136</v>
      </c>
      <c r="I21" s="10" t="s">
        <v>115</v>
      </c>
      <c r="J21" s="10" t="s">
        <v>116</v>
      </c>
      <c r="K21" s="10" t="s">
        <v>226</v>
      </c>
      <c r="L21" s="3" t="s">
        <v>152</v>
      </c>
      <c r="M21" s="3" t="s">
        <v>191</v>
      </c>
      <c r="N21" s="4" t="s">
        <v>117</v>
      </c>
      <c r="O21" s="4" t="s">
        <v>117</v>
      </c>
      <c r="P21" s="1"/>
      <c r="Q21" s="3" t="s">
        <v>152</v>
      </c>
      <c r="R21" s="3" t="s">
        <v>244</v>
      </c>
      <c r="S21" s="4" t="s">
        <v>117</v>
      </c>
      <c r="T21" s="4" t="s">
        <v>117</v>
      </c>
      <c r="U21" s="1"/>
    </row>
    <row r="22" spans="1:21">
      <c r="A22" s="22">
        <v>21</v>
      </c>
      <c r="B22" s="22" t="s">
        <v>19</v>
      </c>
      <c r="C22" s="22" t="s">
        <v>364</v>
      </c>
      <c r="D22" s="22" t="s">
        <v>391</v>
      </c>
      <c r="E22" s="38" t="s">
        <v>449</v>
      </c>
      <c r="F22" s="24"/>
      <c r="G22" s="45" t="s">
        <v>152</v>
      </c>
      <c r="H22" s="5" t="s">
        <v>137</v>
      </c>
      <c r="I22" s="4" t="s">
        <v>475</v>
      </c>
      <c r="J22" s="3" t="s">
        <v>129</v>
      </c>
      <c r="K22" s="1"/>
      <c r="L22" s="3" t="s">
        <v>152</v>
      </c>
      <c r="M22" s="5" t="s">
        <v>192</v>
      </c>
      <c r="N22" s="4" t="s">
        <v>117</v>
      </c>
      <c r="O22" s="4" t="s">
        <v>117</v>
      </c>
      <c r="P22" s="1"/>
      <c r="Q22" s="3">
        <v>2</v>
      </c>
      <c r="R22" s="3" t="s">
        <v>246</v>
      </c>
      <c r="S22" s="4" t="s">
        <v>78</v>
      </c>
      <c r="T22" s="4" t="s">
        <v>251</v>
      </c>
      <c r="U22" s="17" t="s">
        <v>336</v>
      </c>
    </row>
    <row r="23" spans="1:21">
      <c r="A23" s="22">
        <v>22</v>
      </c>
      <c r="B23" s="22" t="s">
        <v>20</v>
      </c>
      <c r="C23" s="22" t="s">
        <v>365</v>
      </c>
      <c r="D23" s="22" t="s">
        <v>435</v>
      </c>
      <c r="E23" s="38" t="s">
        <v>450</v>
      </c>
      <c r="F23" s="24"/>
      <c r="G23" s="45" t="s">
        <v>152</v>
      </c>
      <c r="H23" s="5" t="s">
        <v>138</v>
      </c>
      <c r="I23" s="4" t="s">
        <v>117</v>
      </c>
      <c r="J23" s="3" t="s">
        <v>129</v>
      </c>
      <c r="K23" s="1"/>
      <c r="L23" s="3" t="s">
        <v>152</v>
      </c>
      <c r="M23" s="5" t="s">
        <v>195</v>
      </c>
      <c r="N23" s="4" t="s">
        <v>117</v>
      </c>
      <c r="O23" s="4" t="s">
        <v>117</v>
      </c>
      <c r="P23" s="1"/>
      <c r="Q23" s="3">
        <v>1</v>
      </c>
      <c r="R23" s="3" t="s">
        <v>247</v>
      </c>
      <c r="S23" s="4" t="s">
        <v>79</v>
      </c>
      <c r="T23" s="4" t="s">
        <v>251</v>
      </c>
      <c r="U23" s="17" t="s">
        <v>335</v>
      </c>
    </row>
    <row r="24" spans="1:21">
      <c r="A24" s="24">
        <v>23</v>
      </c>
      <c r="B24" s="24" t="s">
        <v>21</v>
      </c>
      <c r="C24" s="24" t="s">
        <v>366</v>
      </c>
      <c r="D24" s="5" t="s">
        <v>307</v>
      </c>
      <c r="E24" s="31"/>
      <c r="F24" s="24"/>
      <c r="G24" s="45" t="s">
        <v>152</v>
      </c>
      <c r="H24" s="5" t="s">
        <v>139</v>
      </c>
      <c r="I24" s="4" t="s">
        <v>117</v>
      </c>
      <c r="J24" s="3" t="s">
        <v>129</v>
      </c>
      <c r="K24" s="1"/>
      <c r="L24" s="3" t="s">
        <v>152</v>
      </c>
      <c r="M24" s="5" t="s">
        <v>196</v>
      </c>
      <c r="N24" s="4" t="s">
        <v>117</v>
      </c>
      <c r="O24" s="4" t="s">
        <v>117</v>
      </c>
      <c r="P24" s="1"/>
      <c r="Q24" s="5">
        <v>60</v>
      </c>
      <c r="R24" s="3" t="s">
        <v>248</v>
      </c>
      <c r="S24" s="4" t="s">
        <v>80</v>
      </c>
      <c r="T24" s="4" t="s">
        <v>251</v>
      </c>
      <c r="U24" s="17" t="s">
        <v>337</v>
      </c>
    </row>
    <row r="25" spans="1:21">
      <c r="A25" s="24">
        <v>24</v>
      </c>
      <c r="B25" s="24" t="s">
        <v>22</v>
      </c>
      <c r="C25" s="24" t="s">
        <v>308</v>
      </c>
      <c r="D25" s="5" t="s">
        <v>307</v>
      </c>
      <c r="E25" s="31"/>
      <c r="F25" s="24"/>
      <c r="G25" s="45">
        <v>17</v>
      </c>
      <c r="H25" s="5" t="s">
        <v>140</v>
      </c>
      <c r="I25" s="4" t="s">
        <v>148</v>
      </c>
      <c r="J25" s="3" t="s">
        <v>129</v>
      </c>
      <c r="K25" s="1"/>
      <c r="L25" s="6" t="s">
        <v>51</v>
      </c>
      <c r="M25" s="6" t="s">
        <v>203</v>
      </c>
      <c r="N25" s="6" t="s">
        <v>115</v>
      </c>
      <c r="O25" s="6" t="s">
        <v>116</v>
      </c>
      <c r="P25" s="6" t="s">
        <v>53</v>
      </c>
      <c r="Q25" s="10" t="s">
        <v>51</v>
      </c>
      <c r="R25" s="10" t="s">
        <v>254</v>
      </c>
      <c r="S25" s="10" t="s">
        <v>115</v>
      </c>
      <c r="T25" s="10" t="s">
        <v>116</v>
      </c>
      <c r="U25" s="10" t="s">
        <v>53</v>
      </c>
    </row>
    <row r="26" spans="1:21">
      <c r="A26" s="22">
        <v>25</v>
      </c>
      <c r="B26" s="22" t="s">
        <v>204</v>
      </c>
      <c r="C26" s="22" t="s">
        <v>369</v>
      </c>
      <c r="D26" s="22" t="s">
        <v>392</v>
      </c>
      <c r="E26" s="38" t="s">
        <v>438</v>
      </c>
      <c r="F26" s="24"/>
      <c r="G26" s="45">
        <v>20</v>
      </c>
      <c r="H26" s="5" t="s">
        <v>141</v>
      </c>
      <c r="I26" s="4" t="s">
        <v>56</v>
      </c>
      <c r="J26" s="3" t="s">
        <v>129</v>
      </c>
      <c r="K26" s="1"/>
      <c r="L26" s="3" t="s">
        <v>152</v>
      </c>
      <c r="M26" s="3" t="s">
        <v>185</v>
      </c>
      <c r="N26" s="4" t="s">
        <v>117</v>
      </c>
      <c r="O26" s="4" t="s">
        <v>117</v>
      </c>
      <c r="P26" s="1"/>
      <c r="Q26" s="3" t="s">
        <v>152</v>
      </c>
      <c r="R26" s="3" t="s">
        <v>255</v>
      </c>
      <c r="S26" s="4" t="s">
        <v>117</v>
      </c>
      <c r="T26" s="4" t="s">
        <v>129</v>
      </c>
      <c r="U26" s="1"/>
    </row>
    <row r="27" spans="1:21">
      <c r="A27" s="28">
        <v>26</v>
      </c>
      <c r="B27" s="28" t="s">
        <v>23</v>
      </c>
      <c r="C27" s="21" t="s">
        <v>368</v>
      </c>
      <c r="D27" s="21" t="s">
        <v>341</v>
      </c>
      <c r="E27" s="37" t="s">
        <v>428</v>
      </c>
      <c r="F27" s="24"/>
      <c r="G27" s="45" t="s">
        <v>152</v>
      </c>
      <c r="H27" s="5" t="s">
        <v>142</v>
      </c>
      <c r="I27" s="4" t="s">
        <v>117</v>
      </c>
      <c r="J27" s="3" t="s">
        <v>129</v>
      </c>
      <c r="K27" s="1"/>
      <c r="L27" s="3">
        <v>25</v>
      </c>
      <c r="M27" s="5" t="s">
        <v>186</v>
      </c>
      <c r="N27" s="4" t="s">
        <v>204</v>
      </c>
      <c r="O27" s="4" t="s">
        <v>129</v>
      </c>
      <c r="P27" s="22" t="s">
        <v>392</v>
      </c>
      <c r="Q27" s="3" t="s">
        <v>152</v>
      </c>
      <c r="R27" s="3" t="s">
        <v>256</v>
      </c>
      <c r="S27" s="4" t="s">
        <v>117</v>
      </c>
      <c r="T27" s="4" t="s">
        <v>129</v>
      </c>
      <c r="U27" s="1"/>
    </row>
    <row r="28" spans="1:21">
      <c r="A28" s="24">
        <v>27</v>
      </c>
      <c r="B28" s="24" t="s">
        <v>95</v>
      </c>
      <c r="C28" s="24" t="s">
        <v>488</v>
      </c>
      <c r="D28" s="5" t="s">
        <v>307</v>
      </c>
      <c r="E28" s="31"/>
      <c r="F28" s="24"/>
      <c r="G28" s="45">
        <v>22</v>
      </c>
      <c r="H28" s="5" t="s">
        <v>143</v>
      </c>
      <c r="I28" s="4" t="s">
        <v>150</v>
      </c>
      <c r="J28" s="3" t="s">
        <v>129</v>
      </c>
      <c r="K28" s="1"/>
      <c r="L28" s="3">
        <v>21</v>
      </c>
      <c r="M28" s="3" t="s">
        <v>187</v>
      </c>
      <c r="N28" s="4" t="s">
        <v>63</v>
      </c>
      <c r="O28" s="4" t="s">
        <v>128</v>
      </c>
      <c r="P28" s="22" t="s">
        <v>391</v>
      </c>
      <c r="Q28" s="3" t="s">
        <v>152</v>
      </c>
      <c r="R28" s="3" t="s">
        <v>257</v>
      </c>
      <c r="S28" s="4" t="s">
        <v>117</v>
      </c>
      <c r="T28" s="4" t="s">
        <v>129</v>
      </c>
      <c r="U28" s="1"/>
    </row>
    <row r="29" spans="1:21">
      <c r="A29" s="24">
        <v>28</v>
      </c>
      <c r="B29" s="24" t="s">
        <v>25</v>
      </c>
      <c r="C29" s="24" t="s">
        <v>371</v>
      </c>
      <c r="D29" s="5" t="s">
        <v>307</v>
      </c>
      <c r="E29" s="31"/>
      <c r="F29" s="24"/>
      <c r="G29" s="45">
        <v>23</v>
      </c>
      <c r="H29" s="5" t="s">
        <v>144</v>
      </c>
      <c r="I29" s="4" t="s">
        <v>151</v>
      </c>
      <c r="J29" s="3" t="s">
        <v>129</v>
      </c>
      <c r="K29" s="1"/>
      <c r="L29" s="3" t="s">
        <v>152</v>
      </c>
      <c r="M29" s="5" t="s">
        <v>188</v>
      </c>
      <c r="N29" s="4" t="s">
        <v>117</v>
      </c>
      <c r="O29" s="4" t="s">
        <v>117</v>
      </c>
      <c r="P29" s="1"/>
      <c r="Q29" s="10" t="s">
        <v>51</v>
      </c>
      <c r="R29" s="10" t="s">
        <v>258</v>
      </c>
      <c r="S29" s="10" t="s">
        <v>115</v>
      </c>
      <c r="T29" s="10" t="s">
        <v>116</v>
      </c>
      <c r="U29" s="10" t="s">
        <v>53</v>
      </c>
    </row>
    <row r="30" spans="1:21">
      <c r="A30" s="21">
        <v>29</v>
      </c>
      <c r="B30" s="21" t="s">
        <v>55</v>
      </c>
      <c r="C30" s="21" t="s">
        <v>396</v>
      </c>
      <c r="D30" s="21" t="s">
        <v>397</v>
      </c>
      <c r="E30" s="37" t="s">
        <v>429</v>
      </c>
      <c r="F30" s="24"/>
      <c r="G30" s="45" t="s">
        <v>152</v>
      </c>
      <c r="H30" s="5" t="s">
        <v>145</v>
      </c>
      <c r="I30" s="4" t="s">
        <v>117</v>
      </c>
      <c r="J30" s="3" t="s">
        <v>129</v>
      </c>
      <c r="K30" s="1"/>
      <c r="L30" s="3" t="s">
        <v>152</v>
      </c>
      <c r="M30" s="3" t="s">
        <v>207</v>
      </c>
      <c r="N30" s="4" t="s">
        <v>117</v>
      </c>
      <c r="O30" s="4" t="s">
        <v>117</v>
      </c>
      <c r="P30" s="1"/>
      <c r="Q30" s="3" t="s">
        <v>152</v>
      </c>
      <c r="R30" s="3" t="s">
        <v>259</v>
      </c>
      <c r="S30" s="4" t="s">
        <v>117</v>
      </c>
      <c r="T30" s="4" t="s">
        <v>129</v>
      </c>
      <c r="U30" s="1"/>
    </row>
    <row r="31" spans="1:21">
      <c r="A31" s="21">
        <v>30</v>
      </c>
      <c r="B31" s="21" t="s">
        <v>26</v>
      </c>
      <c r="C31" s="21" t="s">
        <v>372</v>
      </c>
      <c r="D31" s="21" t="s">
        <v>344</v>
      </c>
      <c r="E31" s="37" t="s">
        <v>431</v>
      </c>
      <c r="F31" s="24"/>
      <c r="G31" s="45" t="s">
        <v>152</v>
      </c>
      <c r="H31" s="5" t="s">
        <v>146</v>
      </c>
      <c r="I31" s="4" t="s">
        <v>117</v>
      </c>
      <c r="J31" s="3" t="s">
        <v>132</v>
      </c>
      <c r="K31" s="1"/>
      <c r="L31" s="3" t="s">
        <v>152</v>
      </c>
      <c r="M31" s="5" t="s">
        <v>208</v>
      </c>
      <c r="N31" s="4" t="s">
        <v>117</v>
      </c>
      <c r="O31" s="4" t="s">
        <v>117</v>
      </c>
      <c r="P31" s="1"/>
      <c r="Q31" s="3" t="s">
        <v>152</v>
      </c>
      <c r="R31" s="3" t="s">
        <v>260</v>
      </c>
      <c r="S31" s="4" t="s">
        <v>117</v>
      </c>
      <c r="T31" s="4" t="s">
        <v>132</v>
      </c>
      <c r="U31" s="1"/>
    </row>
    <row r="32" spans="1:21">
      <c r="A32" s="24">
        <v>31</v>
      </c>
      <c r="B32" s="24" t="s">
        <v>27</v>
      </c>
      <c r="C32" s="24" t="s">
        <v>373</v>
      </c>
      <c r="D32" s="5" t="s">
        <v>307</v>
      </c>
      <c r="E32" s="31"/>
      <c r="F32" s="24"/>
      <c r="G32" s="44" t="s">
        <v>51</v>
      </c>
      <c r="H32" s="10" t="s">
        <v>154</v>
      </c>
      <c r="I32" s="10" t="s">
        <v>115</v>
      </c>
      <c r="J32" s="10" t="s">
        <v>116</v>
      </c>
      <c r="K32" s="10" t="s">
        <v>226</v>
      </c>
      <c r="L32" s="3">
        <v>53</v>
      </c>
      <c r="M32" s="3" t="s">
        <v>191</v>
      </c>
      <c r="N32" s="4" t="s">
        <v>50</v>
      </c>
      <c r="O32" s="4" t="s">
        <v>117</v>
      </c>
      <c r="P32" s="1"/>
      <c r="Q32" s="3" t="s">
        <v>152</v>
      </c>
      <c r="R32" s="3" t="s">
        <v>261</v>
      </c>
      <c r="S32" s="4" t="s">
        <v>117</v>
      </c>
      <c r="T32" s="4" t="s">
        <v>129</v>
      </c>
      <c r="U32" s="1"/>
    </row>
    <row r="33" spans="1:21">
      <c r="A33" s="21">
        <v>32</v>
      </c>
      <c r="B33" s="21" t="s">
        <v>57</v>
      </c>
      <c r="C33" s="21" t="s">
        <v>374</v>
      </c>
      <c r="D33" s="21" t="s">
        <v>394</v>
      </c>
      <c r="E33" s="37" t="s">
        <v>432</v>
      </c>
      <c r="F33" s="24"/>
      <c r="G33" s="45" t="s">
        <v>152</v>
      </c>
      <c r="H33" s="3" t="s">
        <v>155</v>
      </c>
      <c r="I33" s="4" t="s">
        <v>117</v>
      </c>
      <c r="J33" s="4" t="s">
        <v>52</v>
      </c>
      <c r="K33" s="1"/>
      <c r="L33" s="3" t="s">
        <v>152</v>
      </c>
      <c r="M33" s="5" t="s">
        <v>192</v>
      </c>
      <c r="N33" s="4" t="s">
        <v>117</v>
      </c>
      <c r="O33" s="4" t="s">
        <v>117</v>
      </c>
      <c r="P33" s="1"/>
      <c r="Q33" s="3" t="s">
        <v>152</v>
      </c>
      <c r="R33" s="3" t="s">
        <v>262</v>
      </c>
      <c r="S33" s="4" t="s">
        <v>117</v>
      </c>
      <c r="T33" s="4" t="s">
        <v>117</v>
      </c>
      <c r="U33" s="1"/>
    </row>
    <row r="34" spans="1:21">
      <c r="A34" s="22">
        <v>33</v>
      </c>
      <c r="B34" s="22" t="s">
        <v>28</v>
      </c>
      <c r="C34" s="22" t="s">
        <v>489</v>
      </c>
      <c r="D34" s="22" t="s">
        <v>347</v>
      </c>
      <c r="E34" s="38" t="s">
        <v>504</v>
      </c>
      <c r="F34" s="24"/>
      <c r="G34" s="45" t="s">
        <v>152</v>
      </c>
      <c r="H34" s="3" t="s">
        <v>156</v>
      </c>
      <c r="I34" s="4" t="s">
        <v>117</v>
      </c>
      <c r="J34" s="4" t="s">
        <v>52</v>
      </c>
      <c r="K34" s="1"/>
      <c r="L34" s="3">
        <v>36</v>
      </c>
      <c r="M34" s="5" t="s">
        <v>209</v>
      </c>
      <c r="N34" s="4" t="s">
        <v>96</v>
      </c>
      <c r="O34" s="4" t="s">
        <v>117</v>
      </c>
      <c r="P34" s="1"/>
      <c r="Q34" s="10" t="s">
        <v>51</v>
      </c>
      <c r="R34" s="10" t="s">
        <v>263</v>
      </c>
      <c r="S34" s="10" t="s">
        <v>115</v>
      </c>
      <c r="T34" s="10" t="s">
        <v>116</v>
      </c>
      <c r="U34" s="10" t="s">
        <v>53</v>
      </c>
    </row>
    <row r="35" spans="1:21">
      <c r="A35" s="24">
        <v>34</v>
      </c>
      <c r="B35" s="24" t="s">
        <v>29</v>
      </c>
      <c r="C35" s="24" t="s">
        <v>376</v>
      </c>
      <c r="D35" s="5" t="s">
        <v>307</v>
      </c>
      <c r="E35" s="31"/>
      <c r="F35" s="24"/>
      <c r="G35" s="45" t="s">
        <v>152</v>
      </c>
      <c r="H35" s="3" t="s">
        <v>157</v>
      </c>
      <c r="I35" s="4" t="s">
        <v>117</v>
      </c>
      <c r="J35" s="4" t="s">
        <v>52</v>
      </c>
      <c r="K35" s="1"/>
      <c r="L35" s="3">
        <v>35</v>
      </c>
      <c r="M35" s="5" t="s">
        <v>210</v>
      </c>
      <c r="N35" s="4" t="s">
        <v>97</v>
      </c>
      <c r="O35" s="4" t="s">
        <v>117</v>
      </c>
      <c r="P35" s="1"/>
      <c r="Q35" s="3" t="s">
        <v>152</v>
      </c>
      <c r="R35" s="3" t="s">
        <v>259</v>
      </c>
      <c r="S35" s="4" t="s">
        <v>117</v>
      </c>
      <c r="T35" s="4" t="s">
        <v>129</v>
      </c>
      <c r="U35" s="1"/>
    </row>
    <row r="36" spans="1:21">
      <c r="A36" s="24">
        <v>35</v>
      </c>
      <c r="B36" s="24" t="s">
        <v>97</v>
      </c>
      <c r="C36" s="24" t="s">
        <v>97</v>
      </c>
      <c r="D36" s="5" t="s">
        <v>307</v>
      </c>
      <c r="E36" s="31"/>
      <c r="F36" s="24"/>
      <c r="G36" s="45" t="s">
        <v>152</v>
      </c>
      <c r="H36" s="3" t="s">
        <v>158</v>
      </c>
      <c r="I36" s="4" t="s">
        <v>117</v>
      </c>
      <c r="J36" s="4" t="s">
        <v>52</v>
      </c>
      <c r="K36" s="1"/>
      <c r="L36" s="3" t="s">
        <v>152</v>
      </c>
      <c r="M36" s="5" t="s">
        <v>211</v>
      </c>
      <c r="N36" s="4" t="s">
        <v>117</v>
      </c>
      <c r="O36" s="4" t="s">
        <v>117</v>
      </c>
      <c r="P36" s="1"/>
      <c r="Q36" s="3" t="s">
        <v>152</v>
      </c>
      <c r="R36" s="3" t="s">
        <v>260</v>
      </c>
      <c r="S36" s="4" t="s">
        <v>117</v>
      </c>
      <c r="T36" s="4" t="s">
        <v>132</v>
      </c>
      <c r="U36" s="1"/>
    </row>
    <row r="37" spans="1:21">
      <c r="A37" s="24">
        <v>36</v>
      </c>
      <c r="B37" s="24" t="s">
        <v>96</v>
      </c>
      <c r="C37" s="24" t="s">
        <v>96</v>
      </c>
      <c r="D37" s="5" t="s">
        <v>307</v>
      </c>
      <c r="E37" s="31"/>
      <c r="F37" s="24"/>
      <c r="G37" s="45" t="s">
        <v>152</v>
      </c>
      <c r="H37" s="3" t="s">
        <v>159</v>
      </c>
      <c r="I37" s="4" t="s">
        <v>117</v>
      </c>
      <c r="J37" s="4" t="s">
        <v>52</v>
      </c>
      <c r="K37" s="1"/>
      <c r="L37" s="3" t="s">
        <v>152</v>
      </c>
      <c r="M37" s="5" t="s">
        <v>212</v>
      </c>
      <c r="N37" s="4" t="s">
        <v>117</v>
      </c>
      <c r="O37" s="4" t="s">
        <v>117</v>
      </c>
      <c r="P37" s="1"/>
      <c r="Q37" s="3" t="s">
        <v>152</v>
      </c>
      <c r="R37" s="3" t="s">
        <v>261</v>
      </c>
      <c r="S37" s="4" t="s">
        <v>117</v>
      </c>
      <c r="T37" s="4" t="s">
        <v>129</v>
      </c>
      <c r="U37" s="1"/>
    </row>
    <row r="38" spans="1:21">
      <c r="A38" s="24">
        <v>37</v>
      </c>
      <c r="B38" s="24" t="s">
        <v>30</v>
      </c>
      <c r="C38" s="24" t="s">
        <v>377</v>
      </c>
      <c r="D38" s="5" t="s">
        <v>307</v>
      </c>
      <c r="E38" s="31"/>
      <c r="F38" s="24"/>
      <c r="G38" s="45" t="s">
        <v>152</v>
      </c>
      <c r="H38" s="3" t="s">
        <v>160</v>
      </c>
      <c r="I38" s="4" t="s">
        <v>117</v>
      </c>
      <c r="J38" s="4" t="s">
        <v>52</v>
      </c>
      <c r="K38" s="1"/>
      <c r="L38" s="3" t="s">
        <v>152</v>
      </c>
      <c r="M38" s="5" t="s">
        <v>213</v>
      </c>
      <c r="N38" s="4" t="s">
        <v>117</v>
      </c>
      <c r="O38" s="4" t="s">
        <v>117</v>
      </c>
      <c r="P38" s="1"/>
      <c r="Q38" s="3" t="s">
        <v>152</v>
      </c>
      <c r="R38" s="3" t="s">
        <v>262</v>
      </c>
      <c r="S38" s="4" t="s">
        <v>117</v>
      </c>
      <c r="T38" s="4" t="s">
        <v>117</v>
      </c>
      <c r="U38" s="1"/>
    </row>
    <row r="39" spans="1:21">
      <c r="A39" s="22">
        <v>38</v>
      </c>
      <c r="B39" s="22" t="s">
        <v>31</v>
      </c>
      <c r="C39" s="22" t="s">
        <v>378</v>
      </c>
      <c r="D39" s="22" t="s">
        <v>399</v>
      </c>
      <c r="E39" s="38" t="s">
        <v>447</v>
      </c>
      <c r="F39" s="24"/>
      <c r="G39" s="45" t="s">
        <v>152</v>
      </c>
      <c r="H39" s="3" t="s">
        <v>161</v>
      </c>
      <c r="I39" s="4" t="s">
        <v>117</v>
      </c>
      <c r="J39" s="4" t="s">
        <v>52</v>
      </c>
      <c r="K39" s="1"/>
      <c r="L39" s="3">
        <v>27</v>
      </c>
      <c r="M39" s="5" t="s">
        <v>214</v>
      </c>
      <c r="N39" s="4" t="s">
        <v>95</v>
      </c>
      <c r="O39" s="4" t="s">
        <v>117</v>
      </c>
      <c r="P39" s="1"/>
      <c r="Q39" s="10" t="s">
        <v>51</v>
      </c>
      <c r="R39" s="10" t="s">
        <v>81</v>
      </c>
      <c r="S39" s="10" t="s">
        <v>115</v>
      </c>
      <c r="T39" s="10" t="s">
        <v>116</v>
      </c>
      <c r="U39" s="10" t="s">
        <v>53</v>
      </c>
    </row>
    <row r="40" spans="1:21">
      <c r="A40" s="24">
        <v>39</v>
      </c>
      <c r="B40" s="24" t="s">
        <v>32</v>
      </c>
      <c r="C40" s="24" t="s">
        <v>307</v>
      </c>
      <c r="D40" s="5" t="s">
        <v>307</v>
      </c>
      <c r="E40" s="31"/>
      <c r="F40" s="24"/>
      <c r="G40" s="45" t="s">
        <v>152</v>
      </c>
      <c r="H40" s="3" t="s">
        <v>162</v>
      </c>
      <c r="I40" s="4" t="s">
        <v>117</v>
      </c>
      <c r="J40" s="4" t="s">
        <v>52</v>
      </c>
      <c r="K40" s="1"/>
      <c r="L40" s="6" t="s">
        <v>51</v>
      </c>
      <c r="M40" s="6" t="s">
        <v>218</v>
      </c>
      <c r="N40" s="6" t="s">
        <v>115</v>
      </c>
      <c r="O40" s="6" t="s">
        <v>116</v>
      </c>
      <c r="P40" s="6" t="s">
        <v>53</v>
      </c>
      <c r="Q40" s="3" t="s">
        <v>152</v>
      </c>
      <c r="R40" s="3" t="s">
        <v>267</v>
      </c>
      <c r="S40" s="4" t="s">
        <v>117</v>
      </c>
      <c r="T40" s="4" t="s">
        <v>132</v>
      </c>
      <c r="U40" s="1"/>
    </row>
    <row r="41" spans="1:21">
      <c r="A41" s="75">
        <v>40</v>
      </c>
      <c r="B41" s="75" t="s">
        <v>6</v>
      </c>
      <c r="C41" s="76" t="s">
        <v>379</v>
      </c>
      <c r="D41" s="19" t="s">
        <v>6</v>
      </c>
      <c r="E41" s="33"/>
      <c r="F41" s="75"/>
      <c r="G41" s="46" t="s">
        <v>51</v>
      </c>
      <c r="H41" s="9" t="s">
        <v>163</v>
      </c>
      <c r="I41" s="9" t="s">
        <v>115</v>
      </c>
      <c r="J41" s="9" t="s">
        <v>116</v>
      </c>
      <c r="K41" s="9" t="s">
        <v>226</v>
      </c>
      <c r="L41" s="3" t="s">
        <v>152</v>
      </c>
      <c r="M41" s="3" t="s">
        <v>185</v>
      </c>
      <c r="N41" s="4" t="s">
        <v>117</v>
      </c>
      <c r="O41" s="4" t="s">
        <v>117</v>
      </c>
      <c r="P41" s="1"/>
      <c r="Q41" s="3" t="s">
        <v>152</v>
      </c>
      <c r="R41" s="3" t="s">
        <v>267</v>
      </c>
      <c r="S41" s="4" t="s">
        <v>117</v>
      </c>
      <c r="T41" s="4" t="s">
        <v>132</v>
      </c>
      <c r="U41" s="1"/>
    </row>
    <row r="42" spans="1:21">
      <c r="A42" s="75">
        <v>41</v>
      </c>
      <c r="B42" s="75" t="s">
        <v>3</v>
      </c>
      <c r="C42" s="77" t="s">
        <v>380</v>
      </c>
      <c r="D42" s="19" t="s">
        <v>3</v>
      </c>
      <c r="E42" s="33"/>
      <c r="F42" s="75"/>
      <c r="G42" s="47"/>
      <c r="H42" s="5" t="s">
        <v>164</v>
      </c>
      <c r="I42" s="4" t="s">
        <v>61</v>
      </c>
      <c r="J42" s="4" t="s">
        <v>132</v>
      </c>
      <c r="K42" s="23" t="s">
        <v>345</v>
      </c>
      <c r="L42" s="3" t="s">
        <v>152</v>
      </c>
      <c r="M42" s="5" t="s">
        <v>186</v>
      </c>
      <c r="N42" s="4" t="s">
        <v>117</v>
      </c>
      <c r="O42" s="4" t="s">
        <v>117</v>
      </c>
      <c r="P42" s="1"/>
      <c r="Q42" s="3" t="s">
        <v>152</v>
      </c>
      <c r="R42" s="3" t="s">
        <v>268</v>
      </c>
      <c r="S42" s="4" t="s">
        <v>117</v>
      </c>
      <c r="T42" s="4" t="s">
        <v>129</v>
      </c>
      <c r="U42" s="1"/>
    </row>
    <row r="43" spans="1:21">
      <c r="A43" s="24">
        <v>42</v>
      </c>
      <c r="B43" s="24" t="s">
        <v>33</v>
      </c>
      <c r="C43" s="24" t="s">
        <v>490</v>
      </c>
      <c r="D43" s="5" t="s">
        <v>307</v>
      </c>
      <c r="E43" s="31"/>
      <c r="F43" s="24"/>
      <c r="G43" s="47"/>
      <c r="H43" s="5" t="s">
        <v>165</v>
      </c>
      <c r="I43" s="4" t="s">
        <v>117</v>
      </c>
      <c r="J43" s="4" t="s">
        <v>117</v>
      </c>
      <c r="K43" s="1"/>
      <c r="L43" s="3">
        <v>46</v>
      </c>
      <c r="M43" s="3" t="s">
        <v>187</v>
      </c>
      <c r="N43" s="4" t="s">
        <v>94</v>
      </c>
      <c r="O43" s="4" t="s">
        <v>132</v>
      </c>
      <c r="P43" s="1"/>
      <c r="Q43" s="3">
        <v>63</v>
      </c>
      <c r="R43" s="3" t="s">
        <v>82</v>
      </c>
      <c r="S43" s="4" t="s">
        <v>83</v>
      </c>
      <c r="T43" s="4" t="s">
        <v>132</v>
      </c>
      <c r="U43" s="1"/>
    </row>
    <row r="44" spans="1:21">
      <c r="A44" s="23">
        <v>43</v>
      </c>
      <c r="B44" s="23" t="s">
        <v>453</v>
      </c>
      <c r="C44" s="23" t="s">
        <v>491</v>
      </c>
      <c r="D44" s="23" t="s">
        <v>345</v>
      </c>
      <c r="E44" s="39" t="s">
        <v>448</v>
      </c>
      <c r="F44" s="24"/>
      <c r="G44" s="72"/>
      <c r="H44" s="24" t="s">
        <v>166</v>
      </c>
      <c r="I44" s="4" t="s">
        <v>117</v>
      </c>
      <c r="J44" s="4" t="s">
        <v>117</v>
      </c>
      <c r="K44" s="1"/>
      <c r="L44" s="3" t="s">
        <v>152</v>
      </c>
      <c r="M44" s="5" t="s">
        <v>188</v>
      </c>
      <c r="N44" s="4" t="s">
        <v>117</v>
      </c>
      <c r="O44" s="4" t="s">
        <v>117</v>
      </c>
      <c r="P44" s="1"/>
      <c r="Q44" s="3">
        <v>9</v>
      </c>
      <c r="R44" s="3" t="s">
        <v>481</v>
      </c>
      <c r="S44" s="81" t="s">
        <v>88</v>
      </c>
      <c r="T44" s="4" t="s">
        <v>129</v>
      </c>
      <c r="U44" s="1"/>
    </row>
    <row r="45" spans="1:21">
      <c r="A45" s="24">
        <v>44</v>
      </c>
      <c r="B45" s="24" t="s">
        <v>35</v>
      </c>
      <c r="C45" s="24" t="s">
        <v>492</v>
      </c>
      <c r="D45" s="5" t="s">
        <v>307</v>
      </c>
      <c r="E45" s="31"/>
      <c r="F45" s="24"/>
      <c r="G45" s="47"/>
      <c r="H45" s="5" t="s">
        <v>332</v>
      </c>
      <c r="I45" s="4" t="s">
        <v>117</v>
      </c>
      <c r="J45" s="4" t="s">
        <v>117</v>
      </c>
      <c r="K45" s="1"/>
      <c r="L45" s="3" t="s">
        <v>152</v>
      </c>
      <c r="M45" s="3" t="s">
        <v>220</v>
      </c>
      <c r="N45" s="4" t="s">
        <v>117</v>
      </c>
      <c r="O45" s="4" t="s">
        <v>117</v>
      </c>
      <c r="P45" s="1"/>
      <c r="Q45" s="3">
        <v>11</v>
      </c>
      <c r="R45" s="3" t="s">
        <v>482</v>
      </c>
      <c r="S45" s="4" t="s">
        <v>484</v>
      </c>
      <c r="T45" s="4" t="s">
        <v>129</v>
      </c>
      <c r="U45" s="1"/>
    </row>
    <row r="46" spans="1:21">
      <c r="A46" s="24">
        <v>45</v>
      </c>
      <c r="B46" s="24" t="s">
        <v>36</v>
      </c>
      <c r="C46" s="24" t="s">
        <v>493</v>
      </c>
      <c r="D46" s="3" t="s">
        <v>341</v>
      </c>
      <c r="E46" s="36"/>
      <c r="F46" s="24"/>
      <c r="G46" s="47"/>
      <c r="H46" s="5" t="s">
        <v>168</v>
      </c>
      <c r="I46" s="4" t="s">
        <v>117</v>
      </c>
      <c r="J46" s="4" t="s">
        <v>117</v>
      </c>
      <c r="K46" s="1"/>
      <c r="L46" s="3" t="s">
        <v>152</v>
      </c>
      <c r="M46" s="5" t="s">
        <v>221</v>
      </c>
      <c r="N46" s="4" t="s">
        <v>117</v>
      </c>
      <c r="O46" s="4" t="s">
        <v>117</v>
      </c>
      <c r="P46" s="1"/>
      <c r="Q46" s="3">
        <v>12</v>
      </c>
      <c r="R46" s="3" t="s">
        <v>483</v>
      </c>
      <c r="S46" s="4" t="s">
        <v>485</v>
      </c>
      <c r="T46" s="4" t="s">
        <v>132</v>
      </c>
      <c r="U46" s="1"/>
    </row>
    <row r="47" spans="1:21">
      <c r="A47" s="24">
        <v>46</v>
      </c>
      <c r="B47" s="24" t="s">
        <v>94</v>
      </c>
      <c r="C47" s="24" t="s">
        <v>494</v>
      </c>
      <c r="D47" s="5" t="s">
        <v>307</v>
      </c>
      <c r="E47" s="31"/>
      <c r="F47" s="24"/>
      <c r="G47" s="47"/>
      <c r="H47" s="5" t="s">
        <v>169</v>
      </c>
      <c r="I47" s="4" t="s">
        <v>117</v>
      </c>
      <c r="J47" s="4" t="s">
        <v>117</v>
      </c>
      <c r="K47" s="1"/>
      <c r="L47" s="3" t="s">
        <v>152</v>
      </c>
      <c r="M47" s="3" t="s">
        <v>191</v>
      </c>
      <c r="N47" s="4" t="s">
        <v>117</v>
      </c>
      <c r="O47" s="4" t="s">
        <v>117</v>
      </c>
      <c r="P47" s="1"/>
      <c r="Q47" s="10" t="s">
        <v>51</v>
      </c>
      <c r="R47" s="10" t="s">
        <v>84</v>
      </c>
      <c r="S47" s="10" t="s">
        <v>115</v>
      </c>
      <c r="T47" s="10" t="s">
        <v>116</v>
      </c>
      <c r="U47" s="10" t="s">
        <v>53</v>
      </c>
    </row>
    <row r="48" spans="1:21">
      <c r="A48" s="24">
        <v>47</v>
      </c>
      <c r="B48" s="24" t="s">
        <v>37</v>
      </c>
      <c r="C48" s="24" t="s">
        <v>495</v>
      </c>
      <c r="D48" s="5" t="s">
        <v>307</v>
      </c>
      <c r="E48" s="31"/>
      <c r="F48" s="24"/>
      <c r="G48" s="47"/>
      <c r="H48" s="5" t="s">
        <v>170</v>
      </c>
      <c r="I48" s="4" t="s">
        <v>117</v>
      </c>
      <c r="J48" s="4" t="s">
        <v>117</v>
      </c>
      <c r="K48" s="1"/>
      <c r="L48" s="3" t="s">
        <v>152</v>
      </c>
      <c r="M48" s="5" t="s">
        <v>192</v>
      </c>
      <c r="N48" s="4" t="s">
        <v>20</v>
      </c>
      <c r="O48" s="4" t="s">
        <v>128</v>
      </c>
      <c r="P48" s="22" t="s">
        <v>435</v>
      </c>
      <c r="Q48" s="5">
        <v>7</v>
      </c>
      <c r="R48" s="3" t="s">
        <v>270</v>
      </c>
      <c r="S48" s="4" t="s">
        <v>85</v>
      </c>
      <c r="T48" s="4" t="s">
        <v>129</v>
      </c>
      <c r="U48" s="1"/>
    </row>
    <row r="49" spans="1:21">
      <c r="A49" s="24">
        <v>48</v>
      </c>
      <c r="B49" s="24" t="s">
        <v>65</v>
      </c>
      <c r="C49" s="24" t="s">
        <v>496</v>
      </c>
      <c r="D49" s="24" t="s">
        <v>436</v>
      </c>
      <c r="E49" s="78"/>
      <c r="F49" s="24"/>
      <c r="G49" s="72"/>
      <c r="H49" s="24" t="s">
        <v>398</v>
      </c>
      <c r="I49" s="4" t="s">
        <v>117</v>
      </c>
      <c r="J49" s="4" t="s">
        <v>117</v>
      </c>
      <c r="K49" s="1"/>
      <c r="L49" s="3" t="s">
        <v>152</v>
      </c>
      <c r="M49" s="5" t="s">
        <v>212</v>
      </c>
      <c r="N49" s="4" t="s">
        <v>117</v>
      </c>
      <c r="O49" s="4" t="s">
        <v>117</v>
      </c>
      <c r="P49" s="1"/>
      <c r="Q49" s="5">
        <v>41</v>
      </c>
      <c r="R49" s="3" t="s">
        <v>270</v>
      </c>
      <c r="S49" s="4" t="s">
        <v>86</v>
      </c>
      <c r="T49" s="4" t="s">
        <v>129</v>
      </c>
      <c r="U49" s="1"/>
    </row>
    <row r="50" spans="1:21">
      <c r="A50" s="22">
        <v>49</v>
      </c>
      <c r="B50" s="22" t="s">
        <v>93</v>
      </c>
      <c r="C50" s="22" t="s">
        <v>93</v>
      </c>
      <c r="D50" s="22" t="s">
        <v>437</v>
      </c>
      <c r="E50" s="38" t="s">
        <v>451</v>
      </c>
      <c r="F50" s="24"/>
      <c r="G50" s="47"/>
      <c r="H50" s="5" t="s">
        <v>172</v>
      </c>
      <c r="I50" s="4" t="s">
        <v>117</v>
      </c>
      <c r="J50" s="4" t="s">
        <v>129</v>
      </c>
      <c r="K50" s="1"/>
      <c r="L50" s="3" t="s">
        <v>152</v>
      </c>
      <c r="M50" s="5" t="s">
        <v>213</v>
      </c>
      <c r="N50" s="4" t="s">
        <v>117</v>
      </c>
      <c r="O50" s="4" t="s">
        <v>117</v>
      </c>
      <c r="P50" s="1"/>
      <c r="Q50" s="5">
        <v>8</v>
      </c>
      <c r="R50" s="3" t="s">
        <v>271</v>
      </c>
      <c r="S50" s="4" t="s">
        <v>87</v>
      </c>
      <c r="T50" s="4" t="s">
        <v>129</v>
      </c>
      <c r="U50" s="1"/>
    </row>
    <row r="51" spans="1:21">
      <c r="A51" s="24">
        <v>50</v>
      </c>
      <c r="B51" s="24" t="s">
        <v>92</v>
      </c>
      <c r="C51" s="24" t="s">
        <v>92</v>
      </c>
      <c r="D51" s="5" t="s">
        <v>307</v>
      </c>
      <c r="E51" s="31"/>
      <c r="F51" s="24"/>
      <c r="G51" s="47"/>
      <c r="H51" s="5" t="s">
        <v>173</v>
      </c>
      <c r="I51" s="4" t="s">
        <v>117</v>
      </c>
      <c r="J51" s="4" t="s">
        <v>129</v>
      </c>
      <c r="K51" s="1"/>
      <c r="L51" s="6" t="s">
        <v>51</v>
      </c>
      <c r="M51" s="6" t="s">
        <v>147</v>
      </c>
      <c r="N51" s="6" t="s">
        <v>115</v>
      </c>
      <c r="O51" s="6" t="s">
        <v>116</v>
      </c>
      <c r="P51" s="6" t="s">
        <v>53</v>
      </c>
      <c r="Q51" s="5">
        <v>9</v>
      </c>
      <c r="R51" s="3" t="s">
        <v>272</v>
      </c>
      <c r="S51" s="4" t="s">
        <v>88</v>
      </c>
      <c r="T51" s="4" t="s">
        <v>129</v>
      </c>
      <c r="U51" s="1"/>
    </row>
    <row r="52" spans="1:21">
      <c r="A52" s="24">
        <v>51</v>
      </c>
      <c r="B52" s="24" t="s">
        <v>38</v>
      </c>
      <c r="C52" s="24" t="s">
        <v>497</v>
      </c>
      <c r="D52" s="5" t="s">
        <v>307</v>
      </c>
      <c r="E52" s="31"/>
      <c r="F52" s="24"/>
      <c r="G52" s="47"/>
      <c r="H52" s="5" t="s">
        <v>174</v>
      </c>
      <c r="I52" s="4" t="s">
        <v>117</v>
      </c>
      <c r="J52" s="4" t="s">
        <v>129</v>
      </c>
      <c r="K52" s="1"/>
      <c r="L52" s="3" t="s">
        <v>152</v>
      </c>
      <c r="M52" s="3" t="s">
        <v>185</v>
      </c>
      <c r="N52" s="4" t="s">
        <v>117</v>
      </c>
      <c r="O52" s="4" t="s">
        <v>117</v>
      </c>
      <c r="P52" s="1"/>
      <c r="Q52" s="5">
        <v>10</v>
      </c>
      <c r="R52" s="3" t="s">
        <v>273</v>
      </c>
      <c r="S52" s="4" t="s">
        <v>89</v>
      </c>
      <c r="T52" s="4" t="s">
        <v>132</v>
      </c>
      <c r="U52" s="1"/>
    </row>
    <row r="53" spans="1:21">
      <c r="A53" s="24">
        <v>52</v>
      </c>
      <c r="B53" s="24" t="s">
        <v>50</v>
      </c>
      <c r="C53" s="24" t="s">
        <v>498</v>
      </c>
      <c r="D53" s="5" t="s">
        <v>307</v>
      </c>
      <c r="E53" s="78"/>
      <c r="F53" s="24"/>
      <c r="G53" s="47"/>
      <c r="H53" s="5" t="s">
        <v>175</v>
      </c>
      <c r="I53" s="4" t="s">
        <v>117</v>
      </c>
      <c r="J53" s="4" t="s">
        <v>129</v>
      </c>
      <c r="K53" s="1"/>
      <c r="L53" s="3" t="s">
        <v>152</v>
      </c>
      <c r="M53" s="5" t="s">
        <v>186</v>
      </c>
      <c r="N53" s="4" t="s">
        <v>117</v>
      </c>
      <c r="O53" s="4" t="s">
        <v>117</v>
      </c>
      <c r="P53" s="1"/>
      <c r="Q53" s="5">
        <v>40</v>
      </c>
      <c r="R53" s="3" t="s">
        <v>273</v>
      </c>
      <c r="S53" s="4" t="s">
        <v>90</v>
      </c>
      <c r="T53" s="4" t="s">
        <v>132</v>
      </c>
      <c r="U53" s="1"/>
    </row>
    <row r="54" spans="1:21">
      <c r="A54" s="22">
        <v>53</v>
      </c>
      <c r="B54" s="22" t="s">
        <v>64</v>
      </c>
      <c r="C54" s="22" t="s">
        <v>64</v>
      </c>
      <c r="D54" s="22" t="s">
        <v>400</v>
      </c>
      <c r="E54" s="38" t="s">
        <v>444</v>
      </c>
      <c r="F54" s="24"/>
      <c r="G54" s="47"/>
      <c r="H54" s="5" t="s">
        <v>176</v>
      </c>
      <c r="I54" s="4" t="s">
        <v>117</v>
      </c>
      <c r="J54" s="4" t="s">
        <v>129</v>
      </c>
      <c r="K54" s="1"/>
      <c r="L54" s="3" t="s">
        <v>152</v>
      </c>
      <c r="M54" s="3" t="s">
        <v>187</v>
      </c>
      <c r="N54" s="4" t="s">
        <v>117</v>
      </c>
      <c r="O54" s="4" t="s">
        <v>117</v>
      </c>
      <c r="P54" s="1"/>
      <c r="Q54" s="10" t="s">
        <v>51</v>
      </c>
      <c r="R54" s="10" t="s">
        <v>279</v>
      </c>
      <c r="S54" s="10" t="s">
        <v>115</v>
      </c>
      <c r="T54" s="10" t="s">
        <v>116</v>
      </c>
      <c r="U54" s="10" t="s">
        <v>53</v>
      </c>
    </row>
    <row r="55" spans="1:21">
      <c r="A55" s="24">
        <v>54</v>
      </c>
      <c r="B55" s="24" t="s">
        <v>39</v>
      </c>
      <c r="C55" s="24" t="s">
        <v>499</v>
      </c>
      <c r="D55" s="5" t="s">
        <v>307</v>
      </c>
      <c r="E55" s="31"/>
      <c r="F55" s="24"/>
      <c r="G55" s="47"/>
      <c r="H55" s="5" t="s">
        <v>177</v>
      </c>
      <c r="I55" s="4" t="s">
        <v>117</v>
      </c>
      <c r="J55" s="4" t="s">
        <v>129</v>
      </c>
      <c r="K55" s="1"/>
      <c r="L55" s="3" t="s">
        <v>152</v>
      </c>
      <c r="M55" s="5" t="s">
        <v>188</v>
      </c>
      <c r="N55" s="4" t="s">
        <v>117</v>
      </c>
      <c r="O55" s="4" t="s">
        <v>117</v>
      </c>
      <c r="P55" s="1"/>
      <c r="Q55" s="3" t="s">
        <v>152</v>
      </c>
      <c r="R55" s="3" t="s">
        <v>280</v>
      </c>
      <c r="S55" s="4" t="s">
        <v>117</v>
      </c>
      <c r="T55" s="4" t="s">
        <v>129</v>
      </c>
      <c r="U55" s="1"/>
    </row>
    <row r="56" spans="1:21">
      <c r="A56" s="22">
        <v>55</v>
      </c>
      <c r="B56" s="22" t="s">
        <v>200</v>
      </c>
      <c r="C56" s="22" t="s">
        <v>200</v>
      </c>
      <c r="D56" s="22" t="s">
        <v>401</v>
      </c>
      <c r="E56" s="38" t="s">
        <v>445</v>
      </c>
      <c r="F56" s="24"/>
      <c r="G56" s="47"/>
      <c r="H56" s="5" t="s">
        <v>178</v>
      </c>
      <c r="I56" s="4" t="s">
        <v>117</v>
      </c>
      <c r="J56" s="4" t="s">
        <v>129</v>
      </c>
      <c r="K56" s="1"/>
      <c r="L56" s="3" t="s">
        <v>152</v>
      </c>
      <c r="M56" s="3" t="s">
        <v>220</v>
      </c>
      <c r="N56" s="4" t="s">
        <v>117</v>
      </c>
      <c r="O56" s="4" t="s">
        <v>117</v>
      </c>
      <c r="P56" s="1"/>
      <c r="Q56" s="3" t="s">
        <v>152</v>
      </c>
      <c r="R56" s="3" t="s">
        <v>281</v>
      </c>
      <c r="S56" s="4" t="s">
        <v>117</v>
      </c>
      <c r="T56" s="4" t="s">
        <v>132</v>
      </c>
      <c r="U56" s="1"/>
    </row>
    <row r="57" spans="1:21">
      <c r="A57" s="23">
        <v>56</v>
      </c>
      <c r="B57" s="23" t="s">
        <v>454</v>
      </c>
      <c r="C57" s="23" t="s">
        <v>500</v>
      </c>
      <c r="D57" s="23" t="s">
        <v>348</v>
      </c>
      <c r="E57" s="39" t="s">
        <v>446</v>
      </c>
      <c r="F57" s="24"/>
      <c r="G57" s="48" t="s">
        <v>51</v>
      </c>
      <c r="H57" s="12" t="s">
        <v>183</v>
      </c>
      <c r="I57" s="12" t="s">
        <v>115</v>
      </c>
      <c r="J57" s="12" t="s">
        <v>116</v>
      </c>
      <c r="K57" s="12" t="s">
        <v>226</v>
      </c>
      <c r="L57" s="3" t="s">
        <v>152</v>
      </c>
      <c r="M57" s="5" t="s">
        <v>221</v>
      </c>
      <c r="N57" s="4" t="s">
        <v>117</v>
      </c>
      <c r="O57" s="4" t="s">
        <v>117</v>
      </c>
      <c r="P57" s="1"/>
      <c r="Q57" s="10" t="s">
        <v>51</v>
      </c>
      <c r="R57" s="10" t="s">
        <v>91</v>
      </c>
      <c r="S57" s="10" t="s">
        <v>115</v>
      </c>
      <c r="T57" s="10" t="s">
        <v>116</v>
      </c>
      <c r="U57" s="10" t="s">
        <v>53</v>
      </c>
    </row>
    <row r="58" spans="1:21">
      <c r="A58" s="24">
        <v>57</v>
      </c>
      <c r="B58" s="24" t="s">
        <v>41</v>
      </c>
      <c r="C58" s="24" t="s">
        <v>307</v>
      </c>
      <c r="D58" s="5" t="s">
        <v>307</v>
      </c>
      <c r="E58" s="31"/>
      <c r="F58" s="24"/>
      <c r="G58" s="47"/>
      <c r="H58" s="5" t="s">
        <v>164</v>
      </c>
      <c r="I58" s="4" t="s">
        <v>117</v>
      </c>
      <c r="J58" s="4" t="s">
        <v>117</v>
      </c>
      <c r="K58" s="1"/>
      <c r="L58" s="3">
        <v>53</v>
      </c>
      <c r="M58" s="3" t="s">
        <v>191</v>
      </c>
      <c r="N58" s="4" t="s">
        <v>64</v>
      </c>
      <c r="O58" s="4" t="s">
        <v>132</v>
      </c>
      <c r="P58" s="22" t="s">
        <v>400</v>
      </c>
      <c r="Q58" s="5">
        <v>62</v>
      </c>
      <c r="R58" s="3" t="s">
        <v>284</v>
      </c>
      <c r="S58" s="4" t="s">
        <v>68</v>
      </c>
      <c r="T58" s="4" t="s">
        <v>129</v>
      </c>
      <c r="U58" s="1"/>
    </row>
    <row r="59" spans="1:21">
      <c r="A59" s="24">
        <v>58</v>
      </c>
      <c r="B59" s="24" t="s">
        <v>42</v>
      </c>
      <c r="C59" s="24" t="s">
        <v>501</v>
      </c>
      <c r="D59" s="5" t="s">
        <v>307</v>
      </c>
      <c r="E59" s="31"/>
      <c r="F59" s="24"/>
      <c r="G59" s="47"/>
      <c r="H59" s="5" t="s">
        <v>165</v>
      </c>
      <c r="I59" s="4" t="s">
        <v>117</v>
      </c>
      <c r="J59" s="4" t="s">
        <v>117</v>
      </c>
      <c r="K59" s="1"/>
      <c r="L59" s="3" t="s">
        <v>152</v>
      </c>
      <c r="M59" s="5" t="s">
        <v>192</v>
      </c>
      <c r="N59" s="4" t="s">
        <v>117</v>
      </c>
      <c r="O59" s="4" t="s">
        <v>117</v>
      </c>
      <c r="P59" s="15"/>
      <c r="Q59" s="5">
        <v>64</v>
      </c>
      <c r="R59" s="3" t="s">
        <v>285</v>
      </c>
      <c r="S59" s="4" t="s">
        <v>70</v>
      </c>
      <c r="T59" s="14" t="s">
        <v>52</v>
      </c>
      <c r="U59" s="1"/>
    </row>
    <row r="60" spans="1:21">
      <c r="A60" s="17">
        <v>59</v>
      </c>
      <c r="B60" s="17" t="s">
        <v>471</v>
      </c>
      <c r="C60" s="17" t="s">
        <v>472</v>
      </c>
      <c r="D60" s="17" t="s">
        <v>338</v>
      </c>
      <c r="E60" s="30" t="s">
        <v>443</v>
      </c>
      <c r="F60" s="24"/>
      <c r="G60" s="47"/>
      <c r="H60" s="5" t="s">
        <v>166</v>
      </c>
      <c r="I60" s="4" t="s">
        <v>117</v>
      </c>
      <c r="J60" s="4" t="s">
        <v>117</v>
      </c>
      <c r="K60" s="1"/>
      <c r="L60" s="3" t="s">
        <v>152</v>
      </c>
      <c r="M60" s="5" t="s">
        <v>209</v>
      </c>
      <c r="N60" s="4" t="s">
        <v>117</v>
      </c>
      <c r="O60" s="4" t="s">
        <v>117</v>
      </c>
      <c r="P60" s="15"/>
      <c r="Q60" s="10" t="s">
        <v>51</v>
      </c>
      <c r="R60" s="10" t="s">
        <v>289</v>
      </c>
      <c r="S60" s="10" t="s">
        <v>115</v>
      </c>
      <c r="T60" s="10" t="s">
        <v>116</v>
      </c>
      <c r="U60" s="10" t="s">
        <v>53</v>
      </c>
    </row>
    <row r="61" spans="1:21">
      <c r="A61" s="17">
        <v>60</v>
      </c>
      <c r="B61" s="17" t="s">
        <v>473</v>
      </c>
      <c r="C61" s="17" t="s">
        <v>474</v>
      </c>
      <c r="D61" s="17" t="s">
        <v>337</v>
      </c>
      <c r="E61" s="30" t="s">
        <v>443</v>
      </c>
      <c r="F61" s="24"/>
      <c r="G61" s="47"/>
      <c r="H61" s="5" t="s">
        <v>167</v>
      </c>
      <c r="I61" s="4" t="s">
        <v>117</v>
      </c>
      <c r="J61" s="4" t="s">
        <v>117</v>
      </c>
      <c r="K61" s="1"/>
      <c r="L61" s="3" t="s">
        <v>152</v>
      </c>
      <c r="M61" s="5" t="s">
        <v>210</v>
      </c>
      <c r="N61" s="4" t="s">
        <v>117</v>
      </c>
      <c r="O61" s="4" t="s">
        <v>117</v>
      </c>
      <c r="P61" s="15"/>
      <c r="Q61" s="5" t="s">
        <v>152</v>
      </c>
      <c r="R61" s="5" t="s">
        <v>290</v>
      </c>
      <c r="S61" s="4" t="s">
        <v>117</v>
      </c>
      <c r="T61" s="4" t="s">
        <v>129</v>
      </c>
      <c r="U61" s="1"/>
    </row>
    <row r="62" spans="1:21">
      <c r="A62" s="24">
        <v>61</v>
      </c>
      <c r="B62" s="24" t="s">
        <v>45</v>
      </c>
      <c r="C62" s="24" t="s">
        <v>502</v>
      </c>
      <c r="D62" s="5" t="s">
        <v>307</v>
      </c>
      <c r="E62" s="31"/>
      <c r="F62" s="24"/>
      <c r="G62" s="47"/>
      <c r="H62" s="5" t="s">
        <v>168</v>
      </c>
      <c r="I62" s="4" t="s">
        <v>117</v>
      </c>
      <c r="J62" s="4" t="s">
        <v>117</v>
      </c>
      <c r="K62" s="1"/>
      <c r="L62" s="3" t="s">
        <v>152</v>
      </c>
      <c r="M62" s="5" t="s">
        <v>193</v>
      </c>
      <c r="N62" s="4" t="s">
        <v>117</v>
      </c>
      <c r="O62" s="4" t="s">
        <v>117</v>
      </c>
      <c r="P62" s="15"/>
      <c r="Q62" s="5" t="s">
        <v>152</v>
      </c>
      <c r="R62" s="5" t="s">
        <v>291</v>
      </c>
      <c r="S62" s="4" t="s">
        <v>117</v>
      </c>
      <c r="T62" s="4" t="s">
        <v>129</v>
      </c>
      <c r="U62" s="1"/>
    </row>
    <row r="63" spans="1:21">
      <c r="A63" s="24">
        <v>62</v>
      </c>
      <c r="B63" s="24" t="s">
        <v>46</v>
      </c>
      <c r="C63" s="24" t="s">
        <v>307</v>
      </c>
      <c r="D63" s="3" t="s">
        <v>349</v>
      </c>
      <c r="E63" s="36"/>
      <c r="F63" s="24"/>
      <c r="G63" s="47"/>
      <c r="H63" s="5" t="s">
        <v>169</v>
      </c>
      <c r="I63" s="4" t="s">
        <v>117</v>
      </c>
      <c r="J63" s="4" t="s">
        <v>117</v>
      </c>
      <c r="K63" s="1"/>
      <c r="L63" s="3" t="s">
        <v>152</v>
      </c>
      <c r="M63" s="5" t="s">
        <v>194</v>
      </c>
      <c r="N63" s="4" t="s">
        <v>117</v>
      </c>
      <c r="O63" s="4" t="s">
        <v>117</v>
      </c>
      <c r="P63" s="15"/>
      <c r="Q63" s="5" t="s">
        <v>152</v>
      </c>
      <c r="R63" s="5" t="s">
        <v>292</v>
      </c>
      <c r="S63" s="4" t="s">
        <v>117</v>
      </c>
      <c r="T63" s="4" t="s">
        <v>129</v>
      </c>
      <c r="U63" s="1"/>
    </row>
    <row r="64" spans="1:21">
      <c r="A64" s="24">
        <v>63</v>
      </c>
      <c r="B64" s="24" t="s">
        <v>47</v>
      </c>
      <c r="C64" s="24" t="s">
        <v>503</v>
      </c>
      <c r="D64" s="3" t="s">
        <v>350</v>
      </c>
      <c r="E64" s="36"/>
      <c r="F64" s="24"/>
      <c r="G64" s="47"/>
      <c r="H64" s="5" t="s">
        <v>170</v>
      </c>
      <c r="I64" s="4" t="s">
        <v>62</v>
      </c>
      <c r="J64" s="4" t="s">
        <v>129</v>
      </c>
      <c r="K64" s="80" t="s">
        <v>348</v>
      </c>
      <c r="Q64" s="5" t="s">
        <v>152</v>
      </c>
      <c r="R64" s="5" t="s">
        <v>293</v>
      </c>
      <c r="S64" s="4" t="s">
        <v>117</v>
      </c>
      <c r="T64" s="4" t="s">
        <v>129</v>
      </c>
      <c r="U64" s="1"/>
    </row>
    <row r="65" spans="1:21">
      <c r="A65" s="24">
        <v>64</v>
      </c>
      <c r="B65" s="24" t="s">
        <v>48</v>
      </c>
      <c r="C65" s="24" t="s">
        <v>307</v>
      </c>
      <c r="D65" s="3" t="s">
        <v>351</v>
      </c>
      <c r="E65" s="36"/>
      <c r="F65" s="24"/>
      <c r="G65" s="47"/>
      <c r="H65" s="5" t="s">
        <v>171</v>
      </c>
      <c r="I65" s="4" t="s">
        <v>117</v>
      </c>
      <c r="J65" s="4" t="s">
        <v>117</v>
      </c>
      <c r="K65" s="1"/>
      <c r="Q65" s="5" t="s">
        <v>152</v>
      </c>
      <c r="R65" s="5" t="s">
        <v>294</v>
      </c>
      <c r="S65" s="4" t="s">
        <v>117</v>
      </c>
      <c r="T65" s="4" t="s">
        <v>129</v>
      </c>
      <c r="U65" s="1"/>
    </row>
    <row r="66" spans="1:21">
      <c r="F66" s="24"/>
      <c r="G66" s="47"/>
      <c r="H66" s="5" t="s">
        <v>172</v>
      </c>
      <c r="I66" s="4" t="s">
        <v>117</v>
      </c>
      <c r="J66" s="4" t="s">
        <v>117</v>
      </c>
      <c r="K66" s="1"/>
      <c r="Q66" s="5" t="s">
        <v>152</v>
      </c>
      <c r="R66" s="5" t="s">
        <v>295</v>
      </c>
      <c r="S66" s="4" t="s">
        <v>117</v>
      </c>
      <c r="T66" s="4" t="s">
        <v>129</v>
      </c>
      <c r="U66" s="1"/>
    </row>
    <row r="67" spans="1:21">
      <c r="F67" s="24"/>
      <c r="G67" s="47"/>
      <c r="H67" s="5" t="s">
        <v>173</v>
      </c>
      <c r="I67" s="4" t="s">
        <v>117</v>
      </c>
      <c r="J67" s="4" t="s">
        <v>129</v>
      </c>
      <c r="K67" s="1"/>
      <c r="Q67" s="5" t="s">
        <v>152</v>
      </c>
      <c r="R67" s="5" t="s">
        <v>296</v>
      </c>
      <c r="S67" s="4" t="s">
        <v>117</v>
      </c>
      <c r="T67" s="4" t="s">
        <v>129</v>
      </c>
      <c r="U67" s="1"/>
    </row>
    <row r="68" spans="1:21">
      <c r="F68" s="24"/>
      <c r="G68" s="47"/>
      <c r="H68" s="5" t="s">
        <v>174</v>
      </c>
      <c r="I68" s="4" t="s">
        <v>117</v>
      </c>
      <c r="J68" s="4" t="s">
        <v>129</v>
      </c>
      <c r="K68" s="1"/>
      <c r="Q68" s="5" t="s">
        <v>152</v>
      </c>
      <c r="R68" s="5" t="s">
        <v>297</v>
      </c>
      <c r="S68" s="4" t="s">
        <v>117</v>
      </c>
      <c r="T68" s="4" t="s">
        <v>129</v>
      </c>
      <c r="U68" s="1"/>
    </row>
    <row r="69" spans="1:21">
      <c r="F69" s="24"/>
      <c r="G69" s="47"/>
      <c r="H69" s="5" t="s">
        <v>175</v>
      </c>
      <c r="I69" s="4" t="s">
        <v>117</v>
      </c>
      <c r="J69" s="4" t="s">
        <v>129</v>
      </c>
      <c r="K69" s="1"/>
      <c r="Q69" s="5" t="s">
        <v>152</v>
      </c>
      <c r="R69" s="5" t="s">
        <v>298</v>
      </c>
      <c r="S69" s="4" t="s">
        <v>117</v>
      </c>
      <c r="T69" s="4" t="s">
        <v>129</v>
      </c>
      <c r="U69" s="1"/>
    </row>
    <row r="70" spans="1:21">
      <c r="F70" s="24"/>
      <c r="G70" s="47"/>
      <c r="H70" s="5" t="s">
        <v>176</v>
      </c>
      <c r="I70" s="4" t="s">
        <v>117</v>
      </c>
      <c r="J70" s="4" t="s">
        <v>129</v>
      </c>
      <c r="K70" s="1"/>
      <c r="Q70" s="5" t="s">
        <v>152</v>
      </c>
      <c r="R70" s="5" t="s">
        <v>299</v>
      </c>
      <c r="S70" s="4" t="s">
        <v>117</v>
      </c>
      <c r="T70" s="4" t="s">
        <v>129</v>
      </c>
      <c r="U70" s="1"/>
    </row>
    <row r="71" spans="1:21">
      <c r="F71" s="24"/>
      <c r="G71" s="47"/>
      <c r="H71" s="5" t="s">
        <v>177</v>
      </c>
      <c r="I71" s="4" t="s">
        <v>117</v>
      </c>
      <c r="J71" s="4" t="s">
        <v>129</v>
      </c>
      <c r="K71" s="1"/>
      <c r="Q71" s="5" t="s">
        <v>152</v>
      </c>
      <c r="R71" s="5" t="s">
        <v>300</v>
      </c>
      <c r="S71" s="4" t="s">
        <v>117</v>
      </c>
      <c r="T71" s="4" t="s">
        <v>132</v>
      </c>
      <c r="U71" s="1"/>
    </row>
    <row r="72" spans="1:21">
      <c r="F72" s="24"/>
      <c r="G72" s="47"/>
      <c r="H72" s="5" t="s">
        <v>178</v>
      </c>
      <c r="I72" s="4" t="s">
        <v>117</v>
      </c>
      <c r="J72" s="4" t="s">
        <v>129</v>
      </c>
      <c r="K72" s="1"/>
      <c r="Q72" s="5" t="s">
        <v>152</v>
      </c>
      <c r="R72" s="5" t="s">
        <v>301</v>
      </c>
      <c r="S72" s="4" t="s">
        <v>117</v>
      </c>
      <c r="T72" s="4" t="s">
        <v>132</v>
      </c>
      <c r="U72" s="1"/>
    </row>
    <row r="73" spans="1:21">
      <c r="Q73" s="5" t="s">
        <v>152</v>
      </c>
      <c r="R73" s="5" t="s">
        <v>302</v>
      </c>
      <c r="S73" s="4" t="s">
        <v>117</v>
      </c>
      <c r="T73" s="4" t="s">
        <v>132</v>
      </c>
      <c r="U73" s="1"/>
    </row>
    <row r="74" spans="1:21">
      <c r="Q74" s="5" t="s">
        <v>152</v>
      </c>
      <c r="R74" s="5" t="s">
        <v>303</v>
      </c>
      <c r="S74" s="4" t="s">
        <v>117</v>
      </c>
      <c r="T74" s="4" t="s">
        <v>132</v>
      </c>
      <c r="U74" s="1"/>
    </row>
    <row r="75" spans="1:21">
      <c r="Q75" s="5" t="s">
        <v>152</v>
      </c>
      <c r="R75" s="5" t="s">
        <v>304</v>
      </c>
      <c r="S75" s="4" t="s">
        <v>117</v>
      </c>
      <c r="T75" s="4" t="s">
        <v>132</v>
      </c>
      <c r="U75" s="1"/>
    </row>
    <row r="76" spans="1:21">
      <c r="Q76" s="5" t="s">
        <v>152</v>
      </c>
      <c r="R76" s="5" t="s">
        <v>305</v>
      </c>
      <c r="S76" s="4" t="s">
        <v>117</v>
      </c>
      <c r="T76" s="4" t="s">
        <v>132</v>
      </c>
      <c r="U7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zoomScale="85" zoomScaleNormal="85" workbookViewId="0">
      <selection activeCell="I18" sqref="I18"/>
    </sheetView>
  </sheetViews>
  <sheetFormatPr defaultRowHeight="16.2"/>
  <cols>
    <col min="1" max="1" width="7.5546875" style="11" bestFit="1" customWidth="1"/>
    <col min="2" max="2" width="9.109375" style="11" bestFit="1" customWidth="1"/>
    <col min="3" max="3" width="23.6640625" style="11" bestFit="1" customWidth="1"/>
    <col min="4" max="4" width="19.88671875" style="11" bestFit="1" customWidth="1"/>
    <col min="5" max="5" width="41.88671875" style="11" bestFit="1" customWidth="1"/>
    <col min="6" max="6" width="13.77734375" style="73" customWidth="1"/>
    <col min="7" max="7" width="4.33203125" bestFit="1" customWidth="1"/>
    <col min="8" max="8" width="37.21875" style="11" bestFit="1" customWidth="1"/>
    <col min="9" max="9" width="18.88671875" bestFit="1" customWidth="1"/>
    <col min="10" max="10" width="13.88671875" bestFit="1" customWidth="1"/>
    <col min="11" max="11" width="11.109375" bestFit="1" customWidth="1"/>
    <col min="12" max="12" width="4.33203125" style="11" bestFit="1" customWidth="1"/>
    <col min="13" max="13" width="18.6640625" style="11" bestFit="1" customWidth="1"/>
    <col min="14" max="14" width="18.88671875" style="11" bestFit="1" customWidth="1"/>
    <col min="15" max="15" width="13.88671875" style="11" bestFit="1" customWidth="1"/>
    <col min="16" max="16" width="8.88671875" bestFit="1" customWidth="1"/>
    <col min="17" max="17" width="4.33203125" style="11" bestFit="1" customWidth="1"/>
    <col min="18" max="18" width="29.44140625" bestFit="1" customWidth="1"/>
    <col min="19" max="19" width="18.88671875" bestFit="1" customWidth="1"/>
    <col min="20" max="20" width="13.88671875" bestFit="1" customWidth="1"/>
    <col min="21" max="21" width="8.88671875" bestFit="1" customWidth="1"/>
  </cols>
  <sheetData>
    <row r="1" spans="1:21">
      <c r="A1" s="16" t="s">
        <v>98</v>
      </c>
      <c r="B1" s="16" t="s">
        <v>315</v>
      </c>
      <c r="C1" s="16" t="s">
        <v>404</v>
      </c>
      <c r="D1" s="16" t="s">
        <v>405</v>
      </c>
      <c r="E1" s="29" t="s">
        <v>406</v>
      </c>
      <c r="F1" s="74"/>
      <c r="G1" s="40" t="s">
        <v>99</v>
      </c>
      <c r="H1" s="2" t="s">
        <v>49</v>
      </c>
      <c r="I1" s="2" t="s">
        <v>115</v>
      </c>
      <c r="J1" s="2" t="s">
        <v>116</v>
      </c>
      <c r="K1" s="2" t="s">
        <v>226</v>
      </c>
      <c r="L1" s="6" t="s">
        <v>99</v>
      </c>
      <c r="M1" s="6" t="s">
        <v>184</v>
      </c>
      <c r="N1" s="6" t="s">
        <v>115</v>
      </c>
      <c r="O1" s="6" t="s">
        <v>116</v>
      </c>
      <c r="P1" s="6" t="s">
        <v>53</v>
      </c>
      <c r="Q1" s="10" t="s">
        <v>99</v>
      </c>
      <c r="R1" s="10" t="s">
        <v>230</v>
      </c>
      <c r="S1" s="10" t="s">
        <v>115</v>
      </c>
      <c r="T1" s="10" t="s">
        <v>116</v>
      </c>
      <c r="U1" s="10" t="s">
        <v>53</v>
      </c>
    </row>
    <row r="2" spans="1:21">
      <c r="A2" s="17">
        <v>1</v>
      </c>
      <c r="B2" s="17" t="s">
        <v>0</v>
      </c>
      <c r="C2" s="17" t="s">
        <v>383</v>
      </c>
      <c r="D2" s="17" t="s">
        <v>389</v>
      </c>
      <c r="E2" s="30" t="s">
        <v>443</v>
      </c>
      <c r="F2" s="24"/>
      <c r="G2" s="41">
        <v>50</v>
      </c>
      <c r="H2" s="3" t="s">
        <v>100</v>
      </c>
      <c r="I2" s="4" t="s">
        <v>117</v>
      </c>
      <c r="J2" s="5" t="s">
        <v>129</v>
      </c>
      <c r="K2" s="1"/>
      <c r="L2" s="3">
        <v>50</v>
      </c>
      <c r="M2" s="3" t="s">
        <v>185</v>
      </c>
      <c r="N2" s="3" t="s">
        <v>197</v>
      </c>
      <c r="O2" s="3" t="s">
        <v>132</v>
      </c>
      <c r="P2" s="1"/>
      <c r="Q2" s="3">
        <v>62</v>
      </c>
      <c r="R2" s="3" t="s">
        <v>231</v>
      </c>
      <c r="S2" s="3" t="s">
        <v>68</v>
      </c>
      <c r="T2" s="4" t="s">
        <v>131</v>
      </c>
      <c r="U2" s="1"/>
    </row>
    <row r="3" spans="1:21">
      <c r="A3" s="17">
        <v>2</v>
      </c>
      <c r="B3" s="17" t="s">
        <v>1</v>
      </c>
      <c r="C3" s="17" t="s">
        <v>384</v>
      </c>
      <c r="D3" s="17" t="s">
        <v>390</v>
      </c>
      <c r="E3" s="30" t="s">
        <v>443</v>
      </c>
      <c r="F3" s="24"/>
      <c r="G3" s="41">
        <v>49</v>
      </c>
      <c r="H3" s="3" t="s">
        <v>101</v>
      </c>
      <c r="I3" s="4" t="s">
        <v>117</v>
      </c>
      <c r="J3" s="5" t="s">
        <v>129</v>
      </c>
      <c r="K3" s="1"/>
      <c r="L3" s="5">
        <v>49</v>
      </c>
      <c r="M3" s="5" t="s">
        <v>186</v>
      </c>
      <c r="N3" s="3" t="s">
        <v>198</v>
      </c>
      <c r="O3" s="3" t="s">
        <v>132</v>
      </c>
      <c r="P3" s="1"/>
      <c r="Q3" s="3" t="s">
        <v>152</v>
      </c>
      <c r="R3" s="5" t="s">
        <v>232</v>
      </c>
      <c r="S3" s="4" t="s">
        <v>117</v>
      </c>
      <c r="T3" s="4" t="s">
        <v>131</v>
      </c>
      <c r="U3" s="1"/>
    </row>
    <row r="4" spans="1:21">
      <c r="A4" s="5">
        <v>3</v>
      </c>
      <c r="B4" s="5" t="s">
        <v>316</v>
      </c>
      <c r="C4" s="5" t="s">
        <v>308</v>
      </c>
      <c r="D4" s="5" t="s">
        <v>308</v>
      </c>
      <c r="E4" s="31"/>
      <c r="F4" s="24"/>
      <c r="G4" s="41">
        <v>38</v>
      </c>
      <c r="H4" s="3" t="s">
        <v>102</v>
      </c>
      <c r="I4" s="4" t="s">
        <v>118</v>
      </c>
      <c r="J4" s="5" t="s">
        <v>129</v>
      </c>
      <c r="K4" s="1"/>
      <c r="L4" s="5">
        <v>48</v>
      </c>
      <c r="M4" s="3" t="s">
        <v>187</v>
      </c>
      <c r="N4" s="3" t="s">
        <v>199</v>
      </c>
      <c r="O4" s="3" t="s">
        <v>132</v>
      </c>
      <c r="P4" s="1"/>
      <c r="Q4" s="3" t="s">
        <v>152</v>
      </c>
      <c r="R4" s="3" t="s">
        <v>233</v>
      </c>
      <c r="S4" s="4" t="s">
        <v>117</v>
      </c>
      <c r="T4" s="3" t="s">
        <v>132</v>
      </c>
      <c r="U4" s="1"/>
    </row>
    <row r="5" spans="1:21">
      <c r="A5" s="5">
        <v>4</v>
      </c>
      <c r="B5" s="5" t="s">
        <v>317</v>
      </c>
      <c r="C5" s="5" t="s">
        <v>309</v>
      </c>
      <c r="D5" s="5" t="s">
        <v>308</v>
      </c>
      <c r="E5" s="31"/>
      <c r="F5" s="24"/>
      <c r="G5" s="41">
        <v>37</v>
      </c>
      <c r="H5" s="3" t="s">
        <v>103</v>
      </c>
      <c r="I5" s="4" t="s">
        <v>119</v>
      </c>
      <c r="J5" s="5" t="s">
        <v>129</v>
      </c>
      <c r="K5" s="1"/>
      <c r="L5" s="3" t="s">
        <v>152</v>
      </c>
      <c r="M5" s="5" t="s">
        <v>188</v>
      </c>
      <c r="N5" s="4" t="s">
        <v>117</v>
      </c>
      <c r="O5" s="4" t="s">
        <v>117</v>
      </c>
      <c r="P5" s="1"/>
      <c r="Q5" s="3">
        <v>64</v>
      </c>
      <c r="R5" s="5" t="s">
        <v>234</v>
      </c>
      <c r="S5" s="4" t="s">
        <v>235</v>
      </c>
      <c r="T5" s="4" t="s">
        <v>182</v>
      </c>
      <c r="U5" s="1"/>
    </row>
    <row r="6" spans="1:21">
      <c r="A6" s="18">
        <v>5</v>
      </c>
      <c r="B6" s="18" t="s">
        <v>2</v>
      </c>
      <c r="C6" s="18" t="s">
        <v>352</v>
      </c>
      <c r="D6" s="18" t="s">
        <v>387</v>
      </c>
      <c r="E6" s="32" t="s">
        <v>442</v>
      </c>
      <c r="F6" s="24"/>
      <c r="G6" s="41">
        <v>34</v>
      </c>
      <c r="H6" s="3" t="s">
        <v>104</v>
      </c>
      <c r="I6" s="4" t="s">
        <v>120</v>
      </c>
      <c r="J6" s="5" t="s">
        <v>129</v>
      </c>
      <c r="K6" s="1"/>
      <c r="L6" s="3" t="s">
        <v>152</v>
      </c>
      <c r="M6" s="3" t="s">
        <v>189</v>
      </c>
      <c r="N6" s="4" t="s">
        <v>117</v>
      </c>
      <c r="O6" s="4" t="s">
        <v>117</v>
      </c>
      <c r="P6" s="1"/>
      <c r="Q6" s="10" t="s">
        <v>99</v>
      </c>
      <c r="R6" s="10" t="s">
        <v>236</v>
      </c>
      <c r="S6" s="10" t="s">
        <v>115</v>
      </c>
      <c r="T6" s="10" t="s">
        <v>116</v>
      </c>
      <c r="U6" s="10" t="s">
        <v>53</v>
      </c>
    </row>
    <row r="7" spans="1:21">
      <c r="A7" s="18">
        <v>6</v>
      </c>
      <c r="B7" s="18" t="s">
        <v>318</v>
      </c>
      <c r="C7" s="18" t="s">
        <v>353</v>
      </c>
      <c r="D7" s="18" t="s">
        <v>388</v>
      </c>
      <c r="E7" s="32" t="s">
        <v>442</v>
      </c>
      <c r="F7" s="24"/>
      <c r="G7" s="41">
        <v>33</v>
      </c>
      <c r="H7" s="3" t="s">
        <v>105</v>
      </c>
      <c r="I7" s="4" t="s">
        <v>121</v>
      </c>
      <c r="J7" s="5" t="s">
        <v>129</v>
      </c>
      <c r="K7" s="1"/>
      <c r="L7" s="3" t="s">
        <v>152</v>
      </c>
      <c r="M7" s="5" t="s">
        <v>190</v>
      </c>
      <c r="N7" s="4" t="s">
        <v>117</v>
      </c>
      <c r="O7" s="4" t="s">
        <v>117</v>
      </c>
      <c r="P7" s="1"/>
      <c r="Q7" s="3" t="s">
        <v>152</v>
      </c>
      <c r="R7" s="3" t="s">
        <v>237</v>
      </c>
      <c r="S7" s="4" t="s">
        <v>117</v>
      </c>
      <c r="T7" s="4" t="s">
        <v>131</v>
      </c>
      <c r="U7" s="1"/>
    </row>
    <row r="8" spans="1:21">
      <c r="A8" s="19">
        <v>7</v>
      </c>
      <c r="B8" s="19" t="s">
        <v>3</v>
      </c>
      <c r="C8" s="19" t="s">
        <v>354</v>
      </c>
      <c r="D8" s="19" t="s">
        <v>3</v>
      </c>
      <c r="E8" s="33"/>
      <c r="F8" s="75"/>
      <c r="G8" s="41">
        <v>32</v>
      </c>
      <c r="H8" s="3" t="s">
        <v>106</v>
      </c>
      <c r="I8" s="4" t="s">
        <v>122</v>
      </c>
      <c r="J8" s="5" t="s">
        <v>129</v>
      </c>
      <c r="K8" s="1" t="s">
        <v>339</v>
      </c>
      <c r="L8" s="3" t="s">
        <v>152</v>
      </c>
      <c r="M8" s="3" t="s">
        <v>191</v>
      </c>
      <c r="N8" s="4" t="s">
        <v>117</v>
      </c>
      <c r="O8" s="4" t="s">
        <v>117</v>
      </c>
      <c r="P8" s="1"/>
      <c r="Q8" s="3" t="s">
        <v>152</v>
      </c>
      <c r="R8" s="3" t="s">
        <v>238</v>
      </c>
      <c r="S8" s="4" t="s">
        <v>117</v>
      </c>
      <c r="T8" s="4" t="s">
        <v>182</v>
      </c>
      <c r="U8" s="1"/>
    </row>
    <row r="9" spans="1:21">
      <c r="A9" s="19">
        <v>8</v>
      </c>
      <c r="B9" s="19" t="s">
        <v>4</v>
      </c>
      <c r="C9" s="19" t="s">
        <v>355</v>
      </c>
      <c r="D9" s="19" t="s">
        <v>343</v>
      </c>
      <c r="E9" s="33"/>
      <c r="F9" s="75"/>
      <c r="G9" s="41">
        <v>31</v>
      </c>
      <c r="H9" s="3" t="s">
        <v>107</v>
      </c>
      <c r="I9" s="4" t="s">
        <v>123</v>
      </c>
      <c r="J9" s="5" t="s">
        <v>129</v>
      </c>
      <c r="K9" s="1"/>
      <c r="L9" s="3" t="s">
        <v>201</v>
      </c>
      <c r="M9" s="5" t="s">
        <v>192</v>
      </c>
      <c r="N9" s="4" t="s">
        <v>117</v>
      </c>
      <c r="O9" s="4" t="s">
        <v>117</v>
      </c>
      <c r="P9" s="1"/>
      <c r="Q9" s="3" t="s">
        <v>152</v>
      </c>
      <c r="R9" s="3" t="s">
        <v>239</v>
      </c>
      <c r="S9" s="4" t="s">
        <v>117</v>
      </c>
      <c r="T9" s="4" t="s">
        <v>182</v>
      </c>
      <c r="U9" s="1"/>
    </row>
    <row r="10" spans="1:21">
      <c r="A10" s="19">
        <v>9</v>
      </c>
      <c r="B10" s="19" t="s">
        <v>5</v>
      </c>
      <c r="C10" s="19" t="s">
        <v>356</v>
      </c>
      <c r="D10" s="19" t="s">
        <v>5</v>
      </c>
      <c r="E10" s="33"/>
      <c r="F10" s="75"/>
      <c r="G10" s="41">
        <v>26</v>
      </c>
      <c r="H10" s="3" t="s">
        <v>108</v>
      </c>
      <c r="I10" s="4" t="s">
        <v>124</v>
      </c>
      <c r="J10" s="5" t="s">
        <v>129</v>
      </c>
      <c r="K10" s="1" t="s">
        <v>341</v>
      </c>
      <c r="L10" s="3" t="s">
        <v>152</v>
      </c>
      <c r="M10" s="5" t="s">
        <v>193</v>
      </c>
      <c r="N10" s="4" t="s">
        <v>117</v>
      </c>
      <c r="O10" s="4" t="s">
        <v>117</v>
      </c>
      <c r="P10" s="1"/>
      <c r="Q10" s="3" t="s">
        <v>152</v>
      </c>
      <c r="R10" s="3" t="s">
        <v>240</v>
      </c>
      <c r="S10" s="4" t="s">
        <v>117</v>
      </c>
      <c r="T10" s="4" t="s">
        <v>182</v>
      </c>
      <c r="U10" s="1"/>
    </row>
    <row r="11" spans="1:21">
      <c r="A11" s="19">
        <v>10</v>
      </c>
      <c r="B11" s="19" t="s">
        <v>6</v>
      </c>
      <c r="C11" s="19" t="s">
        <v>357</v>
      </c>
      <c r="D11" s="19" t="s">
        <v>6</v>
      </c>
      <c r="E11" s="33"/>
      <c r="F11" s="75"/>
      <c r="G11" s="41">
        <v>25</v>
      </c>
      <c r="H11" s="3" t="s">
        <v>109</v>
      </c>
      <c r="I11" s="4" t="s">
        <v>117</v>
      </c>
      <c r="J11" s="5" t="s">
        <v>129</v>
      </c>
      <c r="K11" s="1"/>
      <c r="L11" s="3" t="s">
        <v>152</v>
      </c>
      <c r="M11" s="5" t="s">
        <v>194</v>
      </c>
      <c r="N11" s="4" t="s">
        <v>117</v>
      </c>
      <c r="O11" s="4" t="s">
        <v>117</v>
      </c>
      <c r="P11" s="1"/>
      <c r="Q11" s="3" t="s">
        <v>152</v>
      </c>
      <c r="R11" s="3" t="s">
        <v>241</v>
      </c>
      <c r="S11" s="4" t="s">
        <v>117</v>
      </c>
      <c r="T11" s="4" t="s">
        <v>182</v>
      </c>
      <c r="U11" s="1"/>
    </row>
    <row r="12" spans="1:21">
      <c r="A12" s="5">
        <v>11</v>
      </c>
      <c r="B12" s="5" t="s">
        <v>7</v>
      </c>
      <c r="C12" s="5" t="s">
        <v>307</v>
      </c>
      <c r="D12" s="27" t="s">
        <v>8</v>
      </c>
      <c r="E12" s="34" t="s">
        <v>441</v>
      </c>
      <c r="F12" s="24"/>
      <c r="G12" s="41">
        <v>21</v>
      </c>
      <c r="H12" s="3" t="s">
        <v>110</v>
      </c>
      <c r="I12" s="4" t="s">
        <v>117</v>
      </c>
      <c r="J12" s="5" t="s">
        <v>129</v>
      </c>
      <c r="K12" s="1"/>
      <c r="L12" s="3" t="s">
        <v>152</v>
      </c>
      <c r="M12" s="5" t="s">
        <v>195</v>
      </c>
      <c r="N12" s="4" t="s">
        <v>117</v>
      </c>
      <c r="O12" s="4" t="s">
        <v>117</v>
      </c>
      <c r="P12" s="1"/>
      <c r="Q12" s="7" t="s">
        <v>99</v>
      </c>
      <c r="R12" s="7" t="s">
        <v>242</v>
      </c>
      <c r="S12" s="7" t="s">
        <v>115</v>
      </c>
      <c r="T12" s="7" t="s">
        <v>116</v>
      </c>
      <c r="U12" s="7" t="s">
        <v>53</v>
      </c>
    </row>
    <row r="13" spans="1:21">
      <c r="A13" s="5">
        <v>12</v>
      </c>
      <c r="B13" s="5" t="s">
        <v>9</v>
      </c>
      <c r="C13" s="5" t="s">
        <v>307</v>
      </c>
      <c r="D13" s="27" t="s">
        <v>10</v>
      </c>
      <c r="E13" s="34" t="s">
        <v>440</v>
      </c>
      <c r="F13" s="24"/>
      <c r="G13" s="41">
        <v>20</v>
      </c>
      <c r="H13" s="3" t="s">
        <v>111</v>
      </c>
      <c r="I13" s="4" t="s">
        <v>125</v>
      </c>
      <c r="J13" s="5" t="s">
        <v>129</v>
      </c>
      <c r="K13" s="1"/>
      <c r="L13" s="5">
        <v>55</v>
      </c>
      <c r="M13" s="5" t="s">
        <v>196</v>
      </c>
      <c r="N13" s="4" t="s">
        <v>200</v>
      </c>
      <c r="O13" s="5" t="s">
        <v>129</v>
      </c>
      <c r="P13" s="1"/>
      <c r="Q13" s="3">
        <v>18</v>
      </c>
      <c r="R13" s="3" t="s">
        <v>243</v>
      </c>
      <c r="S13" s="4" t="s">
        <v>72</v>
      </c>
      <c r="T13" s="4" t="s">
        <v>251</v>
      </c>
      <c r="U13" s="1"/>
    </row>
    <row r="14" spans="1:21">
      <c r="A14" s="5">
        <v>13</v>
      </c>
      <c r="B14" s="5" t="s">
        <v>11</v>
      </c>
      <c r="C14" s="5" t="s">
        <v>307</v>
      </c>
      <c r="D14" s="5" t="s">
        <v>307</v>
      </c>
      <c r="E14" s="31"/>
      <c r="F14" s="24"/>
      <c r="G14" s="41">
        <v>30</v>
      </c>
      <c r="H14" s="3" t="s">
        <v>112</v>
      </c>
      <c r="I14" s="4" t="s">
        <v>126</v>
      </c>
      <c r="J14" s="5" t="s">
        <v>129</v>
      </c>
      <c r="K14" s="1" t="s">
        <v>340</v>
      </c>
      <c r="L14" s="6" t="s">
        <v>99</v>
      </c>
      <c r="M14" s="6" t="s">
        <v>202</v>
      </c>
      <c r="N14" s="6" t="s">
        <v>115</v>
      </c>
      <c r="O14" s="6" t="s">
        <v>116</v>
      </c>
      <c r="P14" s="6" t="s">
        <v>53</v>
      </c>
      <c r="Q14" s="3" t="s">
        <v>152</v>
      </c>
      <c r="R14" s="3" t="s">
        <v>244</v>
      </c>
      <c r="S14" s="4" t="s">
        <v>117</v>
      </c>
      <c r="T14" s="4" t="s">
        <v>117</v>
      </c>
      <c r="U14" s="1"/>
    </row>
    <row r="15" spans="1:21">
      <c r="A15" s="20">
        <v>14</v>
      </c>
      <c r="B15" s="20" t="s">
        <v>12</v>
      </c>
      <c r="C15" s="20" t="s">
        <v>358</v>
      </c>
      <c r="D15" s="20" t="s">
        <v>385</v>
      </c>
      <c r="E15" s="35" t="s">
        <v>439</v>
      </c>
      <c r="F15" s="24"/>
      <c r="G15" s="41">
        <v>29</v>
      </c>
      <c r="H15" s="3" t="s">
        <v>113</v>
      </c>
      <c r="I15" s="4" t="s">
        <v>55</v>
      </c>
      <c r="J15" s="5" t="s">
        <v>129</v>
      </c>
      <c r="K15" s="1"/>
      <c r="L15" s="3" t="s">
        <v>152</v>
      </c>
      <c r="M15" s="3" t="s">
        <v>185</v>
      </c>
      <c r="N15" s="4" t="s">
        <v>117</v>
      </c>
      <c r="O15" s="4" t="s">
        <v>117</v>
      </c>
      <c r="P15" s="1"/>
      <c r="Q15" s="3" t="s">
        <v>152</v>
      </c>
      <c r="R15" s="3" t="s">
        <v>245</v>
      </c>
      <c r="S15" s="4" t="s">
        <v>117</v>
      </c>
      <c r="T15" s="4" t="s">
        <v>117</v>
      </c>
      <c r="U15" s="1"/>
    </row>
    <row r="16" spans="1:21">
      <c r="A16" s="20">
        <v>15</v>
      </c>
      <c r="B16" s="20" t="s">
        <v>13</v>
      </c>
      <c r="C16" s="20" t="s">
        <v>359</v>
      </c>
      <c r="D16" s="20" t="s">
        <v>386</v>
      </c>
      <c r="E16" s="35" t="s">
        <v>439</v>
      </c>
      <c r="F16" s="24"/>
      <c r="G16" s="41">
        <v>28</v>
      </c>
      <c r="H16" s="3" t="s">
        <v>114</v>
      </c>
      <c r="I16" s="4" t="s">
        <v>127</v>
      </c>
      <c r="J16" s="5" t="s">
        <v>129</v>
      </c>
      <c r="K16" s="1"/>
      <c r="L16" s="3" t="s">
        <v>152</v>
      </c>
      <c r="M16" s="5" t="s">
        <v>186</v>
      </c>
      <c r="N16" s="4" t="s">
        <v>117</v>
      </c>
      <c r="O16" s="4" t="s">
        <v>117</v>
      </c>
      <c r="P16" s="1"/>
      <c r="Q16" s="3">
        <v>15</v>
      </c>
      <c r="R16" s="3" t="s">
        <v>246</v>
      </c>
      <c r="S16" s="4" t="s">
        <v>249</v>
      </c>
      <c r="T16" s="4" t="s">
        <v>251</v>
      </c>
      <c r="U16" s="1"/>
    </row>
    <row r="17" spans="1:21">
      <c r="A17" s="5">
        <v>16</v>
      </c>
      <c r="B17" s="5" t="s">
        <v>15</v>
      </c>
      <c r="C17" s="5" t="s">
        <v>307</v>
      </c>
      <c r="D17" s="5" t="s">
        <v>307</v>
      </c>
      <c r="E17" s="31"/>
      <c r="F17" s="24"/>
      <c r="G17" s="41">
        <v>27</v>
      </c>
      <c r="H17" s="3" t="s">
        <v>342</v>
      </c>
      <c r="I17" s="4" t="s">
        <v>117</v>
      </c>
      <c r="J17" s="5" t="s">
        <v>129</v>
      </c>
      <c r="K17" s="1"/>
      <c r="L17" s="3" t="s">
        <v>152</v>
      </c>
      <c r="M17" s="3" t="s">
        <v>187</v>
      </c>
      <c r="N17" s="4" t="s">
        <v>117</v>
      </c>
      <c r="O17" s="4" t="s">
        <v>117</v>
      </c>
      <c r="P17" s="1"/>
      <c r="Q17" s="3">
        <v>14</v>
      </c>
      <c r="R17" s="3" t="s">
        <v>247</v>
      </c>
      <c r="S17" s="4" t="s">
        <v>74</v>
      </c>
      <c r="T17" s="4" t="s">
        <v>251</v>
      </c>
      <c r="U17" s="1"/>
    </row>
    <row r="18" spans="1:21">
      <c r="A18" s="5">
        <v>17</v>
      </c>
      <c r="B18" s="5" t="s">
        <v>16</v>
      </c>
      <c r="C18" s="5" t="s">
        <v>360</v>
      </c>
      <c r="D18" s="5" t="s">
        <v>307</v>
      </c>
      <c r="E18" s="31"/>
      <c r="F18" s="24"/>
      <c r="G18" s="42" t="s">
        <v>99</v>
      </c>
      <c r="H18" s="8" t="s">
        <v>135</v>
      </c>
      <c r="I18" s="8" t="s">
        <v>115</v>
      </c>
      <c r="J18" s="8" t="s">
        <v>116</v>
      </c>
      <c r="K18" s="8" t="s">
        <v>227</v>
      </c>
      <c r="L18" s="3" t="s">
        <v>152</v>
      </c>
      <c r="M18" s="5" t="s">
        <v>188</v>
      </c>
      <c r="N18" s="4" t="s">
        <v>117</v>
      </c>
      <c r="O18" s="4" t="s">
        <v>117</v>
      </c>
      <c r="P18" s="1"/>
      <c r="Q18" s="5">
        <v>19</v>
      </c>
      <c r="R18" s="3" t="s">
        <v>248</v>
      </c>
      <c r="S18" s="4" t="s">
        <v>250</v>
      </c>
      <c r="T18" s="4" t="s">
        <v>251</v>
      </c>
      <c r="U18" s="1"/>
    </row>
    <row r="19" spans="1:21">
      <c r="A19" s="20">
        <v>18</v>
      </c>
      <c r="B19" s="20" t="s">
        <v>17</v>
      </c>
      <c r="C19" s="20" t="s">
        <v>361</v>
      </c>
      <c r="D19" s="20" t="s">
        <v>407</v>
      </c>
      <c r="E19" s="35" t="s">
        <v>439</v>
      </c>
      <c r="F19" s="24"/>
      <c r="G19" s="43">
        <v>6</v>
      </c>
      <c r="H19" s="3" t="s">
        <v>133</v>
      </c>
      <c r="I19" s="4" t="s">
        <v>130</v>
      </c>
      <c r="J19" s="3" t="s">
        <v>131</v>
      </c>
      <c r="K19" s="1"/>
      <c r="L19" s="3" t="s">
        <v>152</v>
      </c>
      <c r="M19" s="3" t="s">
        <v>189</v>
      </c>
      <c r="N19" s="4" t="s">
        <v>117</v>
      </c>
      <c r="O19" s="4" t="s">
        <v>117</v>
      </c>
      <c r="P19" s="1"/>
      <c r="Q19" s="13" t="s">
        <v>99</v>
      </c>
      <c r="R19" s="13" t="s">
        <v>282</v>
      </c>
      <c r="S19" s="13" t="s">
        <v>115</v>
      </c>
      <c r="T19" s="13" t="s">
        <v>116</v>
      </c>
      <c r="U19" s="13" t="s">
        <v>53</v>
      </c>
    </row>
    <row r="20" spans="1:21">
      <c r="A20" s="20">
        <v>19</v>
      </c>
      <c r="B20" s="20" t="s">
        <v>18</v>
      </c>
      <c r="C20" s="20" t="s">
        <v>362</v>
      </c>
      <c r="D20" s="20" t="s">
        <v>408</v>
      </c>
      <c r="E20" s="35" t="s">
        <v>439</v>
      </c>
      <c r="F20" s="24"/>
      <c r="G20" s="41">
        <v>5</v>
      </c>
      <c r="H20" s="3" t="s">
        <v>134</v>
      </c>
      <c r="I20" s="4" t="s">
        <v>60</v>
      </c>
      <c r="J20" s="3" t="s">
        <v>132</v>
      </c>
      <c r="K20" s="1"/>
      <c r="L20" s="3" t="s">
        <v>152</v>
      </c>
      <c r="M20" s="5" t="s">
        <v>190</v>
      </c>
      <c r="N20" s="4" t="s">
        <v>117</v>
      </c>
      <c r="O20" s="4" t="s">
        <v>117</v>
      </c>
      <c r="P20" s="1"/>
      <c r="Q20" s="3">
        <v>59</v>
      </c>
      <c r="R20" s="3" t="s">
        <v>243</v>
      </c>
      <c r="S20" s="4" t="s">
        <v>252</v>
      </c>
      <c r="T20" s="4" t="s">
        <v>251</v>
      </c>
      <c r="U20" s="1" t="s">
        <v>338</v>
      </c>
    </row>
    <row r="21" spans="1:21">
      <c r="A21" s="21">
        <v>20</v>
      </c>
      <c r="B21" s="21" t="s">
        <v>319</v>
      </c>
      <c r="C21" s="21" t="s">
        <v>363</v>
      </c>
      <c r="D21" s="21" t="s">
        <v>427</v>
      </c>
      <c r="E21" s="37" t="s">
        <v>430</v>
      </c>
      <c r="F21" s="24"/>
      <c r="G21" s="44" t="s">
        <v>99</v>
      </c>
      <c r="H21" s="10" t="s">
        <v>136</v>
      </c>
      <c r="I21" s="10" t="s">
        <v>115</v>
      </c>
      <c r="J21" s="10" t="s">
        <v>116</v>
      </c>
      <c r="K21" s="10" t="s">
        <v>227</v>
      </c>
      <c r="L21" s="3" t="s">
        <v>152</v>
      </c>
      <c r="M21" s="3" t="s">
        <v>191</v>
      </c>
      <c r="N21" s="4" t="s">
        <v>117</v>
      </c>
      <c r="O21" s="4" t="s">
        <v>117</v>
      </c>
      <c r="P21" s="1"/>
      <c r="Q21" s="3" t="s">
        <v>152</v>
      </c>
      <c r="R21" s="3" t="s">
        <v>244</v>
      </c>
      <c r="S21" s="4" t="s">
        <v>117</v>
      </c>
      <c r="T21" s="4" t="s">
        <v>117</v>
      </c>
      <c r="U21" s="1"/>
    </row>
    <row r="22" spans="1:21">
      <c r="A22" s="22">
        <v>21</v>
      </c>
      <c r="B22" s="22" t="s">
        <v>19</v>
      </c>
      <c r="C22" s="22" t="s">
        <v>364</v>
      </c>
      <c r="D22" s="22" t="s">
        <v>391</v>
      </c>
      <c r="E22" s="38" t="s">
        <v>449</v>
      </c>
      <c r="F22" s="24"/>
      <c r="G22" s="45" t="s">
        <v>152</v>
      </c>
      <c r="H22" s="5" t="s">
        <v>137</v>
      </c>
      <c r="I22" s="4" t="s">
        <v>117</v>
      </c>
      <c r="J22" s="3" t="s">
        <v>131</v>
      </c>
      <c r="K22" s="1"/>
      <c r="L22" s="3" t="s">
        <v>201</v>
      </c>
      <c r="M22" s="5" t="s">
        <v>192</v>
      </c>
      <c r="N22" s="4" t="s">
        <v>117</v>
      </c>
      <c r="O22" s="4" t="s">
        <v>117</v>
      </c>
      <c r="P22" s="1"/>
      <c r="Q22" s="3">
        <v>2</v>
      </c>
      <c r="R22" s="3" t="s">
        <v>246</v>
      </c>
      <c r="S22" s="4" t="s">
        <v>78</v>
      </c>
      <c r="T22" s="4" t="s">
        <v>251</v>
      </c>
      <c r="U22" s="1" t="s">
        <v>336</v>
      </c>
    </row>
    <row r="23" spans="1:21">
      <c r="A23" s="5">
        <v>22</v>
      </c>
      <c r="B23" s="5" t="s">
        <v>20</v>
      </c>
      <c r="C23" s="5" t="s">
        <v>365</v>
      </c>
      <c r="D23" s="5" t="s">
        <v>307</v>
      </c>
      <c r="E23" s="31"/>
      <c r="F23" s="24"/>
      <c r="G23" s="45" t="s">
        <v>152</v>
      </c>
      <c r="H23" s="5" t="s">
        <v>138</v>
      </c>
      <c r="I23" s="4" t="s">
        <v>117</v>
      </c>
      <c r="J23" s="3" t="s">
        <v>131</v>
      </c>
      <c r="K23" s="1"/>
      <c r="L23" s="3" t="s">
        <v>152</v>
      </c>
      <c r="M23" s="5" t="s">
        <v>195</v>
      </c>
      <c r="N23" s="4" t="s">
        <v>117</v>
      </c>
      <c r="O23" s="4" t="s">
        <v>117</v>
      </c>
      <c r="P23" s="1"/>
      <c r="Q23" s="3">
        <v>1</v>
      </c>
      <c r="R23" s="3" t="s">
        <v>247</v>
      </c>
      <c r="S23" s="4" t="s">
        <v>79</v>
      </c>
      <c r="T23" s="4" t="s">
        <v>251</v>
      </c>
      <c r="U23" s="1" t="s">
        <v>335</v>
      </c>
    </row>
    <row r="24" spans="1:21">
      <c r="A24" s="5">
        <v>23</v>
      </c>
      <c r="B24" s="5" t="s">
        <v>21</v>
      </c>
      <c r="C24" s="5" t="s">
        <v>366</v>
      </c>
      <c r="D24" s="5" t="s">
        <v>307</v>
      </c>
      <c r="E24" s="31"/>
      <c r="F24" s="24"/>
      <c r="G24" s="45" t="s">
        <v>152</v>
      </c>
      <c r="H24" s="5" t="s">
        <v>139</v>
      </c>
      <c r="I24" s="4" t="s">
        <v>117</v>
      </c>
      <c r="J24" s="3" t="s">
        <v>131</v>
      </c>
      <c r="K24" s="1"/>
      <c r="L24" s="3" t="s">
        <v>152</v>
      </c>
      <c r="M24" s="5" t="s">
        <v>196</v>
      </c>
      <c r="N24" s="4" t="s">
        <v>117</v>
      </c>
      <c r="O24" s="4" t="s">
        <v>117</v>
      </c>
      <c r="P24" s="1"/>
      <c r="Q24" s="5">
        <v>60</v>
      </c>
      <c r="R24" s="3" t="s">
        <v>248</v>
      </c>
      <c r="S24" s="4" t="s">
        <v>253</v>
      </c>
      <c r="T24" s="4" t="s">
        <v>251</v>
      </c>
      <c r="U24" s="1" t="s">
        <v>337</v>
      </c>
    </row>
    <row r="25" spans="1:21">
      <c r="A25" s="5">
        <v>24</v>
      </c>
      <c r="B25" s="5" t="s">
        <v>22</v>
      </c>
      <c r="C25" s="5" t="s">
        <v>367</v>
      </c>
      <c r="D25" s="5" t="s">
        <v>307</v>
      </c>
      <c r="E25" s="31"/>
      <c r="F25" s="24"/>
      <c r="G25" s="45">
        <v>17</v>
      </c>
      <c r="H25" s="5" t="s">
        <v>140</v>
      </c>
      <c r="I25" s="4" t="s">
        <v>148</v>
      </c>
      <c r="J25" s="3" t="s">
        <v>131</v>
      </c>
      <c r="K25" s="1"/>
      <c r="L25" s="6" t="s">
        <v>99</v>
      </c>
      <c r="M25" s="6" t="s">
        <v>203</v>
      </c>
      <c r="N25" s="6" t="s">
        <v>115</v>
      </c>
      <c r="O25" s="6" t="s">
        <v>116</v>
      </c>
      <c r="P25" s="6" t="s">
        <v>53</v>
      </c>
      <c r="Q25" s="10" t="s">
        <v>99</v>
      </c>
      <c r="R25" s="10" t="s">
        <v>254</v>
      </c>
      <c r="S25" s="10" t="s">
        <v>115</v>
      </c>
      <c r="T25" s="10" t="s">
        <v>116</v>
      </c>
      <c r="U25" s="10" t="s">
        <v>53</v>
      </c>
    </row>
    <row r="26" spans="1:21">
      <c r="A26" s="22">
        <v>25</v>
      </c>
      <c r="B26" s="22" t="s">
        <v>320</v>
      </c>
      <c r="C26" s="22" t="s">
        <v>369</v>
      </c>
      <c r="D26" s="22" t="s">
        <v>392</v>
      </c>
      <c r="E26" s="38" t="s">
        <v>438</v>
      </c>
      <c r="F26" s="24"/>
      <c r="G26" s="45">
        <v>20</v>
      </c>
      <c r="H26" s="5" t="s">
        <v>141</v>
      </c>
      <c r="I26" s="4" t="s">
        <v>149</v>
      </c>
      <c r="J26" s="3" t="s">
        <v>131</v>
      </c>
      <c r="K26" s="1"/>
      <c r="L26" s="3" t="s">
        <v>152</v>
      </c>
      <c r="M26" s="3" t="s">
        <v>185</v>
      </c>
      <c r="N26" s="4" t="s">
        <v>117</v>
      </c>
      <c r="O26" s="4" t="s">
        <v>117</v>
      </c>
      <c r="P26" s="1"/>
      <c r="Q26" s="3" t="s">
        <v>152</v>
      </c>
      <c r="R26" s="3" t="s">
        <v>255</v>
      </c>
      <c r="S26" s="4" t="s">
        <v>117</v>
      </c>
      <c r="T26" s="4" t="s">
        <v>131</v>
      </c>
      <c r="U26" s="1"/>
    </row>
    <row r="27" spans="1:21">
      <c r="A27" s="28">
        <v>26</v>
      </c>
      <c r="B27" s="28" t="s">
        <v>23</v>
      </c>
      <c r="C27" s="21" t="s">
        <v>368</v>
      </c>
      <c r="D27" s="21" t="s">
        <v>393</v>
      </c>
      <c r="E27" s="37" t="s">
        <v>428</v>
      </c>
      <c r="F27" s="24"/>
      <c r="G27" s="45" t="s">
        <v>152</v>
      </c>
      <c r="H27" s="5" t="s">
        <v>142</v>
      </c>
      <c r="I27" s="4" t="s">
        <v>117</v>
      </c>
      <c r="J27" s="3" t="s">
        <v>131</v>
      </c>
      <c r="K27" s="1"/>
      <c r="L27" s="3">
        <v>25</v>
      </c>
      <c r="M27" s="5" t="s">
        <v>186</v>
      </c>
      <c r="N27" s="4" t="s">
        <v>204</v>
      </c>
      <c r="O27" s="4" t="s">
        <v>131</v>
      </c>
      <c r="P27" s="1"/>
      <c r="Q27" s="3" t="s">
        <v>152</v>
      </c>
      <c r="R27" s="3" t="s">
        <v>256</v>
      </c>
      <c r="S27" s="4" t="s">
        <v>117</v>
      </c>
      <c r="T27" s="4" t="s">
        <v>131</v>
      </c>
      <c r="U27" s="1"/>
    </row>
    <row r="28" spans="1:21">
      <c r="A28" s="5">
        <v>27</v>
      </c>
      <c r="B28" s="5" t="s">
        <v>321</v>
      </c>
      <c r="C28" s="5" t="s">
        <v>370</v>
      </c>
      <c r="D28" s="5" t="s">
        <v>307</v>
      </c>
      <c r="E28" s="31"/>
      <c r="F28" s="24"/>
      <c r="G28" s="45">
        <v>22</v>
      </c>
      <c r="H28" s="5" t="s">
        <v>143</v>
      </c>
      <c r="I28" s="4" t="s">
        <v>150</v>
      </c>
      <c r="J28" s="3" t="s">
        <v>131</v>
      </c>
      <c r="K28" s="1"/>
      <c r="L28" s="3">
        <v>21</v>
      </c>
      <c r="M28" s="3" t="s">
        <v>187</v>
      </c>
      <c r="N28" s="4" t="s">
        <v>205</v>
      </c>
      <c r="O28" s="4" t="s">
        <v>128</v>
      </c>
      <c r="P28" s="1"/>
      <c r="Q28" s="3" t="s">
        <v>152</v>
      </c>
      <c r="R28" s="3" t="s">
        <v>257</v>
      </c>
      <c r="S28" s="4" t="s">
        <v>117</v>
      </c>
      <c r="T28" s="4" t="s">
        <v>131</v>
      </c>
      <c r="U28" s="1"/>
    </row>
    <row r="29" spans="1:21">
      <c r="A29" s="5">
        <v>28</v>
      </c>
      <c r="B29" s="5" t="s">
        <v>25</v>
      </c>
      <c r="C29" s="24" t="s">
        <v>371</v>
      </c>
      <c r="D29" s="5" t="s">
        <v>307</v>
      </c>
      <c r="E29" s="31"/>
      <c r="F29" s="24"/>
      <c r="G29" s="45">
        <v>23</v>
      </c>
      <c r="H29" s="5" t="s">
        <v>144</v>
      </c>
      <c r="I29" s="4" t="s">
        <v>151</v>
      </c>
      <c r="J29" s="3" t="s">
        <v>131</v>
      </c>
      <c r="K29" s="1"/>
      <c r="L29" s="3" t="s">
        <v>152</v>
      </c>
      <c r="M29" s="5" t="s">
        <v>188</v>
      </c>
      <c r="N29" s="4" t="s">
        <v>117</v>
      </c>
      <c r="O29" s="4" t="s">
        <v>117</v>
      </c>
      <c r="P29" s="1"/>
      <c r="Q29" s="10" t="s">
        <v>99</v>
      </c>
      <c r="R29" s="10" t="s">
        <v>258</v>
      </c>
      <c r="S29" s="10" t="s">
        <v>115</v>
      </c>
      <c r="T29" s="10" t="s">
        <v>116</v>
      </c>
      <c r="U29" s="10" t="s">
        <v>53</v>
      </c>
    </row>
    <row r="30" spans="1:21">
      <c r="A30" s="21">
        <v>29</v>
      </c>
      <c r="B30" s="21" t="s">
        <v>395</v>
      </c>
      <c r="C30" s="21" t="s">
        <v>396</v>
      </c>
      <c r="D30" s="21" t="s">
        <v>397</v>
      </c>
      <c r="E30" s="37" t="s">
        <v>429</v>
      </c>
      <c r="F30" s="24"/>
      <c r="G30" s="45" t="s">
        <v>153</v>
      </c>
      <c r="H30" s="5" t="s">
        <v>145</v>
      </c>
      <c r="I30" s="4" t="s">
        <v>117</v>
      </c>
      <c r="J30" s="3" t="s">
        <v>131</v>
      </c>
      <c r="K30" s="1"/>
      <c r="L30" s="3" t="s">
        <v>152</v>
      </c>
      <c r="M30" s="3" t="s">
        <v>207</v>
      </c>
      <c r="N30" s="4" t="s">
        <v>117</v>
      </c>
      <c r="O30" s="4" t="s">
        <v>117</v>
      </c>
      <c r="P30" s="1"/>
      <c r="Q30" s="3" t="s">
        <v>152</v>
      </c>
      <c r="R30" s="3" t="s">
        <v>259</v>
      </c>
      <c r="S30" s="4" t="s">
        <v>117</v>
      </c>
      <c r="T30" s="4" t="s">
        <v>131</v>
      </c>
      <c r="U30" s="1"/>
    </row>
    <row r="31" spans="1:21">
      <c r="A31" s="21">
        <v>30</v>
      </c>
      <c r="B31" s="21" t="s">
        <v>26</v>
      </c>
      <c r="C31" s="21" t="s">
        <v>372</v>
      </c>
      <c r="D31" s="21" t="s">
        <v>344</v>
      </c>
      <c r="E31" s="37" t="s">
        <v>431</v>
      </c>
      <c r="F31" s="24"/>
      <c r="G31" s="45" t="s">
        <v>152</v>
      </c>
      <c r="H31" s="5" t="s">
        <v>146</v>
      </c>
      <c r="I31" s="4" t="s">
        <v>117</v>
      </c>
      <c r="J31" s="3" t="s">
        <v>132</v>
      </c>
      <c r="K31" s="1"/>
      <c r="L31" s="3" t="s">
        <v>152</v>
      </c>
      <c r="M31" s="5" t="s">
        <v>208</v>
      </c>
      <c r="N31" s="4" t="s">
        <v>117</v>
      </c>
      <c r="O31" s="4" t="s">
        <v>117</v>
      </c>
      <c r="P31" s="1"/>
      <c r="Q31" s="3" t="s">
        <v>152</v>
      </c>
      <c r="R31" s="3" t="s">
        <v>260</v>
      </c>
      <c r="S31" s="4" t="s">
        <v>117</v>
      </c>
      <c r="T31" s="4" t="s">
        <v>132</v>
      </c>
      <c r="U31" s="1"/>
    </row>
    <row r="32" spans="1:21">
      <c r="A32" s="5">
        <v>31</v>
      </c>
      <c r="B32" s="5" t="s">
        <v>27</v>
      </c>
      <c r="C32" s="24" t="s">
        <v>373</v>
      </c>
      <c r="D32" s="5" t="s">
        <v>307</v>
      </c>
      <c r="E32" s="31"/>
      <c r="F32" s="24"/>
      <c r="G32" s="44" t="s">
        <v>99</v>
      </c>
      <c r="H32" s="10" t="s">
        <v>154</v>
      </c>
      <c r="I32" s="10" t="s">
        <v>115</v>
      </c>
      <c r="J32" s="10" t="s">
        <v>116</v>
      </c>
      <c r="K32" s="10" t="s">
        <v>227</v>
      </c>
      <c r="L32" s="3">
        <v>53</v>
      </c>
      <c r="M32" s="3" t="s">
        <v>191</v>
      </c>
      <c r="N32" s="4" t="s">
        <v>206</v>
      </c>
      <c r="O32" s="4" t="s">
        <v>477</v>
      </c>
      <c r="P32" s="1"/>
      <c r="Q32" s="3" t="s">
        <v>152</v>
      </c>
      <c r="R32" s="3" t="s">
        <v>261</v>
      </c>
      <c r="S32" s="4" t="s">
        <v>117</v>
      </c>
      <c r="T32" s="4" t="s">
        <v>131</v>
      </c>
      <c r="U32" s="1"/>
    </row>
    <row r="33" spans="1:21">
      <c r="A33" s="21">
        <v>32</v>
      </c>
      <c r="B33" s="21" t="s">
        <v>322</v>
      </c>
      <c r="C33" s="21" t="s">
        <v>374</v>
      </c>
      <c r="D33" s="21" t="s">
        <v>394</v>
      </c>
      <c r="E33" s="37" t="s">
        <v>432</v>
      </c>
      <c r="F33" s="24"/>
      <c r="G33" s="45" t="s">
        <v>152</v>
      </c>
      <c r="H33" s="3" t="s">
        <v>155</v>
      </c>
      <c r="I33" s="4" t="s">
        <v>117</v>
      </c>
      <c r="J33" s="4" t="s">
        <v>182</v>
      </c>
      <c r="K33" s="1"/>
      <c r="L33" s="3" t="s">
        <v>201</v>
      </c>
      <c r="M33" s="5" t="s">
        <v>192</v>
      </c>
      <c r="N33" s="4" t="s">
        <v>117</v>
      </c>
      <c r="O33" s="4" t="s">
        <v>117</v>
      </c>
      <c r="P33" s="1"/>
      <c r="Q33" s="3" t="s">
        <v>152</v>
      </c>
      <c r="R33" s="3" t="s">
        <v>262</v>
      </c>
      <c r="S33" s="4" t="s">
        <v>117</v>
      </c>
      <c r="T33" s="4" t="s">
        <v>117</v>
      </c>
      <c r="U33" s="1"/>
    </row>
    <row r="34" spans="1:21">
      <c r="A34" s="5">
        <v>33</v>
      </c>
      <c r="B34" s="5" t="s">
        <v>28</v>
      </c>
      <c r="C34" s="24" t="s">
        <v>375</v>
      </c>
      <c r="D34" s="5" t="s">
        <v>307</v>
      </c>
      <c r="E34" s="31"/>
      <c r="F34" s="24"/>
      <c r="G34" s="45" t="s">
        <v>152</v>
      </c>
      <c r="H34" s="3" t="s">
        <v>156</v>
      </c>
      <c r="I34" s="4" t="s">
        <v>117</v>
      </c>
      <c r="J34" s="4" t="s">
        <v>182</v>
      </c>
      <c r="K34" s="1"/>
      <c r="L34" s="3">
        <v>36</v>
      </c>
      <c r="M34" s="5" t="s">
        <v>209</v>
      </c>
      <c r="N34" s="4" t="s">
        <v>217</v>
      </c>
      <c r="O34" s="4" t="s">
        <v>117</v>
      </c>
      <c r="P34" s="1"/>
      <c r="Q34" s="10" t="s">
        <v>99</v>
      </c>
      <c r="R34" s="10" t="s">
        <v>263</v>
      </c>
      <c r="S34" s="10" t="s">
        <v>115</v>
      </c>
      <c r="T34" s="10" t="s">
        <v>116</v>
      </c>
      <c r="U34" s="10" t="s">
        <v>53</v>
      </c>
    </row>
    <row r="35" spans="1:21">
      <c r="A35" s="5">
        <v>34</v>
      </c>
      <c r="B35" s="5" t="s">
        <v>29</v>
      </c>
      <c r="C35" s="24" t="s">
        <v>376</v>
      </c>
      <c r="D35" s="5" t="s">
        <v>307</v>
      </c>
      <c r="E35" s="31"/>
      <c r="F35" s="24"/>
      <c r="G35" s="45" t="s">
        <v>152</v>
      </c>
      <c r="H35" s="3" t="s">
        <v>157</v>
      </c>
      <c r="I35" s="4" t="s">
        <v>117</v>
      </c>
      <c r="J35" s="4" t="s">
        <v>182</v>
      </c>
      <c r="K35" s="1"/>
      <c r="L35" s="3">
        <v>35</v>
      </c>
      <c r="M35" s="5" t="s">
        <v>210</v>
      </c>
      <c r="N35" s="4" t="s">
        <v>216</v>
      </c>
      <c r="O35" s="4" t="s">
        <v>117</v>
      </c>
      <c r="P35" s="1"/>
      <c r="Q35" s="3" t="s">
        <v>152</v>
      </c>
      <c r="R35" s="3" t="s">
        <v>259</v>
      </c>
      <c r="S35" s="4" t="s">
        <v>117</v>
      </c>
      <c r="T35" s="4" t="s">
        <v>131</v>
      </c>
      <c r="U35" s="1"/>
    </row>
    <row r="36" spans="1:21">
      <c r="A36" s="24">
        <v>35</v>
      </c>
      <c r="B36" s="24" t="s">
        <v>323</v>
      </c>
      <c r="C36" s="24" t="s">
        <v>97</v>
      </c>
      <c r="D36" s="5" t="s">
        <v>307</v>
      </c>
      <c r="E36" s="31"/>
      <c r="F36" s="24"/>
      <c r="G36" s="45" t="s">
        <v>152</v>
      </c>
      <c r="H36" s="3" t="s">
        <v>158</v>
      </c>
      <c r="I36" s="4" t="s">
        <v>117</v>
      </c>
      <c r="J36" s="4" t="s">
        <v>182</v>
      </c>
      <c r="K36" s="1"/>
      <c r="L36" s="3" t="s">
        <v>152</v>
      </c>
      <c r="M36" s="5" t="s">
        <v>211</v>
      </c>
      <c r="N36" s="4" t="s">
        <v>117</v>
      </c>
      <c r="O36" s="4" t="s">
        <v>117</v>
      </c>
      <c r="P36" s="1"/>
      <c r="Q36" s="3" t="s">
        <v>152</v>
      </c>
      <c r="R36" s="3" t="s">
        <v>260</v>
      </c>
      <c r="S36" s="4" t="s">
        <v>117</v>
      </c>
      <c r="T36" s="4" t="s">
        <v>132</v>
      </c>
      <c r="U36" s="1"/>
    </row>
    <row r="37" spans="1:21">
      <c r="A37" s="24">
        <v>36</v>
      </c>
      <c r="B37" s="24" t="s">
        <v>324</v>
      </c>
      <c r="C37" s="24" t="s">
        <v>96</v>
      </c>
      <c r="D37" s="5" t="s">
        <v>307</v>
      </c>
      <c r="E37" s="31"/>
      <c r="F37" s="24"/>
      <c r="G37" s="45" t="s">
        <v>152</v>
      </c>
      <c r="H37" s="3" t="s">
        <v>159</v>
      </c>
      <c r="I37" s="4" t="s">
        <v>117</v>
      </c>
      <c r="J37" s="4" t="s">
        <v>182</v>
      </c>
      <c r="K37" s="1"/>
      <c r="L37" s="3" t="s">
        <v>152</v>
      </c>
      <c r="M37" s="5" t="s">
        <v>212</v>
      </c>
      <c r="N37" s="4" t="s">
        <v>117</v>
      </c>
      <c r="O37" s="4" t="s">
        <v>117</v>
      </c>
      <c r="P37" s="1"/>
      <c r="Q37" s="3" t="s">
        <v>152</v>
      </c>
      <c r="R37" s="3" t="s">
        <v>261</v>
      </c>
      <c r="S37" s="4" t="s">
        <v>117</v>
      </c>
      <c r="T37" s="4" t="s">
        <v>131</v>
      </c>
      <c r="U37" s="1"/>
    </row>
    <row r="38" spans="1:21">
      <c r="A38" s="5">
        <v>37</v>
      </c>
      <c r="B38" s="5" t="s">
        <v>30</v>
      </c>
      <c r="C38" s="24" t="s">
        <v>377</v>
      </c>
      <c r="D38" s="5" t="s">
        <v>307</v>
      </c>
      <c r="E38" s="31"/>
      <c r="F38" s="24"/>
      <c r="G38" s="45" t="s">
        <v>152</v>
      </c>
      <c r="H38" s="3" t="s">
        <v>160</v>
      </c>
      <c r="I38" s="4" t="s">
        <v>117</v>
      </c>
      <c r="J38" s="4" t="s">
        <v>182</v>
      </c>
      <c r="K38" s="1"/>
      <c r="L38" s="3" t="s">
        <v>152</v>
      </c>
      <c r="M38" s="5" t="s">
        <v>213</v>
      </c>
      <c r="N38" s="4" t="s">
        <v>117</v>
      </c>
      <c r="O38" s="4" t="s">
        <v>117</v>
      </c>
      <c r="P38" s="1"/>
      <c r="Q38" s="3" t="s">
        <v>152</v>
      </c>
      <c r="R38" s="3" t="s">
        <v>262</v>
      </c>
      <c r="S38" s="4" t="s">
        <v>117</v>
      </c>
      <c r="T38" s="4" t="s">
        <v>117</v>
      </c>
      <c r="U38" s="1"/>
    </row>
    <row r="39" spans="1:21">
      <c r="A39" s="5">
        <v>38</v>
      </c>
      <c r="B39" s="5" t="s">
        <v>31</v>
      </c>
      <c r="C39" s="24" t="s">
        <v>378</v>
      </c>
      <c r="D39" s="5" t="s">
        <v>307</v>
      </c>
      <c r="E39" s="31"/>
      <c r="F39" s="24"/>
      <c r="G39" s="45" t="s">
        <v>152</v>
      </c>
      <c r="H39" s="3" t="s">
        <v>161</v>
      </c>
      <c r="I39" s="4" t="s">
        <v>117</v>
      </c>
      <c r="J39" s="4" t="s">
        <v>182</v>
      </c>
      <c r="K39" s="1"/>
      <c r="L39" s="3">
        <v>27</v>
      </c>
      <c r="M39" s="5" t="s">
        <v>214</v>
      </c>
      <c r="N39" s="4" t="s">
        <v>215</v>
      </c>
      <c r="O39" s="4" t="s">
        <v>117</v>
      </c>
      <c r="P39" s="1"/>
      <c r="Q39" s="10" t="s">
        <v>99</v>
      </c>
      <c r="R39" s="10" t="s">
        <v>264</v>
      </c>
      <c r="S39" s="10" t="s">
        <v>115</v>
      </c>
      <c r="T39" s="10" t="s">
        <v>116</v>
      </c>
      <c r="U39" s="10" t="s">
        <v>53</v>
      </c>
    </row>
    <row r="40" spans="1:21">
      <c r="A40" s="5">
        <v>39</v>
      </c>
      <c r="B40" s="5" t="s">
        <v>32</v>
      </c>
      <c r="C40" s="5" t="s">
        <v>307</v>
      </c>
      <c r="D40" s="5" t="s">
        <v>307</v>
      </c>
      <c r="E40" s="31"/>
      <c r="F40" s="24"/>
      <c r="G40" s="45" t="s">
        <v>152</v>
      </c>
      <c r="H40" s="3" t="s">
        <v>162</v>
      </c>
      <c r="I40" s="4" t="s">
        <v>117</v>
      </c>
      <c r="J40" s="4" t="s">
        <v>182</v>
      </c>
      <c r="K40" s="1"/>
      <c r="L40" s="6" t="s">
        <v>99</v>
      </c>
      <c r="M40" s="6" t="s">
        <v>218</v>
      </c>
      <c r="N40" s="6" t="s">
        <v>115</v>
      </c>
      <c r="O40" s="6" t="s">
        <v>116</v>
      </c>
      <c r="P40" s="6" t="s">
        <v>53</v>
      </c>
      <c r="Q40" s="3" t="s">
        <v>152</v>
      </c>
      <c r="R40" s="3" t="s">
        <v>267</v>
      </c>
      <c r="S40" s="4" t="s">
        <v>117</v>
      </c>
      <c r="T40" s="4" t="s">
        <v>132</v>
      </c>
      <c r="U40" s="1"/>
    </row>
    <row r="41" spans="1:21">
      <c r="A41" s="19">
        <v>40</v>
      </c>
      <c r="B41" s="19" t="s">
        <v>6</v>
      </c>
      <c r="C41" s="25" t="s">
        <v>379</v>
      </c>
      <c r="D41" s="19" t="s">
        <v>6</v>
      </c>
      <c r="E41" s="33"/>
      <c r="F41" s="75"/>
      <c r="G41" s="46" t="s">
        <v>99</v>
      </c>
      <c r="H41" s="9" t="s">
        <v>163</v>
      </c>
      <c r="I41" s="9" t="s">
        <v>115</v>
      </c>
      <c r="J41" s="9" t="s">
        <v>116</v>
      </c>
      <c r="K41" s="9" t="s">
        <v>228</v>
      </c>
      <c r="L41" s="3" t="s">
        <v>152</v>
      </c>
      <c r="M41" s="3" t="s">
        <v>185</v>
      </c>
      <c r="N41" s="4" t="s">
        <v>117</v>
      </c>
      <c r="O41" s="4" t="s">
        <v>117</v>
      </c>
      <c r="P41" s="1"/>
      <c r="Q41" s="3" t="s">
        <v>152</v>
      </c>
      <c r="R41" s="3" t="s">
        <v>267</v>
      </c>
      <c r="S41" s="4" t="s">
        <v>117</v>
      </c>
      <c r="T41" s="4" t="s">
        <v>132</v>
      </c>
      <c r="U41" s="1"/>
    </row>
    <row r="42" spans="1:21">
      <c r="A42" s="19">
        <v>41</v>
      </c>
      <c r="B42" s="19" t="s">
        <v>3</v>
      </c>
      <c r="C42" s="26" t="s">
        <v>380</v>
      </c>
      <c r="D42" s="19" t="s">
        <v>3</v>
      </c>
      <c r="E42" s="33"/>
      <c r="F42" s="75"/>
      <c r="G42" s="47"/>
      <c r="H42" s="5" t="s">
        <v>164</v>
      </c>
      <c r="I42" s="4" t="s">
        <v>179</v>
      </c>
      <c r="J42" s="4" t="s">
        <v>181</v>
      </c>
      <c r="K42" s="1"/>
      <c r="L42" s="3" t="s">
        <v>152</v>
      </c>
      <c r="M42" s="5" t="s">
        <v>186</v>
      </c>
      <c r="N42" s="4" t="s">
        <v>117</v>
      </c>
      <c r="O42" s="4" t="s">
        <v>117</v>
      </c>
      <c r="P42" s="1"/>
      <c r="Q42" s="3" t="s">
        <v>152</v>
      </c>
      <c r="R42" s="3" t="s">
        <v>268</v>
      </c>
      <c r="S42" s="4" t="s">
        <v>117</v>
      </c>
      <c r="T42" s="4" t="s">
        <v>131</v>
      </c>
      <c r="U42" s="1"/>
    </row>
    <row r="43" spans="1:21">
      <c r="A43" s="5">
        <v>42</v>
      </c>
      <c r="B43" s="5" t="s">
        <v>33</v>
      </c>
      <c r="C43" s="5" t="s">
        <v>307</v>
      </c>
      <c r="D43" s="5" t="s">
        <v>307</v>
      </c>
      <c r="E43" s="31"/>
      <c r="F43" s="24"/>
      <c r="G43" s="47"/>
      <c r="H43" s="5" t="s">
        <v>165</v>
      </c>
      <c r="I43" s="4" t="s">
        <v>117</v>
      </c>
      <c r="J43" s="4" t="s">
        <v>117</v>
      </c>
      <c r="K43" s="1"/>
      <c r="L43" s="3">
        <v>46</v>
      </c>
      <c r="M43" s="3" t="s">
        <v>187</v>
      </c>
      <c r="N43" s="4" t="s">
        <v>219</v>
      </c>
      <c r="O43" s="4" t="s">
        <v>181</v>
      </c>
      <c r="P43" s="1"/>
      <c r="Q43" s="3">
        <v>63</v>
      </c>
      <c r="R43" s="3" t="s">
        <v>266</v>
      </c>
      <c r="S43" s="4" t="s">
        <v>265</v>
      </c>
      <c r="T43" s="4" t="s">
        <v>132</v>
      </c>
      <c r="U43" s="1"/>
    </row>
    <row r="44" spans="1:21">
      <c r="A44" s="23">
        <v>43</v>
      </c>
      <c r="B44" s="23" t="s">
        <v>34</v>
      </c>
      <c r="C44" s="23" t="s">
        <v>14</v>
      </c>
      <c r="D44" s="23" t="s">
        <v>345</v>
      </c>
      <c r="E44" s="39" t="s">
        <v>448</v>
      </c>
      <c r="F44" s="24"/>
      <c r="G44" s="72"/>
      <c r="H44" s="24" t="s">
        <v>166</v>
      </c>
      <c r="I44" s="4" t="s">
        <v>117</v>
      </c>
      <c r="J44" s="4" t="s">
        <v>117</v>
      </c>
      <c r="K44" s="1"/>
      <c r="L44" s="3" t="s">
        <v>152</v>
      </c>
      <c r="M44" s="5" t="s">
        <v>188</v>
      </c>
      <c r="N44" s="4" t="s">
        <v>117</v>
      </c>
      <c r="O44" s="4" t="s">
        <v>117</v>
      </c>
      <c r="P44" s="1"/>
      <c r="Q44" s="10" t="s">
        <v>99</v>
      </c>
      <c r="R44" s="10" t="s">
        <v>269</v>
      </c>
      <c r="S44" s="10" t="s">
        <v>115</v>
      </c>
      <c r="T44" s="10" t="s">
        <v>116</v>
      </c>
      <c r="U44" s="10" t="s">
        <v>53</v>
      </c>
    </row>
    <row r="45" spans="1:21">
      <c r="A45" s="5">
        <v>44</v>
      </c>
      <c r="B45" s="5" t="s">
        <v>35</v>
      </c>
      <c r="C45" s="5" t="s">
        <v>307</v>
      </c>
      <c r="D45" s="5" t="s">
        <v>307</v>
      </c>
      <c r="E45" s="31"/>
      <c r="F45" s="24"/>
      <c r="G45" s="47"/>
      <c r="H45" s="5" t="s">
        <v>332</v>
      </c>
      <c r="I45" s="4" t="s">
        <v>333</v>
      </c>
      <c r="J45" s="4" t="s">
        <v>333</v>
      </c>
      <c r="K45" s="1"/>
      <c r="L45" s="3" t="s">
        <v>152</v>
      </c>
      <c r="M45" s="3" t="s">
        <v>220</v>
      </c>
      <c r="N45" s="4" t="s">
        <v>117</v>
      </c>
      <c r="O45" s="4" t="s">
        <v>117</v>
      </c>
      <c r="P45" s="1"/>
      <c r="Q45" s="5">
        <v>7</v>
      </c>
      <c r="R45" s="3" t="s">
        <v>270</v>
      </c>
      <c r="S45" s="4" t="s">
        <v>274</v>
      </c>
      <c r="T45" s="4" t="s">
        <v>131</v>
      </c>
      <c r="U45" s="1"/>
    </row>
    <row r="46" spans="1:21">
      <c r="A46" s="5">
        <v>45</v>
      </c>
      <c r="B46" s="5" t="s">
        <v>36</v>
      </c>
      <c r="C46" s="5" t="s">
        <v>307</v>
      </c>
      <c r="D46" s="3" t="s">
        <v>346</v>
      </c>
      <c r="E46" s="36"/>
      <c r="F46" s="24"/>
      <c r="G46" s="47"/>
      <c r="H46" s="5" t="s">
        <v>168</v>
      </c>
      <c r="I46" s="4" t="s">
        <v>117</v>
      </c>
      <c r="J46" s="4" t="s">
        <v>117</v>
      </c>
      <c r="K46" s="1"/>
      <c r="L46" s="3" t="s">
        <v>152</v>
      </c>
      <c r="M46" s="5" t="s">
        <v>221</v>
      </c>
      <c r="N46" s="4" t="s">
        <v>117</v>
      </c>
      <c r="O46" s="4" t="s">
        <v>117</v>
      </c>
      <c r="P46" s="1"/>
      <c r="Q46" s="5">
        <v>41</v>
      </c>
      <c r="R46" s="3" t="s">
        <v>270</v>
      </c>
      <c r="S46" s="4" t="s">
        <v>275</v>
      </c>
      <c r="T46" s="4" t="s">
        <v>131</v>
      </c>
      <c r="U46" s="1"/>
    </row>
    <row r="47" spans="1:21">
      <c r="A47" s="24">
        <v>46</v>
      </c>
      <c r="B47" s="24" t="s">
        <v>325</v>
      </c>
      <c r="C47" s="24" t="s">
        <v>310</v>
      </c>
      <c r="D47" s="5" t="s">
        <v>307</v>
      </c>
      <c r="E47" s="31"/>
      <c r="F47" s="24"/>
      <c r="G47" s="47"/>
      <c r="H47" s="5" t="s">
        <v>169</v>
      </c>
      <c r="I47" s="4" t="s">
        <v>117</v>
      </c>
      <c r="J47" s="4" t="s">
        <v>117</v>
      </c>
      <c r="K47" s="1"/>
      <c r="L47" s="3" t="s">
        <v>152</v>
      </c>
      <c r="M47" s="3" t="s">
        <v>191</v>
      </c>
      <c r="N47" s="4" t="s">
        <v>117</v>
      </c>
      <c r="O47" s="4" t="s">
        <v>117</v>
      </c>
      <c r="P47" s="1"/>
      <c r="Q47" s="5">
        <v>8</v>
      </c>
      <c r="R47" s="3" t="s">
        <v>271</v>
      </c>
      <c r="S47" s="4" t="s">
        <v>276</v>
      </c>
      <c r="T47" s="4" t="s">
        <v>131</v>
      </c>
      <c r="U47" s="1"/>
    </row>
    <row r="48" spans="1:21">
      <c r="A48" s="5">
        <v>47</v>
      </c>
      <c r="B48" s="5" t="s">
        <v>37</v>
      </c>
      <c r="C48" s="5" t="s">
        <v>307</v>
      </c>
      <c r="D48" s="5" t="s">
        <v>307</v>
      </c>
      <c r="E48" s="31"/>
      <c r="F48" s="24"/>
      <c r="G48" s="47"/>
      <c r="H48" s="5" t="s">
        <v>170</v>
      </c>
      <c r="I48" s="4" t="s">
        <v>333</v>
      </c>
      <c r="J48" s="4" t="s">
        <v>333</v>
      </c>
      <c r="K48" s="1"/>
      <c r="L48" s="3" t="s">
        <v>201</v>
      </c>
      <c r="M48" s="5" t="s">
        <v>192</v>
      </c>
      <c r="N48" s="4" t="s">
        <v>117</v>
      </c>
      <c r="O48" s="4" t="s">
        <v>117</v>
      </c>
      <c r="P48" s="1"/>
      <c r="Q48" s="5">
        <v>9</v>
      </c>
      <c r="R48" s="3" t="s">
        <v>272</v>
      </c>
      <c r="S48" s="4" t="s">
        <v>277</v>
      </c>
      <c r="T48" s="4" t="s">
        <v>131</v>
      </c>
      <c r="U48" s="1"/>
    </row>
    <row r="49" spans="1:21">
      <c r="A49" s="22">
        <v>48</v>
      </c>
      <c r="B49" s="22" t="s">
        <v>326</v>
      </c>
      <c r="C49" s="22" t="s">
        <v>311</v>
      </c>
      <c r="D49" s="22" t="s">
        <v>347</v>
      </c>
      <c r="E49" s="38" t="s">
        <v>504</v>
      </c>
      <c r="F49" s="24"/>
      <c r="G49" s="72"/>
      <c r="H49" s="24" t="s">
        <v>398</v>
      </c>
      <c r="I49" s="4" t="s">
        <v>333</v>
      </c>
      <c r="J49" s="4" t="s">
        <v>333</v>
      </c>
      <c r="K49" s="1"/>
      <c r="L49" s="3" t="s">
        <v>152</v>
      </c>
      <c r="M49" s="5" t="s">
        <v>212</v>
      </c>
      <c r="N49" s="4" t="s">
        <v>117</v>
      </c>
      <c r="O49" s="4" t="s">
        <v>117</v>
      </c>
      <c r="P49" s="1"/>
      <c r="Q49" s="5">
        <v>10</v>
      </c>
      <c r="R49" s="3" t="s">
        <v>273</v>
      </c>
      <c r="S49" s="4" t="s">
        <v>278</v>
      </c>
      <c r="T49" s="4" t="s">
        <v>132</v>
      </c>
      <c r="U49" s="1"/>
    </row>
    <row r="50" spans="1:21">
      <c r="A50" s="24">
        <v>49</v>
      </c>
      <c r="B50" s="24" t="s">
        <v>327</v>
      </c>
      <c r="C50" s="24" t="s">
        <v>312</v>
      </c>
      <c r="D50" s="5" t="s">
        <v>307</v>
      </c>
      <c r="E50" s="31"/>
      <c r="F50" s="24"/>
      <c r="G50" s="47"/>
      <c r="H50" s="5" t="s">
        <v>172</v>
      </c>
      <c r="I50" s="4" t="s">
        <v>117</v>
      </c>
      <c r="J50" s="4" t="s">
        <v>131</v>
      </c>
      <c r="K50" s="1"/>
      <c r="L50" s="3" t="s">
        <v>152</v>
      </c>
      <c r="M50" s="5" t="s">
        <v>213</v>
      </c>
      <c r="N50" s="4" t="s">
        <v>117</v>
      </c>
      <c r="O50" s="4" t="s">
        <v>117</v>
      </c>
      <c r="P50" s="1"/>
      <c r="Q50" s="5">
        <v>40</v>
      </c>
      <c r="R50" s="3" t="s">
        <v>273</v>
      </c>
      <c r="S50" s="4" t="s">
        <v>90</v>
      </c>
      <c r="T50" s="4" t="s">
        <v>132</v>
      </c>
      <c r="U50" s="1"/>
    </row>
    <row r="51" spans="1:21">
      <c r="A51" s="24">
        <v>50</v>
      </c>
      <c r="B51" s="24" t="s">
        <v>328</v>
      </c>
      <c r="C51" s="24" t="s">
        <v>92</v>
      </c>
      <c r="D51" s="5" t="s">
        <v>307</v>
      </c>
      <c r="E51" s="31"/>
      <c r="F51" s="24"/>
      <c r="G51" s="47"/>
      <c r="H51" s="5" t="s">
        <v>173</v>
      </c>
      <c r="I51" s="4" t="s">
        <v>333</v>
      </c>
      <c r="J51" s="4" t="s">
        <v>334</v>
      </c>
      <c r="K51" s="1"/>
      <c r="L51" s="6" t="s">
        <v>99</v>
      </c>
      <c r="M51" s="6" t="s">
        <v>147</v>
      </c>
      <c r="N51" s="6" t="s">
        <v>115</v>
      </c>
      <c r="O51" s="6" t="s">
        <v>116</v>
      </c>
      <c r="P51" s="6" t="s">
        <v>53</v>
      </c>
      <c r="Q51" s="10" t="s">
        <v>99</v>
      </c>
      <c r="R51" s="10" t="s">
        <v>279</v>
      </c>
      <c r="S51" s="10" t="s">
        <v>115</v>
      </c>
      <c r="T51" s="10" t="s">
        <v>116</v>
      </c>
      <c r="U51" s="10" t="s">
        <v>53</v>
      </c>
    </row>
    <row r="52" spans="1:21">
      <c r="A52" s="5">
        <v>51</v>
      </c>
      <c r="B52" s="5" t="s">
        <v>38</v>
      </c>
      <c r="C52" s="5" t="s">
        <v>307</v>
      </c>
      <c r="D52" s="5" t="s">
        <v>307</v>
      </c>
      <c r="E52" s="31"/>
      <c r="F52" s="24"/>
      <c r="G52" s="47"/>
      <c r="H52" s="5" t="s">
        <v>174</v>
      </c>
      <c r="I52" s="4" t="s">
        <v>117</v>
      </c>
      <c r="J52" s="4" t="s">
        <v>131</v>
      </c>
      <c r="K52" s="1"/>
      <c r="L52" s="3" t="s">
        <v>152</v>
      </c>
      <c r="M52" s="3" t="s">
        <v>185</v>
      </c>
      <c r="N52" s="4" t="s">
        <v>117</v>
      </c>
      <c r="O52" s="4" t="s">
        <v>117</v>
      </c>
      <c r="P52" s="1"/>
      <c r="Q52" s="3" t="s">
        <v>152</v>
      </c>
      <c r="R52" s="3" t="s">
        <v>280</v>
      </c>
      <c r="S52" s="4" t="s">
        <v>117</v>
      </c>
      <c r="T52" s="4" t="s">
        <v>131</v>
      </c>
      <c r="U52" s="1"/>
    </row>
    <row r="53" spans="1:21">
      <c r="A53" s="22">
        <v>52</v>
      </c>
      <c r="B53" s="22" t="s">
        <v>329</v>
      </c>
      <c r="C53" s="22" t="s">
        <v>313</v>
      </c>
      <c r="D53" s="22" t="s">
        <v>399</v>
      </c>
      <c r="E53" s="38" t="s">
        <v>447</v>
      </c>
      <c r="F53" s="24"/>
      <c r="G53" s="47"/>
      <c r="H53" s="5" t="s">
        <v>175</v>
      </c>
      <c r="I53" s="4" t="s">
        <v>117</v>
      </c>
      <c r="J53" s="4" t="s">
        <v>131</v>
      </c>
      <c r="K53" s="1"/>
      <c r="L53" s="3" t="s">
        <v>152</v>
      </c>
      <c r="M53" s="5" t="s">
        <v>186</v>
      </c>
      <c r="N53" s="4" t="s">
        <v>117</v>
      </c>
      <c r="O53" s="4" t="s">
        <v>117</v>
      </c>
      <c r="P53" s="1"/>
      <c r="Q53" s="3" t="s">
        <v>152</v>
      </c>
      <c r="R53" s="3" t="s">
        <v>281</v>
      </c>
      <c r="S53" s="4" t="s">
        <v>117</v>
      </c>
      <c r="T53" s="4" t="s">
        <v>132</v>
      </c>
      <c r="U53" s="1"/>
    </row>
    <row r="54" spans="1:21">
      <c r="A54" s="22">
        <v>53</v>
      </c>
      <c r="B54" s="22" t="s">
        <v>330</v>
      </c>
      <c r="C54" s="22" t="s">
        <v>64</v>
      </c>
      <c r="D54" s="22" t="s">
        <v>400</v>
      </c>
      <c r="E54" s="38" t="s">
        <v>444</v>
      </c>
      <c r="F54" s="24"/>
      <c r="G54" s="47"/>
      <c r="H54" s="5" t="s">
        <v>176</v>
      </c>
      <c r="I54" s="4" t="s">
        <v>117</v>
      </c>
      <c r="J54" s="4" t="s">
        <v>131</v>
      </c>
      <c r="K54" s="1"/>
      <c r="L54" s="3" t="s">
        <v>152</v>
      </c>
      <c r="M54" s="3" t="s">
        <v>187</v>
      </c>
      <c r="N54" s="4" t="s">
        <v>117</v>
      </c>
      <c r="O54" s="4" t="s">
        <v>117</v>
      </c>
      <c r="P54" s="1"/>
      <c r="Q54" s="10" t="s">
        <v>99</v>
      </c>
      <c r="R54" s="10" t="s">
        <v>283</v>
      </c>
      <c r="S54" s="10" t="s">
        <v>115</v>
      </c>
      <c r="T54" s="10" t="s">
        <v>116</v>
      </c>
      <c r="U54" s="10" t="s">
        <v>53</v>
      </c>
    </row>
    <row r="55" spans="1:21">
      <c r="A55" s="5">
        <v>54</v>
      </c>
      <c r="B55" s="5" t="s">
        <v>39</v>
      </c>
      <c r="C55" s="5" t="s">
        <v>307</v>
      </c>
      <c r="D55" s="5" t="s">
        <v>307</v>
      </c>
      <c r="E55" s="31"/>
      <c r="F55" s="24"/>
      <c r="G55" s="47"/>
      <c r="H55" s="5" t="s">
        <v>177</v>
      </c>
      <c r="I55" s="4" t="s">
        <v>117</v>
      </c>
      <c r="J55" s="4" t="s">
        <v>131</v>
      </c>
      <c r="K55" s="1"/>
      <c r="L55" s="3" t="s">
        <v>152</v>
      </c>
      <c r="M55" s="5" t="s">
        <v>188</v>
      </c>
      <c r="N55" s="4" t="s">
        <v>117</v>
      </c>
      <c r="O55" s="4" t="s">
        <v>117</v>
      </c>
      <c r="P55" s="1"/>
      <c r="Q55" s="5">
        <v>62</v>
      </c>
      <c r="R55" s="3" t="s">
        <v>284</v>
      </c>
      <c r="S55" s="4" t="s">
        <v>286</v>
      </c>
      <c r="T55" s="4" t="s">
        <v>131</v>
      </c>
      <c r="U55" s="1"/>
    </row>
    <row r="56" spans="1:21">
      <c r="A56" s="22">
        <v>55</v>
      </c>
      <c r="B56" s="22" t="s">
        <v>331</v>
      </c>
      <c r="C56" s="22" t="s">
        <v>314</v>
      </c>
      <c r="D56" s="22" t="s">
        <v>401</v>
      </c>
      <c r="E56" s="38" t="s">
        <v>445</v>
      </c>
      <c r="F56" s="24"/>
      <c r="G56" s="47"/>
      <c r="H56" s="5" t="s">
        <v>178</v>
      </c>
      <c r="I56" s="4" t="s">
        <v>117</v>
      </c>
      <c r="J56" s="4" t="s">
        <v>131</v>
      </c>
      <c r="K56" s="1"/>
      <c r="L56" s="3" t="s">
        <v>152</v>
      </c>
      <c r="M56" s="3" t="s">
        <v>220</v>
      </c>
      <c r="N56" s="4" t="s">
        <v>117</v>
      </c>
      <c r="O56" s="4" t="s">
        <v>117</v>
      </c>
      <c r="P56" s="1"/>
      <c r="Q56" s="5">
        <v>64</v>
      </c>
      <c r="R56" s="3" t="s">
        <v>285</v>
      </c>
      <c r="S56" s="4" t="s">
        <v>287</v>
      </c>
      <c r="T56" s="14" t="s">
        <v>288</v>
      </c>
      <c r="U56" s="1"/>
    </row>
    <row r="57" spans="1:21">
      <c r="A57" s="23">
        <v>56</v>
      </c>
      <c r="B57" s="23" t="s">
        <v>40</v>
      </c>
      <c r="C57" s="23" t="s">
        <v>24</v>
      </c>
      <c r="D57" s="23" t="s">
        <v>348</v>
      </c>
      <c r="E57" s="39" t="s">
        <v>446</v>
      </c>
      <c r="F57" s="24"/>
      <c r="G57" s="48" t="s">
        <v>99</v>
      </c>
      <c r="H57" s="12" t="s">
        <v>183</v>
      </c>
      <c r="I57" s="12" t="s">
        <v>115</v>
      </c>
      <c r="J57" s="12" t="s">
        <v>229</v>
      </c>
      <c r="K57" s="12" t="s">
        <v>228</v>
      </c>
      <c r="L57" s="3" t="s">
        <v>152</v>
      </c>
      <c r="M57" s="5" t="s">
        <v>221</v>
      </c>
      <c r="N57" s="4" t="s">
        <v>117</v>
      </c>
      <c r="O57" s="4" t="s">
        <v>117</v>
      </c>
      <c r="P57" s="1"/>
      <c r="Q57" s="10" t="s">
        <v>99</v>
      </c>
      <c r="R57" s="10" t="s">
        <v>289</v>
      </c>
      <c r="S57" s="10" t="s">
        <v>115</v>
      </c>
      <c r="T57" s="10" t="s">
        <v>116</v>
      </c>
      <c r="U57" s="10" t="s">
        <v>53</v>
      </c>
    </row>
    <row r="58" spans="1:21">
      <c r="A58" s="5">
        <v>57</v>
      </c>
      <c r="B58" s="5" t="s">
        <v>41</v>
      </c>
      <c r="C58" s="5" t="s">
        <v>307</v>
      </c>
      <c r="D58" s="5" t="s">
        <v>307</v>
      </c>
      <c r="E58" s="31"/>
      <c r="F58" s="24"/>
      <c r="G58" s="47"/>
      <c r="H58" s="5" t="s">
        <v>164</v>
      </c>
      <c r="I58" s="4" t="s">
        <v>117</v>
      </c>
      <c r="J58" s="4" t="s">
        <v>117</v>
      </c>
      <c r="K58" s="1"/>
      <c r="L58" s="3">
        <v>53</v>
      </c>
      <c r="M58" s="3" t="s">
        <v>191</v>
      </c>
      <c r="N58" s="4" t="s">
        <v>225</v>
      </c>
      <c r="O58" s="4" t="s">
        <v>181</v>
      </c>
      <c r="P58" s="15"/>
      <c r="Q58" s="5" t="s">
        <v>152</v>
      </c>
      <c r="R58" s="5" t="s">
        <v>290</v>
      </c>
      <c r="S58" s="4" t="s">
        <v>117</v>
      </c>
      <c r="T58" s="4" t="s">
        <v>131</v>
      </c>
      <c r="U58" s="1"/>
    </row>
    <row r="59" spans="1:21">
      <c r="A59" s="5">
        <v>58</v>
      </c>
      <c r="B59" s="5" t="s">
        <v>42</v>
      </c>
      <c r="C59" s="5" t="s">
        <v>307</v>
      </c>
      <c r="D59" s="5" t="s">
        <v>307</v>
      </c>
      <c r="E59" s="31"/>
      <c r="F59" s="24"/>
      <c r="G59" s="47"/>
      <c r="H59" s="5" t="s">
        <v>165</v>
      </c>
      <c r="I59" s="4" t="s">
        <v>117</v>
      </c>
      <c r="J59" s="4" t="s">
        <v>117</v>
      </c>
      <c r="K59" s="1"/>
      <c r="L59" s="3" t="s">
        <v>201</v>
      </c>
      <c r="M59" s="5" t="s">
        <v>192</v>
      </c>
      <c r="N59" s="4" t="s">
        <v>117</v>
      </c>
      <c r="O59" s="4" t="s">
        <v>117</v>
      </c>
      <c r="P59" s="15"/>
      <c r="Q59" s="5" t="s">
        <v>152</v>
      </c>
      <c r="R59" s="5" t="s">
        <v>291</v>
      </c>
      <c r="S59" s="4" t="s">
        <v>117</v>
      </c>
      <c r="T59" s="4" t="s">
        <v>131</v>
      </c>
      <c r="U59" s="1"/>
    </row>
    <row r="60" spans="1:21">
      <c r="A60" s="17">
        <v>59</v>
      </c>
      <c r="B60" s="17" t="s">
        <v>43</v>
      </c>
      <c r="C60" s="17" t="s">
        <v>381</v>
      </c>
      <c r="D60" s="17" t="s">
        <v>402</v>
      </c>
      <c r="E60" s="30" t="s">
        <v>443</v>
      </c>
      <c r="F60" s="24"/>
      <c r="G60" s="47"/>
      <c r="H60" s="5" t="s">
        <v>166</v>
      </c>
      <c r="I60" s="4" t="s">
        <v>117</v>
      </c>
      <c r="J60" s="4" t="s">
        <v>117</v>
      </c>
      <c r="K60" s="1"/>
      <c r="L60" s="3" t="s">
        <v>222</v>
      </c>
      <c r="M60" s="5" t="s">
        <v>209</v>
      </c>
      <c r="N60" s="4" t="s">
        <v>117</v>
      </c>
      <c r="O60" s="4" t="s">
        <v>117</v>
      </c>
      <c r="P60" s="15"/>
      <c r="Q60" s="5" t="s">
        <v>152</v>
      </c>
      <c r="R60" s="5" t="s">
        <v>292</v>
      </c>
      <c r="S60" s="4" t="s">
        <v>117</v>
      </c>
      <c r="T60" s="4" t="s">
        <v>131</v>
      </c>
      <c r="U60" s="1"/>
    </row>
    <row r="61" spans="1:21">
      <c r="A61" s="17">
        <v>60</v>
      </c>
      <c r="B61" s="17" t="s">
        <v>44</v>
      </c>
      <c r="C61" s="17" t="s">
        <v>382</v>
      </c>
      <c r="D61" s="17" t="s">
        <v>403</v>
      </c>
      <c r="E61" s="30" t="s">
        <v>443</v>
      </c>
      <c r="F61" s="24"/>
      <c r="G61" s="47"/>
      <c r="H61" s="5" t="s">
        <v>167</v>
      </c>
      <c r="I61" s="4" t="s">
        <v>117</v>
      </c>
      <c r="J61" s="4" t="s">
        <v>117</v>
      </c>
      <c r="K61" s="1"/>
      <c r="L61" s="3" t="s">
        <v>152</v>
      </c>
      <c r="M61" s="5" t="s">
        <v>210</v>
      </c>
      <c r="N61" s="4" t="s">
        <v>117</v>
      </c>
      <c r="O61" s="4" t="s">
        <v>117</v>
      </c>
      <c r="P61" s="15"/>
      <c r="Q61" s="5" t="s">
        <v>152</v>
      </c>
      <c r="R61" s="5" t="s">
        <v>293</v>
      </c>
      <c r="S61" s="4" t="s">
        <v>117</v>
      </c>
      <c r="T61" s="4" t="s">
        <v>131</v>
      </c>
      <c r="U61" s="1"/>
    </row>
    <row r="62" spans="1:21">
      <c r="A62" s="5">
        <v>61</v>
      </c>
      <c r="B62" s="5" t="s">
        <v>45</v>
      </c>
      <c r="C62" s="5" t="s">
        <v>307</v>
      </c>
      <c r="D62" s="5" t="s">
        <v>307</v>
      </c>
      <c r="E62" s="31"/>
      <c r="F62" s="24"/>
      <c r="G62" s="47"/>
      <c r="H62" s="5" t="s">
        <v>168</v>
      </c>
      <c r="I62" s="4" t="s">
        <v>117</v>
      </c>
      <c r="J62" s="4" t="s">
        <v>117</v>
      </c>
      <c r="K62" s="1"/>
      <c r="L62" s="3" t="s">
        <v>222</v>
      </c>
      <c r="M62" s="5" t="s">
        <v>223</v>
      </c>
      <c r="N62" s="4" t="s">
        <v>117</v>
      </c>
      <c r="O62" s="4" t="s">
        <v>117</v>
      </c>
      <c r="P62" s="15"/>
      <c r="Q62" s="5" t="s">
        <v>152</v>
      </c>
      <c r="R62" s="5" t="s">
        <v>294</v>
      </c>
      <c r="S62" s="4" t="s">
        <v>117</v>
      </c>
      <c r="T62" s="4" t="s">
        <v>131</v>
      </c>
      <c r="U62" s="1"/>
    </row>
    <row r="63" spans="1:21">
      <c r="A63" s="5">
        <v>62</v>
      </c>
      <c r="B63" s="5" t="s">
        <v>46</v>
      </c>
      <c r="C63" s="5" t="s">
        <v>307</v>
      </c>
      <c r="D63" s="3" t="s">
        <v>349</v>
      </c>
      <c r="E63" s="36"/>
      <c r="F63" s="24"/>
      <c r="G63" s="47"/>
      <c r="H63" s="5" t="s">
        <v>169</v>
      </c>
      <c r="I63" s="4" t="s">
        <v>117</v>
      </c>
      <c r="J63" s="4" t="s">
        <v>117</v>
      </c>
      <c r="K63" s="1"/>
      <c r="L63" s="3" t="s">
        <v>152</v>
      </c>
      <c r="M63" s="5" t="s">
        <v>224</v>
      </c>
      <c r="N63" s="4" t="s">
        <v>117</v>
      </c>
      <c r="O63" s="4" t="s">
        <v>117</v>
      </c>
      <c r="P63" s="15"/>
      <c r="Q63" s="5" t="s">
        <v>152</v>
      </c>
      <c r="R63" s="5" t="s">
        <v>295</v>
      </c>
      <c r="S63" s="4" t="s">
        <v>117</v>
      </c>
      <c r="T63" s="4" t="s">
        <v>131</v>
      </c>
      <c r="U63" s="1"/>
    </row>
    <row r="64" spans="1:21">
      <c r="A64" s="5">
        <v>63</v>
      </c>
      <c r="B64" s="5" t="s">
        <v>47</v>
      </c>
      <c r="C64" s="5" t="s">
        <v>307</v>
      </c>
      <c r="D64" s="3" t="s">
        <v>350</v>
      </c>
      <c r="E64" s="36"/>
      <c r="F64" s="24"/>
      <c r="G64" s="47"/>
      <c r="H64" s="5" t="s">
        <v>170</v>
      </c>
      <c r="I64" s="4" t="s">
        <v>180</v>
      </c>
      <c r="J64" s="4" t="s">
        <v>129</v>
      </c>
      <c r="K64" s="1"/>
      <c r="Q64" s="5" t="s">
        <v>152</v>
      </c>
      <c r="R64" s="5" t="s">
        <v>296</v>
      </c>
      <c r="S64" s="4" t="s">
        <v>117</v>
      </c>
      <c r="T64" s="4" t="s">
        <v>131</v>
      </c>
      <c r="U64" s="1"/>
    </row>
    <row r="65" spans="1:21">
      <c r="A65" s="5">
        <v>64</v>
      </c>
      <c r="B65" s="5" t="s">
        <v>48</v>
      </c>
      <c r="C65" s="5" t="s">
        <v>307</v>
      </c>
      <c r="D65" s="3" t="s">
        <v>351</v>
      </c>
      <c r="E65" s="36"/>
      <c r="F65" s="24"/>
      <c r="G65" s="47"/>
      <c r="H65" s="5" t="s">
        <v>171</v>
      </c>
      <c r="I65" s="4" t="s">
        <v>333</v>
      </c>
      <c r="J65" s="4" t="s">
        <v>117</v>
      </c>
      <c r="K65" s="1"/>
      <c r="Q65" s="5" t="s">
        <v>152</v>
      </c>
      <c r="R65" s="5" t="s">
        <v>297</v>
      </c>
      <c r="S65" s="4" t="s">
        <v>117</v>
      </c>
      <c r="T65" s="4" t="s">
        <v>131</v>
      </c>
      <c r="U65" s="1"/>
    </row>
    <row r="66" spans="1:21">
      <c r="F66" s="24"/>
      <c r="G66" s="47"/>
      <c r="H66" s="5" t="s">
        <v>172</v>
      </c>
      <c r="I66" s="4" t="s">
        <v>117</v>
      </c>
      <c r="J66" s="4" t="s">
        <v>117</v>
      </c>
      <c r="K66" s="1"/>
      <c r="Q66" s="5" t="s">
        <v>152</v>
      </c>
      <c r="R66" s="5" t="s">
        <v>298</v>
      </c>
      <c r="S66" s="4" t="s">
        <v>117</v>
      </c>
      <c r="T66" s="4" t="s">
        <v>131</v>
      </c>
      <c r="U66" s="1"/>
    </row>
    <row r="67" spans="1:21">
      <c r="F67" s="24"/>
      <c r="G67" s="47"/>
      <c r="H67" s="5" t="s">
        <v>173</v>
      </c>
      <c r="I67" s="4" t="s">
        <v>117</v>
      </c>
      <c r="J67" s="4" t="s">
        <v>131</v>
      </c>
      <c r="K67" s="1"/>
      <c r="Q67" s="5" t="s">
        <v>152</v>
      </c>
      <c r="R67" s="5" t="s">
        <v>299</v>
      </c>
      <c r="S67" s="4" t="s">
        <v>117</v>
      </c>
      <c r="T67" s="4" t="s">
        <v>131</v>
      </c>
      <c r="U67" s="1"/>
    </row>
    <row r="68" spans="1:21">
      <c r="F68" s="24"/>
      <c r="G68" s="47"/>
      <c r="H68" s="5" t="s">
        <v>174</v>
      </c>
      <c r="I68" s="4" t="s">
        <v>117</v>
      </c>
      <c r="J68" s="4" t="s">
        <v>131</v>
      </c>
      <c r="K68" s="1"/>
      <c r="Q68" s="5" t="s">
        <v>152</v>
      </c>
      <c r="R68" s="5" t="s">
        <v>300</v>
      </c>
      <c r="S68" s="4" t="s">
        <v>117</v>
      </c>
      <c r="T68" s="4" t="s">
        <v>306</v>
      </c>
      <c r="U68" s="1"/>
    </row>
    <row r="69" spans="1:21">
      <c r="F69" s="24"/>
      <c r="G69" s="47"/>
      <c r="H69" s="5" t="s">
        <v>175</v>
      </c>
      <c r="I69" s="4" t="s">
        <v>117</v>
      </c>
      <c r="J69" s="4" t="s">
        <v>131</v>
      </c>
      <c r="K69" s="1"/>
      <c r="Q69" s="5" t="s">
        <v>152</v>
      </c>
      <c r="R69" s="5" t="s">
        <v>301</v>
      </c>
      <c r="S69" s="4" t="s">
        <v>117</v>
      </c>
      <c r="T69" s="4" t="s">
        <v>132</v>
      </c>
      <c r="U69" s="1"/>
    </row>
    <row r="70" spans="1:21">
      <c r="F70" s="24"/>
      <c r="G70" s="47"/>
      <c r="H70" s="5" t="s">
        <v>176</v>
      </c>
      <c r="I70" s="4" t="s">
        <v>333</v>
      </c>
      <c r="J70" s="4" t="s">
        <v>334</v>
      </c>
      <c r="K70" s="1"/>
      <c r="Q70" s="5" t="s">
        <v>152</v>
      </c>
      <c r="R70" s="5" t="s">
        <v>302</v>
      </c>
      <c r="S70" s="4" t="s">
        <v>117</v>
      </c>
      <c r="T70" s="4" t="s">
        <v>132</v>
      </c>
      <c r="U70" s="1"/>
    </row>
    <row r="71" spans="1:21">
      <c r="F71" s="24"/>
      <c r="G71" s="47"/>
      <c r="H71" s="5" t="s">
        <v>177</v>
      </c>
      <c r="I71" s="4" t="s">
        <v>117</v>
      </c>
      <c r="J71" s="4" t="s">
        <v>131</v>
      </c>
      <c r="K71" s="1"/>
      <c r="Q71" s="5" t="s">
        <v>152</v>
      </c>
      <c r="R71" s="5" t="s">
        <v>303</v>
      </c>
      <c r="S71" s="4" t="s">
        <v>117</v>
      </c>
      <c r="T71" s="4" t="s">
        <v>132</v>
      </c>
      <c r="U71" s="1"/>
    </row>
    <row r="72" spans="1:21">
      <c r="F72" s="24"/>
      <c r="G72" s="47"/>
      <c r="H72" s="5" t="s">
        <v>178</v>
      </c>
      <c r="I72" s="4" t="s">
        <v>333</v>
      </c>
      <c r="J72" s="4" t="s">
        <v>334</v>
      </c>
      <c r="K72" s="1"/>
      <c r="Q72" s="5" t="s">
        <v>152</v>
      </c>
      <c r="R72" s="5" t="s">
        <v>304</v>
      </c>
      <c r="S72" s="4" t="s">
        <v>117</v>
      </c>
      <c r="T72" s="4" t="s">
        <v>132</v>
      </c>
      <c r="U72" s="1"/>
    </row>
    <row r="73" spans="1:21">
      <c r="Q73" s="5" t="s">
        <v>152</v>
      </c>
      <c r="R73" s="5" t="s">
        <v>305</v>
      </c>
      <c r="S73" s="4" t="s">
        <v>117</v>
      </c>
      <c r="T73" s="4" t="s">
        <v>132</v>
      </c>
      <c r="U7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G26" sqref="G26"/>
    </sheetView>
  </sheetViews>
  <sheetFormatPr defaultRowHeight="16.2"/>
  <cols>
    <col min="1" max="1" width="23.109375" bestFit="1" customWidth="1"/>
    <col min="2" max="2" width="7.5546875" customWidth="1"/>
    <col min="3" max="3" width="14" bestFit="1" customWidth="1"/>
    <col min="4" max="4" width="20.21875" bestFit="1" customWidth="1"/>
    <col min="5" max="5" width="18.44140625" customWidth="1"/>
    <col min="6" max="6" width="21.6640625" bestFit="1" customWidth="1"/>
    <col min="7" max="7" width="23.109375" bestFit="1" customWidth="1"/>
    <col min="8" max="8" width="7.5546875" customWidth="1"/>
    <col min="9" max="9" width="14" bestFit="1" customWidth="1"/>
    <col min="10" max="10" width="20.21875" bestFit="1" customWidth="1"/>
    <col min="11" max="11" width="18.44140625" bestFit="1" customWidth="1"/>
    <col min="12" max="12" width="21.6640625" bestFit="1" customWidth="1"/>
  </cols>
  <sheetData>
    <row r="1" spans="1:13">
      <c r="A1" s="64" t="s">
        <v>409</v>
      </c>
      <c r="B1" s="65" t="s">
        <v>410</v>
      </c>
      <c r="C1" s="65" t="s">
        <v>411</v>
      </c>
      <c r="D1" s="65" t="s">
        <v>412</v>
      </c>
      <c r="E1" s="65" t="s">
        <v>414</v>
      </c>
      <c r="F1" s="67" t="s">
        <v>415</v>
      </c>
      <c r="G1" s="64" t="s">
        <v>421</v>
      </c>
      <c r="H1" s="65" t="s">
        <v>410</v>
      </c>
      <c r="I1" s="65" t="s">
        <v>425</v>
      </c>
      <c r="J1" s="65" t="s">
        <v>424</v>
      </c>
      <c r="K1" s="65" t="s">
        <v>423</v>
      </c>
      <c r="L1" s="65" t="s">
        <v>422</v>
      </c>
      <c r="M1" s="66" t="s">
        <v>426</v>
      </c>
    </row>
    <row r="2" spans="1:13">
      <c r="A2" s="51" t="s">
        <v>419</v>
      </c>
      <c r="B2" s="1">
        <v>1024</v>
      </c>
      <c r="C2" s="1">
        <v>5</v>
      </c>
      <c r="D2" s="1">
        <v>20</v>
      </c>
      <c r="E2" s="1">
        <f>D2+0.55</f>
        <v>20.55</v>
      </c>
      <c r="F2" s="15">
        <v>205.5</v>
      </c>
      <c r="G2" s="51" t="s">
        <v>419</v>
      </c>
      <c r="H2" s="1">
        <f>I2/5*1024</f>
        <v>232.72727272727275</v>
      </c>
      <c r="I2" s="1">
        <f>1.25*10/11</f>
        <v>1.1363636363636365</v>
      </c>
      <c r="J2" s="1">
        <v>1.25</v>
      </c>
      <c r="K2" s="1">
        <v>0.125</v>
      </c>
      <c r="L2" s="1">
        <f>K2/0.01</f>
        <v>12.5</v>
      </c>
      <c r="M2" s="52">
        <v>125</v>
      </c>
    </row>
    <row r="3" spans="1:13">
      <c r="A3" s="51" t="s">
        <v>418</v>
      </c>
      <c r="B3" s="1">
        <f>C3/5*1024</f>
        <v>586.24</v>
      </c>
      <c r="C3" s="1">
        <f>D3/4</f>
        <v>2.8624999999999998</v>
      </c>
      <c r="D3" s="1">
        <f>E3-0.55</f>
        <v>11.45</v>
      </c>
      <c r="E3" s="1">
        <f>F3/10</f>
        <v>12</v>
      </c>
      <c r="F3" s="68">
        <v>120</v>
      </c>
      <c r="G3" s="51" t="s">
        <v>418</v>
      </c>
      <c r="H3" s="1">
        <f>I3/5*1024</f>
        <v>93.090909090909093</v>
      </c>
      <c r="I3" s="1">
        <f>J3*10/11</f>
        <v>0.45454545454545453</v>
      </c>
      <c r="J3" s="1">
        <f>K3*10</f>
        <v>0.5</v>
      </c>
      <c r="K3" s="1">
        <f>L3/100</f>
        <v>0.05</v>
      </c>
      <c r="L3" s="1">
        <f>M3/10</f>
        <v>5</v>
      </c>
      <c r="M3" s="53">
        <v>50</v>
      </c>
    </row>
    <row r="4" spans="1:13">
      <c r="A4" s="51" t="s">
        <v>417</v>
      </c>
      <c r="B4" s="49">
        <v>1024</v>
      </c>
      <c r="C4" s="1">
        <f>B4/1024*5</f>
        <v>5</v>
      </c>
      <c r="D4" s="1">
        <f>C4*4</f>
        <v>20</v>
      </c>
      <c r="E4" s="1">
        <f>D4+0.55</f>
        <v>20.55</v>
      </c>
      <c r="F4" s="69">
        <f>E4*10</f>
        <v>205.5</v>
      </c>
      <c r="G4" s="51" t="s">
        <v>417</v>
      </c>
      <c r="H4" s="49">
        <v>232</v>
      </c>
      <c r="I4" s="1">
        <f>H4/1024*5</f>
        <v>1.1328125</v>
      </c>
      <c r="J4" s="1">
        <f>I4*11/10</f>
        <v>1.24609375</v>
      </c>
      <c r="K4" s="50">
        <f>J4/10</f>
        <v>0.12460937499999999</v>
      </c>
      <c r="L4" s="1">
        <f>K4*100</f>
        <v>12.4609375</v>
      </c>
      <c r="M4" s="52">
        <f>L4*10</f>
        <v>124.609375</v>
      </c>
    </row>
    <row r="5" spans="1:13">
      <c r="A5" s="51" t="s">
        <v>416</v>
      </c>
      <c r="B5" s="49">
        <v>1024</v>
      </c>
      <c r="C5" s="1"/>
      <c r="D5" s="1"/>
      <c r="E5" s="1"/>
      <c r="F5" s="15">
        <f>(B5+28)*10/1024*5*4</f>
        <v>205.46875</v>
      </c>
      <c r="G5" s="51" t="s">
        <v>416</v>
      </c>
      <c r="H5" s="49">
        <v>1</v>
      </c>
      <c r="I5" s="1"/>
      <c r="J5" s="1"/>
      <c r="K5" s="1"/>
      <c r="L5" s="1"/>
      <c r="M5" s="52">
        <f>H5*10/1024*5*11/10/10*100</f>
        <v>0.537109375</v>
      </c>
    </row>
    <row r="6" spans="1:13">
      <c r="A6" s="54"/>
      <c r="B6" s="55"/>
      <c r="C6" s="55"/>
      <c r="D6" s="55"/>
      <c r="E6" s="55"/>
      <c r="F6" s="55"/>
      <c r="G6" s="54"/>
      <c r="H6" s="55"/>
      <c r="I6" s="55"/>
      <c r="J6" s="55"/>
      <c r="K6" s="55"/>
      <c r="L6" s="55"/>
      <c r="M6" s="56"/>
    </row>
    <row r="7" spans="1:13">
      <c r="A7" s="54"/>
      <c r="B7" s="55"/>
      <c r="C7" s="55"/>
      <c r="D7" s="55"/>
      <c r="E7" s="55"/>
      <c r="F7" s="55"/>
      <c r="G7" s="54"/>
      <c r="H7" s="55"/>
      <c r="I7" s="55"/>
      <c r="J7" s="55"/>
      <c r="K7" s="55"/>
      <c r="L7" s="55"/>
      <c r="M7" s="56"/>
    </row>
    <row r="8" spans="1:13">
      <c r="A8" s="54"/>
      <c r="B8" s="55"/>
      <c r="C8" s="55"/>
      <c r="D8" s="55"/>
      <c r="E8" s="55"/>
      <c r="F8" s="55"/>
      <c r="G8" s="54"/>
      <c r="H8" s="55"/>
      <c r="I8" s="55"/>
      <c r="J8" s="55"/>
      <c r="K8" s="55"/>
      <c r="L8" s="55"/>
      <c r="M8" s="56"/>
    </row>
    <row r="9" spans="1:13">
      <c r="A9" s="54"/>
      <c r="B9" s="55"/>
      <c r="C9" s="55"/>
      <c r="D9" s="55"/>
      <c r="E9" s="55"/>
      <c r="F9" s="55"/>
      <c r="G9" s="54"/>
      <c r="H9" s="55"/>
      <c r="I9" s="55"/>
      <c r="J9" s="55"/>
      <c r="K9" s="55"/>
      <c r="L9" s="55"/>
      <c r="M9" s="56"/>
    </row>
    <row r="10" spans="1:13">
      <c r="A10" s="54"/>
      <c r="B10" s="55"/>
      <c r="C10" s="55"/>
      <c r="D10" s="55"/>
      <c r="E10" s="55"/>
      <c r="F10" s="55"/>
      <c r="G10" s="54"/>
      <c r="H10" s="55"/>
      <c r="I10" s="55"/>
      <c r="J10" s="55"/>
      <c r="K10" s="55"/>
      <c r="L10" s="55"/>
      <c r="M10" s="56"/>
    </row>
    <row r="11" spans="1:13">
      <c r="A11" s="54"/>
      <c r="B11" s="55"/>
      <c r="C11" s="55"/>
      <c r="D11" s="55"/>
      <c r="E11" s="55"/>
      <c r="F11" s="55"/>
      <c r="G11" s="54"/>
      <c r="H11" s="55"/>
      <c r="I11" s="55"/>
      <c r="J11" s="55"/>
      <c r="K11" s="55"/>
      <c r="L11" s="55"/>
      <c r="M11" s="56"/>
    </row>
    <row r="12" spans="1:13">
      <c r="A12" s="54"/>
      <c r="B12" s="55"/>
      <c r="C12" s="55"/>
      <c r="D12" s="55"/>
      <c r="E12" s="55"/>
      <c r="F12" s="55"/>
      <c r="G12" s="54"/>
      <c r="H12" s="55"/>
      <c r="I12" s="55"/>
      <c r="J12" s="55"/>
      <c r="K12" s="55"/>
      <c r="L12" s="55"/>
      <c r="M12" s="56"/>
    </row>
    <row r="13" spans="1:13">
      <c r="A13" s="54"/>
      <c r="B13" s="55"/>
      <c r="C13" s="55"/>
      <c r="D13" s="55"/>
      <c r="E13" s="55"/>
      <c r="F13" s="55"/>
      <c r="G13" s="54"/>
      <c r="H13" s="55"/>
      <c r="I13" s="55"/>
      <c r="J13" s="55"/>
      <c r="K13" s="55"/>
      <c r="L13" s="55"/>
      <c r="M13" s="56"/>
    </row>
    <row r="14" spans="1:13">
      <c r="A14" s="54"/>
      <c r="B14" s="55"/>
      <c r="C14" s="55"/>
      <c r="D14" s="55"/>
      <c r="E14" s="55"/>
      <c r="F14" s="55"/>
      <c r="G14" s="54"/>
      <c r="H14" s="55"/>
      <c r="I14" s="55"/>
      <c r="J14" s="55"/>
      <c r="K14" s="55"/>
      <c r="L14" s="55"/>
      <c r="M14" s="56"/>
    </row>
    <row r="15" spans="1:13">
      <c r="A15" s="54"/>
      <c r="B15" s="55"/>
      <c r="C15" s="55"/>
      <c r="D15" s="55"/>
      <c r="E15" s="55"/>
      <c r="F15" s="55"/>
      <c r="G15" s="54"/>
      <c r="H15" s="55"/>
      <c r="I15" s="55"/>
      <c r="J15" s="55"/>
      <c r="K15" s="55"/>
      <c r="L15" s="55"/>
      <c r="M15" s="56"/>
    </row>
    <row r="16" spans="1:13" ht="16.8" thickBot="1">
      <c r="A16" s="54"/>
      <c r="B16" s="55"/>
      <c r="C16" s="55"/>
      <c r="D16" s="55"/>
      <c r="E16" s="55"/>
      <c r="F16" s="55"/>
      <c r="G16" s="54"/>
      <c r="H16" s="55"/>
      <c r="I16" s="55"/>
      <c r="J16" s="55"/>
      <c r="K16" s="55"/>
      <c r="L16" s="55"/>
      <c r="M16" s="56"/>
    </row>
    <row r="17" spans="1:13">
      <c r="A17" s="64" t="s">
        <v>341</v>
      </c>
      <c r="B17" s="65" t="s">
        <v>410</v>
      </c>
      <c r="C17" s="65" t="s">
        <v>411</v>
      </c>
      <c r="D17" s="65" t="s">
        <v>420</v>
      </c>
      <c r="E17" s="65" t="s">
        <v>413</v>
      </c>
      <c r="F17" s="70"/>
      <c r="G17" s="54"/>
      <c r="H17" s="55"/>
      <c r="I17" s="55"/>
      <c r="J17" s="55"/>
      <c r="K17" s="55"/>
      <c r="L17" s="55"/>
      <c r="M17" s="56"/>
    </row>
    <row r="18" spans="1:13">
      <c r="A18" s="51" t="s">
        <v>419</v>
      </c>
      <c r="B18" s="1">
        <v>1024</v>
      </c>
      <c r="C18" s="1">
        <v>5</v>
      </c>
      <c r="D18" s="1">
        <v>5</v>
      </c>
      <c r="E18" s="1">
        <v>50</v>
      </c>
      <c r="F18" s="60"/>
      <c r="G18" s="54"/>
      <c r="H18" s="55"/>
      <c r="I18" s="55"/>
      <c r="J18" s="55"/>
      <c r="K18" s="55"/>
      <c r="L18" s="55"/>
      <c r="M18" s="56"/>
    </row>
    <row r="19" spans="1:13">
      <c r="A19" s="51" t="s">
        <v>418</v>
      </c>
      <c r="B19" s="1">
        <f>C19/5*1024</f>
        <v>1024</v>
      </c>
      <c r="C19" s="1">
        <f>D19</f>
        <v>5</v>
      </c>
      <c r="D19" s="1">
        <f>E19/10</f>
        <v>5</v>
      </c>
      <c r="E19" s="1">
        <v>50</v>
      </c>
      <c r="F19" s="60"/>
      <c r="G19" s="54"/>
      <c r="H19" s="55"/>
      <c r="I19" s="55"/>
      <c r="J19" s="55"/>
      <c r="K19" s="55"/>
      <c r="L19" s="55"/>
      <c r="M19" s="56"/>
    </row>
    <row r="20" spans="1:13">
      <c r="A20" s="51" t="s">
        <v>417</v>
      </c>
      <c r="B20" s="49">
        <v>1024</v>
      </c>
      <c r="C20" s="1">
        <f>B20/1024*5</f>
        <v>5</v>
      </c>
      <c r="D20" s="1">
        <f>C20</f>
        <v>5</v>
      </c>
      <c r="E20" s="1">
        <f>D20*10</f>
        <v>50</v>
      </c>
      <c r="F20" s="60"/>
      <c r="G20" s="54"/>
      <c r="H20" s="55"/>
      <c r="I20" s="55"/>
      <c r="J20" s="55"/>
      <c r="K20" s="55"/>
      <c r="L20" s="55"/>
      <c r="M20" s="56"/>
    </row>
    <row r="21" spans="1:13" ht="16.8" thickBot="1">
      <c r="A21" s="61" t="s">
        <v>416</v>
      </c>
      <c r="B21" s="62">
        <v>1024</v>
      </c>
      <c r="C21" s="63"/>
      <c r="D21" s="63"/>
      <c r="E21" s="63">
        <f>B21/1024*5*10</f>
        <v>50</v>
      </c>
      <c r="F21" s="71"/>
      <c r="G21" s="57"/>
      <c r="H21" s="58"/>
      <c r="I21" s="58"/>
      <c r="J21" s="58"/>
      <c r="K21" s="58"/>
      <c r="L21" s="58"/>
      <c r="M21" s="59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S15" sqref="S15"/>
    </sheetView>
  </sheetViews>
  <sheetFormatPr defaultRowHeight="16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144_Pins setting</vt:lpstr>
      <vt:lpstr>118_Pins setting</vt:lpstr>
      <vt:lpstr>118_ADC_convert</vt:lpstr>
      <vt:lpstr>Memery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2021-05-06T09:54:24Z</dcterms:modified>
</cp:coreProperties>
</file>