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5B0F668-074F-4E35-9444-05AA07102322}" xr6:coauthVersionLast="40" xr6:coauthVersionMax="40" xr10:uidLastSave="{00000000-0000-0000-0000-000000000000}"/>
  <bookViews>
    <workbookView xWindow="2400" yWindow="2292" windowWidth="14400" windowHeight="7344" activeTab="1" xr2:uid="{00000000-000D-0000-FFFF-FFFF00000000}"/>
  </bookViews>
  <sheets>
    <sheet name="7_meshIncrease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D43" i="1" l="1"/>
  <c r="D42" i="1"/>
  <c r="D41" i="1"/>
  <c r="D40" i="1"/>
  <c r="D39" i="1"/>
  <c r="D38" i="1"/>
  <c r="D37" i="1"/>
  <c r="D36" i="1"/>
  <c r="D35" i="1"/>
  <c r="D34" i="1"/>
  <c r="D33" i="1"/>
  <c r="D14" i="1"/>
  <c r="D15" i="1"/>
  <c r="D16" i="1"/>
  <c r="D17" i="1"/>
  <c r="D18" i="1"/>
  <c r="D19" i="1"/>
  <c r="D20" i="1"/>
  <c r="D21" i="1"/>
  <c r="D22" i="1"/>
  <c r="D23" i="1"/>
  <c r="E13" i="1"/>
  <c r="F13" i="1" s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2" authorId="0" shapeId="0" xr:uid="{1E6D1614-7192-47A0-88D9-62A004B01FAB}">
      <text>
        <r>
          <rPr>
            <b/>
            <sz val="9"/>
            <color indexed="81"/>
            <rFont val="MS P ゴシック"/>
            <family val="3"/>
            <charset val="128"/>
          </rPr>
          <t>平均速度</t>
        </r>
      </text>
    </comment>
  </commentList>
</comments>
</file>

<file path=xl/sharedStrings.xml><?xml version="1.0" encoding="utf-8"?>
<sst xmlns="http://schemas.openxmlformats.org/spreadsheetml/2006/main" count="148" uniqueCount="69">
  <si>
    <t>半径</t>
    <rPh sb="0" eb="2">
      <t>ハンケイ</t>
    </rPh>
    <phoneticPr fontId="2"/>
  </si>
  <si>
    <t>R</t>
    <phoneticPr fontId="2"/>
  </si>
  <si>
    <t>m</t>
    <phoneticPr fontId="2"/>
  </si>
  <si>
    <t>記号</t>
    <rPh sb="0" eb="2">
      <t>キゴウ</t>
    </rPh>
    <phoneticPr fontId="2"/>
  </si>
  <si>
    <t>単位</t>
    <rPh sb="0" eb="2">
      <t>タンイ</t>
    </rPh>
    <phoneticPr fontId="2"/>
  </si>
  <si>
    <t>p1</t>
    <phoneticPr fontId="2"/>
  </si>
  <si>
    <t>p2</t>
    <phoneticPr fontId="2"/>
  </si>
  <si>
    <t>距離</t>
    <rPh sb="0" eb="2">
      <t>キョリ</t>
    </rPh>
    <phoneticPr fontId="2"/>
  </si>
  <si>
    <t>L</t>
    <phoneticPr fontId="2"/>
  </si>
  <si>
    <t>Pa</t>
    <phoneticPr fontId="2"/>
  </si>
  <si>
    <t>粘性係数</t>
    <rPh sb="0" eb="2">
      <t>ネンセイ</t>
    </rPh>
    <rPh sb="2" eb="4">
      <t>ケイスウ</t>
    </rPh>
    <phoneticPr fontId="2"/>
  </si>
  <si>
    <t>μ</t>
    <phoneticPr fontId="2"/>
  </si>
  <si>
    <t>Pa*sec</t>
    <phoneticPr fontId="2"/>
  </si>
  <si>
    <t>値</t>
    <rPh sb="0" eb="1">
      <t>アタイ</t>
    </rPh>
    <phoneticPr fontId="2"/>
  </si>
  <si>
    <t>中心点からの距離</t>
    <rPh sb="0" eb="3">
      <t>チュウシンテン</t>
    </rPh>
    <rPh sb="6" eb="8">
      <t>キョリ</t>
    </rPh>
    <phoneticPr fontId="2"/>
  </si>
  <si>
    <t>r</t>
    <phoneticPr fontId="2"/>
  </si>
  <si>
    <t>速度</t>
    <rPh sb="0" eb="2">
      <t>ソクド</t>
    </rPh>
    <phoneticPr fontId="2"/>
  </si>
  <si>
    <t>u(x)</t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</si>
  <si>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</si>
  <si>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</si>
  <si>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Re</t>
    <phoneticPr fontId="2"/>
  </si>
  <si>
    <t>レイノルズ数</t>
    <rPh sb="5" eb="6">
      <t>スウ</t>
    </rPh>
    <phoneticPr fontId="2"/>
  </si>
  <si>
    <t>密度</t>
    <rPh sb="0" eb="2">
      <t>ミツド</t>
    </rPh>
    <phoneticPr fontId="2"/>
  </si>
  <si>
    <t>ρ</t>
    <phoneticPr fontId="2"/>
  </si>
  <si>
    <t>kg/m^3</t>
    <phoneticPr fontId="2"/>
  </si>
  <si>
    <t>代表速度</t>
    <rPh sb="0" eb="2">
      <t>ダイヒョウ</t>
    </rPh>
    <rPh sb="2" eb="4">
      <t>ソクド</t>
    </rPh>
    <phoneticPr fontId="2"/>
  </si>
  <si>
    <t>u</t>
    <phoneticPr fontId="2"/>
  </si>
  <si>
    <t>SOLVER TOTAL TIME(CPU,REAL):       393.47      393.47</t>
  </si>
  <si>
    <t>"C:\Program Files\Microsoft MPI\Bin\mpiexec.exe" -np 8 ElmerSolver_mpi</t>
    <phoneticPr fontId="2"/>
  </si>
  <si>
    <t>ElmerGrid 2 2 meshdirectoryname -partition 2 1 4 0</t>
    <phoneticPr fontId="2"/>
  </si>
  <si>
    <t>pressure</t>
  </si>
  <si>
    <t>velocity:0</t>
  </si>
  <si>
    <t>velocity:1</t>
  </si>
  <si>
    <t>velocity:2</t>
  </si>
  <si>
    <t>GeometryIds</t>
  </si>
  <si>
    <t>vtkValidPointMask</t>
  </si>
  <si>
    <t>arc_length</t>
  </si>
  <si>
    <t>Points:0</t>
  </si>
  <si>
    <t>Points:1</t>
  </si>
  <si>
    <t>Points:2</t>
  </si>
  <si>
    <t>Point ID</t>
  </si>
  <si>
    <t>nan</t>
  </si>
  <si>
    <t>7_meshIncrease</t>
  </si>
  <si>
    <t>ケース</t>
    <phoneticPr fontId="2"/>
  </si>
  <si>
    <t>6_2</t>
    <phoneticPr fontId="2"/>
  </si>
  <si>
    <t>Cells</t>
    <phoneticPr fontId="2"/>
  </si>
  <si>
    <t>CPU Time</t>
    <phoneticPr fontId="2"/>
  </si>
  <si>
    <t>並列数</t>
    <rPh sb="0" eb="2">
      <t>ヘイレツ</t>
    </rPh>
    <rPh sb="2" eb="3">
      <t>スウ</t>
    </rPh>
    <phoneticPr fontId="2"/>
  </si>
  <si>
    <t>ハーゲンポアズイユの式</t>
    <rPh sb="10" eb="11">
      <t>シキ</t>
    </rPh>
    <phoneticPr fontId="2"/>
  </si>
  <si>
    <t>8_manual</t>
    <phoneticPr fontId="2"/>
  </si>
  <si>
    <t>Iteratives</t>
    <phoneticPr fontId="2"/>
  </si>
  <si>
    <t>Preconditioning</t>
    <phoneticPr fontId="2"/>
  </si>
  <si>
    <t>ILU0</t>
    <phoneticPr fontId="2"/>
  </si>
  <si>
    <t>GMRES</t>
    <phoneticPr fontId="2"/>
  </si>
  <si>
    <t>BiCGStab</t>
    <phoneticPr fontId="2"/>
  </si>
  <si>
    <t>Diagonal</t>
    <phoneticPr fontId="2"/>
  </si>
  <si>
    <t>出口圧力</t>
    <rPh sb="2" eb="4">
      <t>アツリョク</t>
    </rPh>
    <phoneticPr fontId="2"/>
  </si>
  <si>
    <t>入口圧力</t>
    <rPh sb="2" eb="4">
      <t>アツリョク</t>
    </rPh>
    <phoneticPr fontId="2"/>
  </si>
  <si>
    <t>Mesh</t>
    <phoneticPr fontId="2"/>
  </si>
  <si>
    <t>umax</t>
    <phoneticPr fontId="2"/>
  </si>
  <si>
    <t>Mesh number</t>
    <phoneticPr fontId="2"/>
  </si>
  <si>
    <t>計算式との差[%]</t>
    <rPh sb="0" eb="2">
      <t>ケイサン</t>
    </rPh>
    <rPh sb="2" eb="3">
      <t>シキ</t>
    </rPh>
    <rPh sb="5" eb="6">
      <t>サ</t>
    </rPh>
    <phoneticPr fontId="2"/>
  </si>
  <si>
    <t>並列数</t>
    <rPh sb="0" eb="2">
      <t>ヘイレツ</t>
    </rPh>
    <rPh sb="2" eb="3">
      <t>スウ</t>
    </rPh>
    <phoneticPr fontId="2"/>
  </si>
  <si>
    <t>SOLVER TOTAL TIME</t>
  </si>
  <si>
    <t>Banded</t>
    <phoneticPr fontId="2"/>
  </si>
  <si>
    <t>ILU0</t>
    <phoneticPr fontId="2"/>
  </si>
  <si>
    <t>Multigrid BiCGStab</t>
    <phoneticPr fontId="2"/>
  </si>
  <si>
    <t>MUMPS</t>
    <phoneticPr fontId="2"/>
  </si>
  <si>
    <t>ERROR:: CheckLinearSolverOptions: MUMPS solver has not been installed.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</si>
</sst>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.000_ "/>
  </numFmts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1" xfId="0" applyBorder="1"/>
    <xf numFmtId="20" fontId="0" fillId="0" borderId="0" xfId="0" applyNumberFormat="1"/>
    <xf numFmtId="0" fontId="1" fillId="0" borderId="0" xfId="1">
      <alignment vertical="center"/>
    </xf>
    <xf numFmtId="11" fontId="1" fillId="0" borderId="0" xfId="1" applyNumberFormat="1">
      <alignment vertical="center"/>
    </xf>
    <xf numFmtId="0" fontId="1" fillId="0" borderId="1" xfId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181" fontId="0" fillId="0" borderId="1" xfId="0" applyNumberFormat="1" applyBorder="1" applyAlignment="1">
      <alignment vertical="center"/>
    </xf>
    <xf numFmtId="180" fontId="0" fillId="0" borderId="1" xfId="0" applyNumberFormat="1" applyBorder="1"/>
    <xf numFmtId="0" fontId="0" fillId="0" borderId="3" xfId="0" applyBorder="1"/>
    <xf numFmtId="0" fontId="0" fillId="2" borderId="1" xfId="0" applyFill="1" applyBorder="1"/>
    <xf numFmtId="0" fontId="0" fillId="2" borderId="0" xfId="0" applyFill="1"/>
  </cellXfs>
  <cellStyles count="2">
    <cellStyle name="標準" xfId="0" builtinId="0"/>
    <cellStyle name="標準 2" xfId="1" xr:uid="{13D0FC34-8009-45EB-B0A3-912C16EEFC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334384</xdr:colOff>
      <xdr:row>13</xdr:row>
      <xdr:rowOff>157778</xdr:rowOff>
    </xdr:from>
    <xdr:to>
      <xdr:col>15</xdr:col>
      <xdr:colOff>654799</xdr:colOff>
      <xdr:row>17</xdr:row>
      <xdr:rowOff>218823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ACD57CF-FFE5-4450-8746-C706A3B2B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0972" y="3187849"/>
          <a:ext cx="4354534" cy="993374"/>
        </a:xfrm>
        <a:prstGeom prst="rect">
          <a:avLst/>
        </a:prstGeom>
      </xdr:spPr>
    </xdr:pic>
    <xdr:clientData/>
  </xdr:twoCellAnchor>
  <xdr:oneCellAnchor>
    <xdr:from>
      <xdr:col>19</xdr:col>
      <xdr:colOff>6723</xdr:colOff>
      <xdr:row>15</xdr:row>
      <xdr:rowOff>60512</xdr:rowOff>
    </xdr:from>
    <xdr:ext cx="2837315" cy="436786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023CF61-893B-4714-9405-80D9686328A1}"/>
            </a:ext>
          </a:extLst>
        </xdr:cNvPr>
        <xdr:cNvSpPr txBox="1"/>
      </xdr:nvSpPr>
      <xdr:spPr>
        <a:xfrm>
          <a:off x="11929782" y="3556747"/>
          <a:ext cx="283731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http://www.thermopedia.com/content/1042/</a:t>
          </a:r>
        </a:p>
        <a:p>
          <a:endParaRPr kumimoji="1" lang="ja-JP" altLang="en-US" sz="1100"/>
        </a:p>
      </xdr:txBody>
    </xdr:sp>
    <xdr:clientData/>
  </xdr:oneCellAnchor>
  <xdr:twoCellAnchor editAs="oneCell">
    <xdr:from>
      <xdr:col>9</xdr:col>
      <xdr:colOff>121023</xdr:colOff>
      <xdr:row>9</xdr:row>
      <xdr:rowOff>168088</xdr:rowOff>
    </xdr:from>
    <xdr:to>
      <xdr:col>20</xdr:col>
      <xdr:colOff>350282</xdr:colOff>
      <xdr:row>14</xdr:row>
      <xdr:rowOff>145325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2E7D02F-9A19-46C0-AE88-3899570A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611" y="2265829"/>
          <a:ext cx="7625142" cy="114264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297691</xdr:colOff>
      <xdr:row>10</xdr:row>
      <xdr:rowOff>62443</xdr:rowOff>
    </xdr:from>
    <xdr:to>
      <xdr:col>8</xdr:col>
      <xdr:colOff>315356</xdr:colOff>
      <xdr:row>12</xdr:row>
      <xdr:rowOff>144966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283021-DC76-4B32-9C0D-490DDD64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2546" y="2374719"/>
          <a:ext cx="2111851" cy="544978"/>
        </a:xfrm>
        <a:prstGeom prst="rect">
          <a:avLst/>
        </a:prstGeom>
      </xdr:spPr>
    </xdr:pic>
    <xdr:clientData/>
  </xdr:twoCellAnchor>
  <xdr:oneCellAnchor>
    <xdr:from>
      <xdr:col>10</xdr:col>
      <xdr:colOff>421341</xdr:colOff>
      <xdr:row>4</xdr:row>
      <xdr:rowOff>170330</xdr:rowOff>
    </xdr:from>
    <xdr:ext cx="4147867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6583575-6212-407B-820B-CB5804AE5099}"/>
            </a:ext>
          </a:extLst>
        </xdr:cNvPr>
        <xdr:cNvSpPr txBox="1"/>
      </xdr:nvSpPr>
      <xdr:spPr>
        <a:xfrm>
          <a:off x="8310282" y="1102659"/>
          <a:ext cx="4147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https://en.wikipedia.org/wiki/Hagen%E2%80%93Poiseuille_equation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CA31-E926-46BA-B658-F4D1F573B894}">
  <dimension ref="A1:K12"/>
  <sheetViews>
    <sheetView workbookViewId="0">
      <selection activeCell="F11" sqref="F11"/>
    </sheetView>
  </sheetViews>
  <sheetFormatPr defaultRowHeight="18"/>
  <cols>
    <col min="1" max="16384" width="8.796875" style="3"/>
  </cols>
  <sheetData>
    <row r="1" spans="1:11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</row>
    <row r="2" spans="1:11">
      <c r="A2" s="3">
        <v>-1.3327100000000001</v>
      </c>
      <c r="B2" s="3">
        <v>-3.4804500000000001E-4</v>
      </c>
      <c r="C2" s="3">
        <v>1.4989699999999999E-4</v>
      </c>
      <c r="D2" s="3">
        <v>0.60555999999999999</v>
      </c>
      <c r="E2" s="3">
        <v>102</v>
      </c>
      <c r="F2" s="3">
        <v>1</v>
      </c>
      <c r="G2" s="3">
        <v>0</v>
      </c>
      <c r="H2" s="3">
        <v>0</v>
      </c>
      <c r="I2" s="3">
        <v>0</v>
      </c>
      <c r="J2" s="3">
        <v>10</v>
      </c>
      <c r="K2" s="3">
        <v>0</v>
      </c>
    </row>
    <row r="3" spans="1:11">
      <c r="A3" s="3">
        <v>-1.34097</v>
      </c>
      <c r="B3" s="4">
        <v>4.9653599999999997E-7</v>
      </c>
      <c r="C3" s="3">
        <v>1.8437499999999999E-2</v>
      </c>
      <c r="D3" s="3">
        <v>0.60137799999999997</v>
      </c>
      <c r="E3" s="3">
        <v>1</v>
      </c>
      <c r="F3" s="3">
        <v>1</v>
      </c>
      <c r="G3" s="3">
        <v>0.05</v>
      </c>
      <c r="H3" s="3">
        <v>0</v>
      </c>
      <c r="I3" s="3">
        <v>0.05</v>
      </c>
      <c r="J3" s="3">
        <v>10</v>
      </c>
      <c r="K3" s="3">
        <v>1</v>
      </c>
    </row>
    <row r="4" spans="1:11">
      <c r="A4" s="3">
        <v>-1.3023499999999999</v>
      </c>
      <c r="B4" s="3">
        <v>2.20819E-4</v>
      </c>
      <c r="C4" s="3">
        <v>3.7211300000000003E-2</v>
      </c>
      <c r="D4" s="3">
        <v>0.58699100000000004</v>
      </c>
      <c r="E4" s="3">
        <v>1</v>
      </c>
      <c r="F4" s="3">
        <v>1</v>
      </c>
      <c r="G4" s="3">
        <v>0.1</v>
      </c>
      <c r="H4" s="3">
        <v>0</v>
      </c>
      <c r="I4" s="3">
        <v>0.1</v>
      </c>
      <c r="J4" s="3">
        <v>10</v>
      </c>
      <c r="K4" s="3">
        <v>2</v>
      </c>
    </row>
    <row r="5" spans="1:11">
      <c r="A5" s="3">
        <v>-1.13707</v>
      </c>
      <c r="B5" s="3">
        <v>-2.7202800000000001E-4</v>
      </c>
      <c r="C5" s="3">
        <v>5.3673800000000001E-2</v>
      </c>
      <c r="D5" s="3">
        <v>0.55727000000000004</v>
      </c>
      <c r="E5" s="3">
        <v>1</v>
      </c>
      <c r="F5" s="3">
        <v>1</v>
      </c>
      <c r="G5" s="3">
        <v>0.15</v>
      </c>
      <c r="H5" s="3">
        <v>0</v>
      </c>
      <c r="I5" s="3">
        <v>0.15</v>
      </c>
      <c r="J5" s="3">
        <v>10</v>
      </c>
      <c r="K5" s="3">
        <v>3</v>
      </c>
    </row>
    <row r="6" spans="1:11">
      <c r="A6" s="3">
        <v>-0.87060300000000002</v>
      </c>
      <c r="B6" s="3">
        <v>-3.1613000000000002E-4</v>
      </c>
      <c r="C6" s="3">
        <v>6.7377500000000007E-2</v>
      </c>
      <c r="D6" s="3">
        <v>0.51063599999999998</v>
      </c>
      <c r="E6" s="3">
        <v>1</v>
      </c>
      <c r="F6" s="3">
        <v>1</v>
      </c>
      <c r="G6" s="3">
        <v>0.2</v>
      </c>
      <c r="H6" s="3">
        <v>0</v>
      </c>
      <c r="I6" s="3">
        <v>0.2</v>
      </c>
      <c r="J6" s="3">
        <v>10</v>
      </c>
      <c r="K6" s="3">
        <v>4</v>
      </c>
    </row>
    <row r="7" spans="1:11">
      <c r="A7" s="3">
        <v>-0.57886199999999999</v>
      </c>
      <c r="B7" s="3">
        <v>-2.36763E-4</v>
      </c>
      <c r="C7" s="3">
        <v>7.6180399999999995E-2</v>
      </c>
      <c r="D7" s="3">
        <v>0.456729</v>
      </c>
      <c r="E7" s="3">
        <v>102</v>
      </c>
      <c r="F7" s="3">
        <v>1</v>
      </c>
      <c r="G7" s="3">
        <v>0.25</v>
      </c>
      <c r="H7" s="3">
        <v>0</v>
      </c>
      <c r="I7" s="3">
        <v>0.25</v>
      </c>
      <c r="J7" s="3">
        <v>10</v>
      </c>
      <c r="K7" s="3">
        <v>5</v>
      </c>
    </row>
    <row r="8" spans="1:11">
      <c r="A8" s="3">
        <v>-0.21956600000000001</v>
      </c>
      <c r="B8" s="3">
        <v>-1.4755300000000001E-3</v>
      </c>
      <c r="C8" s="3">
        <v>7.4023800000000001E-2</v>
      </c>
      <c r="D8" s="3">
        <v>0.395843</v>
      </c>
      <c r="E8" s="3">
        <v>1</v>
      </c>
      <c r="F8" s="3">
        <v>1</v>
      </c>
      <c r="G8" s="3">
        <v>0.3</v>
      </c>
      <c r="H8" s="3">
        <v>0</v>
      </c>
      <c r="I8" s="3">
        <v>0.3</v>
      </c>
      <c r="J8" s="3">
        <v>10</v>
      </c>
      <c r="K8" s="3">
        <v>6</v>
      </c>
    </row>
    <row r="9" spans="1:11">
      <c r="A9" s="3">
        <v>0.42550900000000003</v>
      </c>
      <c r="B9" s="4">
        <v>-4.1154800000000001E-5</v>
      </c>
      <c r="C9" s="3">
        <v>6.6445100000000007E-2</v>
      </c>
      <c r="D9" s="3">
        <v>0.32235900000000001</v>
      </c>
      <c r="E9" s="3">
        <v>102</v>
      </c>
      <c r="F9" s="3">
        <v>1</v>
      </c>
      <c r="G9" s="3">
        <v>0.35</v>
      </c>
      <c r="H9" s="3">
        <v>0</v>
      </c>
      <c r="I9" s="3">
        <v>0.35</v>
      </c>
      <c r="J9" s="3">
        <v>10</v>
      </c>
      <c r="K9" s="3">
        <v>7</v>
      </c>
    </row>
    <row r="10" spans="1:11">
      <c r="A10" s="3">
        <v>1.3262499999999999</v>
      </c>
      <c r="B10" s="3">
        <v>3.2640499999999999E-4</v>
      </c>
      <c r="C10" s="3">
        <v>5.4852999999999999E-2</v>
      </c>
      <c r="D10" s="3">
        <v>0.23721200000000001</v>
      </c>
      <c r="E10" s="3">
        <v>102</v>
      </c>
      <c r="F10" s="3">
        <v>1</v>
      </c>
      <c r="G10" s="3">
        <v>0.4</v>
      </c>
      <c r="H10" s="3">
        <v>0</v>
      </c>
      <c r="I10" s="3">
        <v>0.4</v>
      </c>
      <c r="J10" s="3">
        <v>10</v>
      </c>
      <c r="K10" s="3">
        <v>8</v>
      </c>
    </row>
    <row r="11" spans="1:11">
      <c r="A11" s="3">
        <v>2.8369200000000001</v>
      </c>
      <c r="B11" s="3">
        <v>-6.0513500000000003E-4</v>
      </c>
      <c r="C11" s="3">
        <v>2.9462700000000001E-2</v>
      </c>
      <c r="D11" s="3">
        <v>0.122569</v>
      </c>
      <c r="E11" s="3">
        <v>1</v>
      </c>
      <c r="F11" s="3">
        <v>1</v>
      </c>
      <c r="G11" s="3">
        <v>0.45</v>
      </c>
      <c r="H11" s="3">
        <v>0</v>
      </c>
      <c r="I11" s="3">
        <v>0.45</v>
      </c>
      <c r="J11" s="3">
        <v>10</v>
      </c>
      <c r="K11" s="3">
        <v>9</v>
      </c>
    </row>
    <row r="12" spans="1:11">
      <c r="A12" s="3" t="s">
        <v>41</v>
      </c>
      <c r="B12" s="3" t="s">
        <v>41</v>
      </c>
      <c r="C12" s="3" t="s">
        <v>41</v>
      </c>
      <c r="D12" s="3" t="s">
        <v>41</v>
      </c>
      <c r="E12" s="3">
        <v>0</v>
      </c>
      <c r="F12" s="3">
        <v>0</v>
      </c>
      <c r="G12" s="3">
        <v>0.5</v>
      </c>
      <c r="H12" s="3">
        <v>0</v>
      </c>
      <c r="I12" s="3">
        <v>0.5</v>
      </c>
      <c r="J12" s="3">
        <v>10</v>
      </c>
      <c r="K12" s="3">
        <v>10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82"/>
  <sheetViews>
    <sheetView tabSelected="1" topLeftCell="C1" zoomScaleNormal="100" workbookViewId="0">
      <selection activeCell="E69" sqref="E69"/>
    </sheetView>
  </sheetViews>
  <sheetFormatPr defaultRowHeight="18"/>
  <cols>
    <col min="3" max="3" width="11.296875" customWidth="1"/>
    <col min="4" max="4" width="14.796875" customWidth="1"/>
    <col min="5" max="5" width="11.8984375" customWidth="1"/>
    <col min="6" max="6" width="13.69921875" customWidth="1"/>
    <col min="8" max="8" width="18.59765625" customWidth="1"/>
  </cols>
  <sheetData>
    <row r="1" spans="2:6">
      <c r="B1" t="s">
        <v>18</v>
      </c>
    </row>
    <row r="2" spans="2:6">
      <c r="B2" s="1"/>
      <c r="C2" s="1" t="s">
        <v>3</v>
      </c>
      <c r="D2" s="1" t="s">
        <v>4</v>
      </c>
      <c r="E2" s="1" t="s">
        <v>13</v>
      </c>
    </row>
    <row r="3" spans="2:6">
      <c r="B3" s="1" t="s">
        <v>0</v>
      </c>
      <c r="C3" s="1" t="s">
        <v>1</v>
      </c>
      <c r="D3" s="1" t="s">
        <v>2</v>
      </c>
      <c r="E3" s="1">
        <v>0.5</v>
      </c>
    </row>
    <row r="4" spans="2:6">
      <c r="B4" s="1" t="s">
        <v>56</v>
      </c>
      <c r="C4" s="1" t="s">
        <v>5</v>
      </c>
      <c r="D4" s="1" t="s">
        <v>9</v>
      </c>
      <c r="E4" s="1">
        <v>0</v>
      </c>
    </row>
    <row r="5" spans="2:6">
      <c r="B5" s="1" t="s">
        <v>57</v>
      </c>
      <c r="C5" s="1" t="s">
        <v>6</v>
      </c>
      <c r="D5" s="1" t="s">
        <v>9</v>
      </c>
      <c r="E5" s="1">
        <v>100</v>
      </c>
    </row>
    <row r="6" spans="2:6">
      <c r="B6" s="1" t="s">
        <v>7</v>
      </c>
      <c r="C6" s="1" t="s">
        <v>8</v>
      </c>
      <c r="D6" s="1" t="s">
        <v>2</v>
      </c>
      <c r="E6" s="1">
        <v>10</v>
      </c>
    </row>
    <row r="7" spans="2:6">
      <c r="B7" s="1" t="s">
        <v>10</v>
      </c>
      <c r="C7" s="1" t="s">
        <v>11</v>
      </c>
      <c r="D7" s="1" t="s">
        <v>12</v>
      </c>
      <c r="E7" s="1">
        <v>1</v>
      </c>
    </row>
    <row r="8" spans="2:6">
      <c r="B8" s="1" t="s">
        <v>22</v>
      </c>
      <c r="C8" s="1" t="s">
        <v>23</v>
      </c>
      <c r="D8" s="1" t="s">
        <v>24</v>
      </c>
      <c r="E8" s="1">
        <v>1</v>
      </c>
    </row>
    <row r="10" spans="2:6">
      <c r="B10" t="s">
        <v>19</v>
      </c>
    </row>
    <row r="11" spans="2:6">
      <c r="C11" s="1" t="s">
        <v>14</v>
      </c>
      <c r="D11" s="1" t="s">
        <v>16</v>
      </c>
      <c r="E11" s="1" t="s">
        <v>25</v>
      </c>
      <c r="F11" s="1" t="s">
        <v>21</v>
      </c>
    </row>
    <row r="12" spans="2:6">
      <c r="C12" s="1" t="s">
        <v>15</v>
      </c>
      <c r="D12" s="1" t="s">
        <v>17</v>
      </c>
      <c r="E12" s="1" t="s">
        <v>26</v>
      </c>
      <c r="F12" s="1" t="s">
        <v>20</v>
      </c>
    </row>
    <row r="13" spans="2:6">
      <c r="C13" s="5">
        <v>0</v>
      </c>
      <c r="D13" s="1">
        <f>-($E$5-$E$4)/(4*$E$7*$E$6)*(C13^2-$E$3^2)</f>
        <v>0.625</v>
      </c>
      <c r="E13" s="1">
        <f>($E$5-$E$4)*($E$3^2)/(8*$E$7*$E$6)</f>
        <v>0.3125</v>
      </c>
      <c r="F13" s="1">
        <f>E8*E13*(E3*2)/E7</f>
        <v>0.3125</v>
      </c>
    </row>
    <row r="14" spans="2:6">
      <c r="C14" s="5">
        <v>0.05</v>
      </c>
      <c r="D14" s="1">
        <f t="shared" ref="D14:D23" si="0">-($E$5-$E$4)/(4*$E$7*$E$6)*(C14^2-$E$3^2)</f>
        <v>0.61875000000000002</v>
      </c>
    </row>
    <row r="15" spans="2:6">
      <c r="C15" s="5">
        <v>0.1</v>
      </c>
      <c r="D15" s="1">
        <f t="shared" si="0"/>
        <v>0.6</v>
      </c>
    </row>
    <row r="16" spans="2:6">
      <c r="C16" s="5">
        <v>0.15</v>
      </c>
      <c r="D16" s="1">
        <f t="shared" si="0"/>
        <v>0.56874999999999998</v>
      </c>
    </row>
    <row r="17" spans="3:23">
      <c r="C17" s="5">
        <v>0.2</v>
      </c>
      <c r="D17" s="1">
        <f t="shared" si="0"/>
        <v>0.52500000000000002</v>
      </c>
    </row>
    <row r="18" spans="3:23">
      <c r="C18" s="5">
        <v>0.25</v>
      </c>
      <c r="D18" s="1">
        <f t="shared" si="0"/>
        <v>0.46875</v>
      </c>
    </row>
    <row r="19" spans="3:23">
      <c r="C19" s="5">
        <v>0.3</v>
      </c>
      <c r="D19" s="1">
        <f t="shared" si="0"/>
        <v>0.4</v>
      </c>
    </row>
    <row r="20" spans="3:23">
      <c r="C20" s="5">
        <v>0.35</v>
      </c>
      <c r="D20" s="1">
        <f t="shared" si="0"/>
        <v>0.31874999999999998</v>
      </c>
    </row>
    <row r="21" spans="3:23">
      <c r="C21" s="5">
        <v>0.4</v>
      </c>
      <c r="D21" s="1">
        <f t="shared" si="0"/>
        <v>0.22499999999999992</v>
      </c>
    </row>
    <row r="22" spans="3:23">
      <c r="C22" s="5">
        <v>0.45</v>
      </c>
      <c r="D22" s="1">
        <f t="shared" si="0"/>
        <v>0.11874999999999997</v>
      </c>
    </row>
    <row r="23" spans="3:23">
      <c r="C23" s="5">
        <v>0.5</v>
      </c>
      <c r="D23" s="1">
        <f t="shared" si="0"/>
        <v>0</v>
      </c>
    </row>
    <row r="25" spans="3:23">
      <c r="C25" s="1" t="s">
        <v>43</v>
      </c>
      <c r="D25" s="1" t="s">
        <v>48</v>
      </c>
      <c r="E25" s="1" t="s">
        <v>42</v>
      </c>
      <c r="F25" s="1">
        <v>8</v>
      </c>
      <c r="G25" s="1"/>
      <c r="H25" s="1">
        <v>9</v>
      </c>
      <c r="I25" s="1" t="s">
        <v>44</v>
      </c>
      <c r="J25" s="1">
        <v>11</v>
      </c>
      <c r="K25" s="1">
        <v>11</v>
      </c>
      <c r="L25" s="1">
        <v>11</v>
      </c>
      <c r="M25" s="1">
        <v>11</v>
      </c>
      <c r="N25" s="1">
        <v>11</v>
      </c>
      <c r="O25" s="1">
        <v>11</v>
      </c>
      <c r="P25" s="1">
        <v>11</v>
      </c>
      <c r="Q25" s="1"/>
      <c r="R25" s="1">
        <v>12</v>
      </c>
      <c r="S25" s="1">
        <v>12</v>
      </c>
      <c r="T25" s="1">
        <v>12</v>
      </c>
      <c r="U25" s="1">
        <v>12</v>
      </c>
      <c r="V25" s="1"/>
      <c r="W25" s="1"/>
    </row>
    <row r="26" spans="3:23">
      <c r="C26" s="1" t="s">
        <v>45</v>
      </c>
      <c r="D26" s="1"/>
      <c r="E26" s="1"/>
      <c r="F26" s="1"/>
      <c r="G26" s="1"/>
      <c r="H26" s="1"/>
      <c r="I26">
        <v>3565</v>
      </c>
      <c r="J26" s="1">
        <v>349291</v>
      </c>
      <c r="K26" s="1">
        <v>349291</v>
      </c>
      <c r="L26" s="1">
        <v>349291</v>
      </c>
      <c r="M26" s="1">
        <v>349291</v>
      </c>
      <c r="N26" s="1">
        <v>349291</v>
      </c>
      <c r="O26" s="1">
        <v>349291</v>
      </c>
      <c r="P26" s="1">
        <v>349291</v>
      </c>
      <c r="Q26" s="1"/>
      <c r="R26" s="1">
        <v>927869</v>
      </c>
      <c r="S26" s="1">
        <v>927869</v>
      </c>
      <c r="T26" s="1">
        <v>927869</v>
      </c>
      <c r="U26" s="1">
        <v>927869</v>
      </c>
    </row>
    <row r="27" spans="3:23">
      <c r="C27" s="1" t="s">
        <v>50</v>
      </c>
      <c r="D27" s="1"/>
      <c r="E27" s="1"/>
      <c r="F27" s="1"/>
      <c r="G27" s="1"/>
      <c r="H27" s="1"/>
      <c r="I27" s="1"/>
      <c r="J27" s="1" t="s">
        <v>54</v>
      </c>
      <c r="K27" s="1" t="s">
        <v>54</v>
      </c>
      <c r="L27" s="1" t="s">
        <v>54</v>
      </c>
      <c r="M27" s="1" t="s">
        <v>54</v>
      </c>
      <c r="N27" s="1" t="s">
        <v>54</v>
      </c>
      <c r="O27" s="1" t="s">
        <v>53</v>
      </c>
      <c r="P27" s="1" t="s">
        <v>53</v>
      </c>
      <c r="Q27" s="1"/>
      <c r="R27" s="1" t="s">
        <v>54</v>
      </c>
      <c r="S27" s="1" t="s">
        <v>54</v>
      </c>
      <c r="T27" s="1" t="s">
        <v>54</v>
      </c>
      <c r="U27" s="1" t="s">
        <v>54</v>
      </c>
    </row>
    <row r="28" spans="3:23">
      <c r="C28" s="1" t="s">
        <v>51</v>
      </c>
      <c r="D28" s="1"/>
      <c r="E28" s="1"/>
      <c r="F28" s="1"/>
      <c r="G28" s="1"/>
      <c r="H28" s="1"/>
      <c r="I28" s="1"/>
      <c r="J28" s="1" t="s">
        <v>55</v>
      </c>
      <c r="K28" s="1" t="s">
        <v>55</v>
      </c>
      <c r="L28" s="1" t="s">
        <v>55</v>
      </c>
      <c r="M28" s="1" t="s">
        <v>55</v>
      </c>
      <c r="N28" s="1" t="s">
        <v>55</v>
      </c>
      <c r="O28" s="1" t="s">
        <v>52</v>
      </c>
      <c r="P28" s="1" t="s">
        <v>52</v>
      </c>
      <c r="Q28" s="1"/>
      <c r="R28" s="1" t="s">
        <v>55</v>
      </c>
      <c r="S28" s="1" t="s">
        <v>55</v>
      </c>
      <c r="T28" s="1" t="s">
        <v>55</v>
      </c>
      <c r="U28" s="1" t="s">
        <v>55</v>
      </c>
    </row>
    <row r="29" spans="3:23">
      <c r="C29" s="1" t="s">
        <v>47</v>
      </c>
      <c r="D29" s="1"/>
      <c r="E29" s="1"/>
      <c r="F29" s="1"/>
      <c r="G29" s="1"/>
      <c r="H29" s="1"/>
      <c r="I29" s="1">
        <v>2</v>
      </c>
      <c r="J29" s="1">
        <v>1</v>
      </c>
      <c r="K29" s="1">
        <v>2</v>
      </c>
      <c r="L29" s="1">
        <v>4</v>
      </c>
      <c r="M29" s="1">
        <v>8</v>
      </c>
      <c r="N29" s="1" t="s">
        <v>49</v>
      </c>
      <c r="O29" s="1">
        <v>4</v>
      </c>
      <c r="P29" s="1">
        <v>8</v>
      </c>
      <c r="Q29" s="1"/>
      <c r="R29" s="1">
        <v>1</v>
      </c>
      <c r="S29" s="1">
        <v>2</v>
      </c>
      <c r="T29" s="1">
        <v>4</v>
      </c>
      <c r="U29" s="1">
        <v>8</v>
      </c>
      <c r="V29" s="7"/>
      <c r="W29" s="1"/>
    </row>
    <row r="30" spans="3:23">
      <c r="C30" s="1" t="s">
        <v>46</v>
      </c>
      <c r="D30" s="1"/>
      <c r="E30" s="1"/>
      <c r="F30" s="1"/>
      <c r="G30" s="1"/>
      <c r="H30" s="1"/>
      <c r="I30" s="1">
        <v>0.77</v>
      </c>
      <c r="J30" s="1">
        <v>375.02</v>
      </c>
      <c r="K30" s="1">
        <v>147.54</v>
      </c>
      <c r="L30" s="1">
        <v>164.48</v>
      </c>
      <c r="M30" s="1">
        <v>153.76</v>
      </c>
      <c r="N30" s="1">
        <v>203.94</v>
      </c>
      <c r="O30" s="1">
        <v>59.6</v>
      </c>
      <c r="P30">
        <v>56.63</v>
      </c>
      <c r="Q30" s="1"/>
      <c r="R30" s="1">
        <v>1801.41</v>
      </c>
      <c r="S30" s="1">
        <v>745.76</v>
      </c>
      <c r="T30" s="1">
        <v>785.67</v>
      </c>
      <c r="U30" s="1">
        <v>732.67</v>
      </c>
    </row>
    <row r="31" spans="3:23">
      <c r="C31" s="1" t="s">
        <v>14</v>
      </c>
      <c r="D31" s="1" t="s">
        <v>16</v>
      </c>
      <c r="E31" s="1" t="s">
        <v>16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 t="s">
        <v>15</v>
      </c>
      <c r="D32" s="1" t="s">
        <v>17</v>
      </c>
      <c r="E32" s="1" t="s">
        <v>17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5">
        <v>0</v>
      </c>
      <c r="D33" s="1">
        <f>-($E$5-$E$4)/(4*$E$7*$E$6)*(C33^2-$E$3^2)</f>
        <v>0.625</v>
      </c>
      <c r="E33" s="5">
        <v>0.60555999999999999</v>
      </c>
      <c r="F33" s="6">
        <v>0.60555999999999999</v>
      </c>
      <c r="G33" s="6">
        <v>0.60555999999999999</v>
      </c>
      <c r="H33" s="6">
        <v>0.60555999999999999</v>
      </c>
      <c r="I33" s="6">
        <v>0.59222200000000003</v>
      </c>
      <c r="J33" s="6">
        <v>0.60656900000000002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6">
        <v>0.60547399999999996</v>
      </c>
      <c r="V33" s="1"/>
      <c r="W33" s="1"/>
    </row>
    <row r="34" spans="3:23">
      <c r="C34" s="5">
        <v>0.05</v>
      </c>
      <c r="D34" s="1">
        <f t="shared" ref="D34:D43" si="1">-($E$5-$E$4)/(4*$E$7*$E$6)*(C34^2-$E$3^2)</f>
        <v>0.61875000000000002</v>
      </c>
      <c r="E34" s="5">
        <v>0.60137799999999997</v>
      </c>
      <c r="F34" s="6">
        <v>0.60137799999999997</v>
      </c>
      <c r="G34" s="6">
        <v>0.60137799999999997</v>
      </c>
      <c r="H34" s="6">
        <v>0.60137799999999997</v>
      </c>
      <c r="I34" s="6">
        <v>0.58229200000000003</v>
      </c>
      <c r="J34" s="6">
        <v>0.60067899999999996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6">
        <v>0.60060800000000003</v>
      </c>
      <c r="V34" s="1"/>
      <c r="W34" s="1"/>
    </row>
    <row r="35" spans="3:23">
      <c r="C35" s="5">
        <v>0.1</v>
      </c>
      <c r="D35" s="1">
        <f t="shared" si="1"/>
        <v>0.6</v>
      </c>
      <c r="E35" s="5">
        <v>0.58699100000000004</v>
      </c>
      <c r="F35" s="6">
        <v>0.58699100000000004</v>
      </c>
      <c r="G35" s="6">
        <v>0.58699100000000004</v>
      </c>
      <c r="H35" s="6">
        <v>0.58699100000000004</v>
      </c>
      <c r="I35" s="6">
        <v>0.56639300000000004</v>
      </c>
      <c r="J35" s="6">
        <v>0.582646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6">
        <v>0.58194199999999996</v>
      </c>
      <c r="V35" s="1"/>
      <c r="W35" s="1"/>
    </row>
    <row r="36" spans="3:23">
      <c r="C36" s="5">
        <v>0.15</v>
      </c>
      <c r="D36" s="1">
        <f t="shared" si="1"/>
        <v>0.56874999999999998</v>
      </c>
      <c r="E36" s="5">
        <v>0.55727000000000004</v>
      </c>
      <c r="F36" s="6">
        <v>0.55727000000000004</v>
      </c>
      <c r="G36" s="6">
        <v>0.55727000000000004</v>
      </c>
      <c r="H36" s="6">
        <v>0.55727000000000004</v>
      </c>
      <c r="I36" s="6">
        <v>0.52981900000000004</v>
      </c>
      <c r="J36" s="6">
        <v>0.55343699999999996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6">
        <v>0.55185399999999996</v>
      </c>
      <c r="V36" s="1"/>
      <c r="W36" s="1"/>
    </row>
    <row r="37" spans="3:23">
      <c r="C37" s="5">
        <v>0.2</v>
      </c>
      <c r="D37" s="1">
        <f t="shared" si="1"/>
        <v>0.52500000000000002</v>
      </c>
      <c r="E37" s="5">
        <v>0.51063599999999998</v>
      </c>
      <c r="F37" s="6">
        <v>0.51063599999999998</v>
      </c>
      <c r="G37" s="6">
        <v>0.51063599999999998</v>
      </c>
      <c r="H37" s="6">
        <v>0.51063599999999998</v>
      </c>
      <c r="I37" s="6">
        <v>0.49324499999999999</v>
      </c>
      <c r="J37" s="6">
        <v>0.51280099999999995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6">
        <v>0.51066900000000004</v>
      </c>
      <c r="V37" s="1"/>
      <c r="W37" s="1"/>
    </row>
    <row r="38" spans="3:23">
      <c r="C38" s="5">
        <v>0.25</v>
      </c>
      <c r="D38" s="1">
        <f t="shared" si="1"/>
        <v>0.46875</v>
      </c>
      <c r="E38" s="5">
        <v>0.456729</v>
      </c>
      <c r="F38" s="6">
        <v>0.456729</v>
      </c>
      <c r="G38" s="6">
        <v>0.456729</v>
      </c>
      <c r="H38" s="6">
        <v>0.456729</v>
      </c>
      <c r="I38" s="6">
        <v>0.44766600000000001</v>
      </c>
      <c r="J38" s="6">
        <v>0.45822000000000002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6">
        <v>0.45816400000000002</v>
      </c>
      <c r="V38" s="1"/>
      <c r="W38" s="1"/>
    </row>
    <row r="39" spans="3:23">
      <c r="C39" s="5">
        <v>0.3</v>
      </c>
      <c r="D39" s="1">
        <f t="shared" si="1"/>
        <v>0.4</v>
      </c>
      <c r="E39" s="5">
        <v>0.395843</v>
      </c>
      <c r="F39" s="6">
        <v>0.395843</v>
      </c>
      <c r="G39" s="6">
        <v>0.395843</v>
      </c>
      <c r="H39" s="6">
        <v>0.395843</v>
      </c>
      <c r="I39" s="6">
        <v>0.38440400000000002</v>
      </c>
      <c r="J39" s="6">
        <v>0.39562199999999997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6">
        <v>0.39484200000000003</v>
      </c>
      <c r="V39" s="1"/>
      <c r="W39" s="1"/>
    </row>
    <row r="40" spans="3:23">
      <c r="C40" s="5">
        <v>0.35</v>
      </c>
      <c r="D40" s="1">
        <f t="shared" si="1"/>
        <v>0.31874999999999998</v>
      </c>
      <c r="E40" s="5">
        <v>0.32235900000000001</v>
      </c>
      <c r="F40" s="6">
        <v>0.32235900000000001</v>
      </c>
      <c r="G40" s="6">
        <v>0.32235900000000001</v>
      </c>
      <c r="H40" s="6">
        <v>0.32235900000000001</v>
      </c>
      <c r="I40" s="6">
        <v>0.28788799999999998</v>
      </c>
      <c r="J40" s="6">
        <v>0.32031100000000001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6">
        <v>0.31882500000000003</v>
      </c>
      <c r="V40" s="1"/>
      <c r="W40" s="1"/>
    </row>
    <row r="41" spans="3:23">
      <c r="C41" s="5">
        <v>0.4</v>
      </c>
      <c r="D41" s="1">
        <f t="shared" si="1"/>
        <v>0.22499999999999992</v>
      </c>
      <c r="E41" s="5">
        <v>0.23721200000000001</v>
      </c>
      <c r="F41" s="6">
        <v>0.23721200000000001</v>
      </c>
      <c r="G41" s="6">
        <v>0.23721200000000001</v>
      </c>
      <c r="H41" s="6">
        <v>0.23721200000000001</v>
      </c>
      <c r="I41" s="6">
        <v>0.19137199999999999</v>
      </c>
      <c r="J41" s="6">
        <v>0.234928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6">
        <v>0.23452600000000001</v>
      </c>
      <c r="V41" s="1"/>
      <c r="W41" s="1"/>
    </row>
    <row r="42" spans="3:23">
      <c r="C42" s="5">
        <v>0.45</v>
      </c>
      <c r="D42" s="1">
        <f t="shared" si="1"/>
        <v>0.11874999999999997</v>
      </c>
      <c r="E42" s="5">
        <v>0.122569</v>
      </c>
      <c r="F42" s="6">
        <v>0.122569</v>
      </c>
      <c r="G42" s="6">
        <v>0.122569</v>
      </c>
      <c r="H42" s="6">
        <v>0.122569</v>
      </c>
      <c r="I42" s="6">
        <v>9.4856300000000005E-2</v>
      </c>
      <c r="J42" s="6">
        <v>0.14086699999999999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6">
        <v>0.13725200000000001</v>
      </c>
      <c r="V42" s="1"/>
      <c r="W42" s="1"/>
    </row>
    <row r="43" spans="3:23">
      <c r="C43" s="5">
        <v>0.5</v>
      </c>
      <c r="D43" s="1">
        <f t="shared" si="1"/>
        <v>0</v>
      </c>
      <c r="E43" s="5">
        <v>0</v>
      </c>
      <c r="F43" s="6" t="s">
        <v>41</v>
      </c>
      <c r="G43" s="1"/>
      <c r="H43" s="6" t="s">
        <v>41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7" spans="3:23">
      <c r="D47" s="1" t="s">
        <v>60</v>
      </c>
      <c r="E47" s="1" t="s">
        <v>59</v>
      </c>
      <c r="F47" s="1" t="s">
        <v>61</v>
      </c>
    </row>
    <row r="48" spans="3:23">
      <c r="D48" s="1">
        <v>3565</v>
      </c>
      <c r="E48" s="8">
        <v>0.59222200000000003</v>
      </c>
      <c r="F48" s="9">
        <f>(0.625-E48)/0.625*100</f>
        <v>5.2444799999999958</v>
      </c>
    </row>
    <row r="49" spans="4:8">
      <c r="D49" s="1">
        <v>349291</v>
      </c>
      <c r="E49" s="8">
        <v>0.60656900000000002</v>
      </c>
      <c r="F49" s="9">
        <f t="shared" ref="F49:F50" si="2">(0.625-E49)/0.625*100</f>
        <v>2.948959999999996</v>
      </c>
    </row>
    <row r="50" spans="4:8">
      <c r="D50" s="1">
        <v>927869</v>
      </c>
      <c r="E50" s="8">
        <v>0.60547399999999996</v>
      </c>
      <c r="F50" s="9">
        <f t="shared" si="2"/>
        <v>3.1241600000000069</v>
      </c>
    </row>
    <row r="52" spans="4:8">
      <c r="D52" s="11" t="s">
        <v>51</v>
      </c>
      <c r="E52" s="11" t="s">
        <v>50</v>
      </c>
    </row>
    <row r="53" spans="4:8">
      <c r="D53" s="1" t="s">
        <v>55</v>
      </c>
      <c r="E53" s="1" t="s">
        <v>54</v>
      </c>
    </row>
    <row r="54" spans="4:8">
      <c r="D54" s="1" t="s">
        <v>53</v>
      </c>
      <c r="E54" s="1" t="s">
        <v>52</v>
      </c>
    </row>
    <row r="57" spans="4:8">
      <c r="D57" s="11" t="s">
        <v>51</v>
      </c>
      <c r="E57" s="11" t="s">
        <v>50</v>
      </c>
      <c r="F57" s="11" t="s">
        <v>58</v>
      </c>
      <c r="G57" s="11" t="s">
        <v>62</v>
      </c>
      <c r="H57" s="12" t="s">
        <v>63</v>
      </c>
    </row>
    <row r="58" spans="4:8">
      <c r="D58" s="1" t="s">
        <v>55</v>
      </c>
      <c r="E58" s="1" t="s">
        <v>54</v>
      </c>
      <c r="F58" s="1">
        <v>349291</v>
      </c>
      <c r="G58" s="1">
        <v>1</v>
      </c>
      <c r="H58" s="1">
        <v>375.02</v>
      </c>
    </row>
    <row r="59" spans="4:8">
      <c r="D59" s="1" t="s">
        <v>55</v>
      </c>
      <c r="E59" s="1" t="s">
        <v>54</v>
      </c>
      <c r="F59" s="1">
        <v>349291</v>
      </c>
      <c r="G59" s="1">
        <v>2</v>
      </c>
      <c r="H59" s="1">
        <v>147.54</v>
      </c>
    </row>
    <row r="60" spans="4:8">
      <c r="D60" s="1" t="s">
        <v>55</v>
      </c>
      <c r="E60" s="1" t="s">
        <v>54</v>
      </c>
      <c r="F60" s="1">
        <v>349291</v>
      </c>
      <c r="G60" s="1">
        <v>4</v>
      </c>
      <c r="H60" s="1">
        <v>164.48</v>
      </c>
    </row>
    <row r="61" spans="4:8">
      <c r="D61" s="1" t="s">
        <v>55</v>
      </c>
      <c r="E61" s="1" t="s">
        <v>54</v>
      </c>
      <c r="F61" s="1">
        <v>349291</v>
      </c>
      <c r="G61" s="1">
        <v>8</v>
      </c>
      <c r="H61" s="1">
        <v>153.76</v>
      </c>
    </row>
    <row r="62" spans="4:8">
      <c r="D62" s="1" t="s">
        <v>55</v>
      </c>
      <c r="E62" s="1" t="s">
        <v>54</v>
      </c>
      <c r="F62" s="1">
        <v>927869</v>
      </c>
      <c r="G62" s="1">
        <v>1</v>
      </c>
      <c r="H62" s="1">
        <v>1801.41</v>
      </c>
    </row>
    <row r="63" spans="4:8">
      <c r="D63" s="1" t="s">
        <v>55</v>
      </c>
      <c r="E63" s="1" t="s">
        <v>54</v>
      </c>
      <c r="F63" s="1">
        <v>927869</v>
      </c>
      <c r="G63" s="1">
        <v>2</v>
      </c>
      <c r="H63" s="1">
        <v>745.76</v>
      </c>
    </row>
    <row r="64" spans="4:8">
      <c r="D64" s="1" t="s">
        <v>55</v>
      </c>
      <c r="E64" s="1" t="s">
        <v>54</v>
      </c>
      <c r="F64" s="1">
        <v>927869</v>
      </c>
      <c r="G64" s="1">
        <v>4</v>
      </c>
      <c r="H64" s="1">
        <v>785.67</v>
      </c>
    </row>
    <row r="65" spans="4:8">
      <c r="D65" s="1" t="s">
        <v>55</v>
      </c>
      <c r="E65" s="1" t="s">
        <v>54</v>
      </c>
      <c r="F65" s="1">
        <v>927869</v>
      </c>
      <c r="G65" s="1">
        <v>8</v>
      </c>
      <c r="H65" s="1">
        <v>732.67</v>
      </c>
    </row>
    <row r="66" spans="4:8">
      <c r="D66" s="1" t="s">
        <v>52</v>
      </c>
      <c r="E66" s="1" t="s">
        <v>53</v>
      </c>
      <c r="F66" s="1">
        <v>349291</v>
      </c>
      <c r="G66" s="1">
        <v>1</v>
      </c>
      <c r="H66">
        <v>111.12</v>
      </c>
    </row>
    <row r="67" spans="4:8">
      <c r="D67" s="1" t="s">
        <v>52</v>
      </c>
      <c r="E67" s="1" t="s">
        <v>53</v>
      </c>
      <c r="F67" s="1">
        <v>349291</v>
      </c>
      <c r="G67" s="1">
        <v>2</v>
      </c>
      <c r="H67">
        <v>64.23</v>
      </c>
    </row>
    <row r="68" spans="4:8">
      <c r="D68" s="1" t="s">
        <v>52</v>
      </c>
      <c r="E68" s="1" t="s">
        <v>53</v>
      </c>
      <c r="F68" s="1">
        <v>349291</v>
      </c>
      <c r="G68" s="1">
        <v>4</v>
      </c>
      <c r="H68" s="1">
        <v>59.6</v>
      </c>
    </row>
    <row r="69" spans="4:8">
      <c r="D69" s="1" t="s">
        <v>52</v>
      </c>
      <c r="E69" s="1" t="s">
        <v>53</v>
      </c>
      <c r="F69" s="1">
        <v>349291</v>
      </c>
      <c r="G69" s="1">
        <v>8</v>
      </c>
      <c r="H69" s="1">
        <v>56.63</v>
      </c>
    </row>
    <row r="70" spans="4:8">
      <c r="D70" s="1" t="s">
        <v>55</v>
      </c>
      <c r="E70" s="1" t="s">
        <v>64</v>
      </c>
      <c r="F70" s="1">
        <v>349291</v>
      </c>
      <c r="G70" s="1">
        <v>1</v>
      </c>
      <c r="H70" s="1">
        <v>114.73</v>
      </c>
    </row>
    <row r="71" spans="4:8">
      <c r="D71" s="1" t="s">
        <v>55</v>
      </c>
      <c r="E71" s="1" t="s">
        <v>64</v>
      </c>
      <c r="F71" s="1">
        <v>349291</v>
      </c>
      <c r="G71" s="1">
        <v>2</v>
      </c>
      <c r="H71" s="1">
        <v>68.510000000000005</v>
      </c>
    </row>
    <row r="72" spans="4:8">
      <c r="D72" s="1" t="s">
        <v>55</v>
      </c>
      <c r="E72" s="1" t="s">
        <v>64</v>
      </c>
      <c r="F72" s="1">
        <v>349291</v>
      </c>
      <c r="G72" s="1">
        <v>4</v>
      </c>
      <c r="H72">
        <v>57.42</v>
      </c>
    </row>
    <row r="73" spans="4:8">
      <c r="D73" s="1" t="s">
        <v>52</v>
      </c>
      <c r="E73" s="1" t="s">
        <v>53</v>
      </c>
      <c r="F73" s="10">
        <v>927869</v>
      </c>
      <c r="G73" s="10">
        <v>1</v>
      </c>
      <c r="H73">
        <v>372.98</v>
      </c>
    </row>
    <row r="74" spans="4:8">
      <c r="D74" s="1" t="s">
        <v>52</v>
      </c>
      <c r="E74" s="1" t="s">
        <v>53</v>
      </c>
      <c r="F74" s="1">
        <v>927869</v>
      </c>
      <c r="G74" s="1">
        <v>2</v>
      </c>
      <c r="H74" s="1">
        <v>212.01</v>
      </c>
    </row>
    <row r="75" spans="4:8">
      <c r="D75" s="1" t="s">
        <v>52</v>
      </c>
      <c r="E75" s="1" t="s">
        <v>53</v>
      </c>
      <c r="F75" s="1">
        <v>927869</v>
      </c>
      <c r="G75" s="1">
        <v>4</v>
      </c>
      <c r="H75" s="1">
        <v>203.49</v>
      </c>
    </row>
    <row r="76" spans="4:8">
      <c r="D76" s="1" t="s">
        <v>52</v>
      </c>
      <c r="E76" s="1" t="s">
        <v>53</v>
      </c>
      <c r="F76" s="1">
        <v>927869</v>
      </c>
      <c r="G76" s="1">
        <v>8</v>
      </c>
      <c r="H76" s="1">
        <v>203.5</v>
      </c>
    </row>
    <row r="77" spans="4:8">
      <c r="D77" s="1" t="s">
        <v>65</v>
      </c>
      <c r="E77" s="1" t="s">
        <v>66</v>
      </c>
      <c r="F77" s="1">
        <v>349291</v>
      </c>
      <c r="G77" s="1">
        <v>1</v>
      </c>
      <c r="H77">
        <v>103.54</v>
      </c>
    </row>
    <row r="78" spans="4:8">
      <c r="D78" s="1" t="s">
        <v>65</v>
      </c>
      <c r="E78" s="1" t="s">
        <v>66</v>
      </c>
      <c r="F78" s="1">
        <v>349291</v>
      </c>
      <c r="G78" s="1">
        <v>8</v>
      </c>
      <c r="H78">
        <v>55.43</v>
      </c>
    </row>
    <row r="79" spans="4:8">
      <c r="D79" s="1" t="s">
        <v>65</v>
      </c>
      <c r="E79" s="1" t="s">
        <v>67</v>
      </c>
      <c r="F79" s="1">
        <v>349291</v>
      </c>
      <c r="G79" s="1">
        <v>1</v>
      </c>
      <c r="H79" t="s">
        <v>68</v>
      </c>
    </row>
    <row r="80" spans="4:8">
      <c r="D80" s="1"/>
      <c r="E80" s="1"/>
      <c r="F80" s="1"/>
      <c r="G80" s="1"/>
      <c r="H80" s="1"/>
    </row>
    <row r="81" spans="4:8">
      <c r="D81" s="1"/>
      <c r="E81" s="1"/>
      <c r="F81" s="1"/>
      <c r="G81" s="1"/>
      <c r="H81" s="1"/>
    </row>
    <row r="82" spans="4:8">
      <c r="D82" s="1"/>
      <c r="E82" s="1"/>
      <c r="F82" s="1"/>
      <c r="G82" s="1"/>
      <c r="H82" s="1"/>
    </row>
  </sheetData>
  <phoneticPr fontId="2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3CC3-1C27-4F5C-947B-7A71411D30BE}">
  <dimension ref="A1:C4"/>
  <sheetViews>
    <sheetView workbookViewId="0">
      <selection activeCell="D11" sqref="D11"/>
    </sheetView>
  </sheetViews>
  <sheetFormatPr defaultRowHeight="18"/>
  <sheetData>
    <row r="1" spans="1:3">
      <c r="C1" t="s">
        <v>28</v>
      </c>
    </row>
    <row r="2" spans="1:3">
      <c r="C2" t="s">
        <v>29</v>
      </c>
    </row>
    <row r="4" spans="1:3">
      <c r="A4">
        <v>190302</v>
      </c>
      <c r="B4" s="2">
        <v>0.8534722222222223</v>
      </c>
      <c r="C4" t="s">
        <v>27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7_meshIncrease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2019-03-06T23:01:01Z</dcterms:modified>
</cp:coreProperties>
</file>