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f8b66a5e707ad3/CAD Files/Ventilator/"/>
    </mc:Choice>
  </mc:AlternateContent>
  <xr:revisionPtr revIDLastSave="89" documentId="8_{046CC6E8-07A0-42D7-B258-C330E403F714}" xr6:coauthVersionLast="45" xr6:coauthVersionMax="45" xr10:uidLastSave="{6AFB878B-7502-4E78-AE5C-A6950D56116B}"/>
  <bookViews>
    <workbookView xWindow="1080" yWindow="675" windowWidth="21945" windowHeight="14925" xr2:uid="{703BC696-B09A-463E-926F-3C902F056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D21" i="1"/>
  <c r="D24" i="1"/>
  <c r="D22" i="1"/>
  <c r="C22" i="1"/>
  <c r="C25" i="1" s="1"/>
  <c r="E18" i="1"/>
  <c r="E13" i="1"/>
  <c r="D25" i="1" l="1"/>
  <c r="E19" i="1"/>
  <c r="H19" i="1" l="1"/>
  <c r="F18" i="1"/>
  <c r="D6" i="1"/>
  <c r="D8" i="1"/>
  <c r="C8" i="1"/>
  <c r="C10" i="1" s="1"/>
  <c r="D10" i="1" l="1"/>
  <c r="D15" i="1" s="1"/>
  <c r="D20" i="1" s="1"/>
  <c r="C15" i="1"/>
  <c r="C20" i="1" s="1"/>
  <c r="E20" i="1"/>
</calcChain>
</file>

<file path=xl/sharedStrings.xml><?xml version="1.0" encoding="utf-8"?>
<sst xmlns="http://schemas.openxmlformats.org/spreadsheetml/2006/main" count="25" uniqueCount="21">
  <si>
    <t>Length</t>
  </si>
  <si>
    <t>Force (lbs)</t>
  </si>
  <si>
    <t>Force (oz)</t>
  </si>
  <si>
    <t>Torque (oz-in):</t>
  </si>
  <si>
    <t>Arm Gear:</t>
  </si>
  <si>
    <t>T</t>
  </si>
  <si>
    <t>Pinion:</t>
  </si>
  <si>
    <t>Torque at Shaft:</t>
  </si>
  <si>
    <t>Motor Pinion:</t>
  </si>
  <si>
    <t>Shaft Lrg Gear:</t>
  </si>
  <si>
    <t>Rotations</t>
  </si>
  <si>
    <t>Rev</t>
  </si>
  <si>
    <t>BPM</t>
  </si>
  <si>
    <t>RPM</t>
  </si>
  <si>
    <t>x 2 Strokes / Breath</t>
  </si>
  <si>
    <t>Motor Torque Req'd:</t>
  </si>
  <si>
    <t>Numer of Motors:</t>
  </si>
  <si>
    <t>System Efficiency:</t>
  </si>
  <si>
    <t>Adjusted Torque:</t>
  </si>
  <si>
    <t>Dwell (s)</t>
  </si>
  <si>
    <t>Total Dwell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</si>
</sst>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180975</xdr:rowOff>
    </xdr:from>
    <xdr:to>
      <xdr:col>18</xdr:col>
      <xdr:colOff>143447</xdr:colOff>
      <xdr:row>24</xdr:row>
      <xdr:rowOff>162534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85963B-4831-47FF-8BC6-031ED9994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9925" y="371475"/>
          <a:ext cx="4096322" cy="43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25</xdr:row>
      <xdr:rowOff>152400</xdr:rowOff>
    </xdr:from>
    <xdr:to>
      <xdr:col>8</xdr:col>
      <xdr:colOff>391170</xdr:colOff>
      <xdr:row>43</xdr:row>
      <xdr:rowOff>105247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3F474D-9DC4-43B1-B3FB-78757EAC4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914900"/>
          <a:ext cx="4620270" cy="3381847"/>
        </a:xfrm>
        <a:prstGeom prst="rect">
          <a:avLst/>
        </a:prstGeom>
      </xdr:spPr>
    </xdr:pic>
    <xdr:clientData/>
  </xdr:twoCellAnchor>
  <xdr:twoCellAnchor>
    <xdr:from>
      <xdr:col>1</xdr:col>
      <xdr:colOff>342900</xdr:colOff>
      <xdr:row>37</xdr:row>
      <xdr:rowOff>66675</xdr:rowOff>
    </xdr:from>
    <xdr:to>
      <xdr:col>8</xdr:col>
      <xdr:colOff>457200</xdr:colOff>
      <xdr:row>37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54F41AE-1332-47FB-A138-5B510D75AC50}"/>
            </a:ext>
          </a:extLst>
        </xdr:cNvPr>
        <xdr:cNvCxnSpPr/>
      </xdr:nvCxnSpPr>
      <xdr:spPr>
        <a:xfrm>
          <a:off x="952500" y="7115175"/>
          <a:ext cx="4724400" cy="95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33</xdr:row>
      <xdr:rowOff>142875</xdr:rowOff>
    </xdr:from>
    <xdr:to>
      <xdr:col>8</xdr:col>
      <xdr:colOff>466725</xdr:colOff>
      <xdr:row>33</xdr:row>
      <xdr:rowOff>152400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7641BF6-1D77-47FE-AE80-9A83DEE02DD1}"/>
            </a:ext>
          </a:extLst>
        </xdr:cNvPr>
        <xdr:cNvCxnSpPr/>
      </xdr:nvCxnSpPr>
      <xdr:spPr>
        <a:xfrm>
          <a:off x="962025" y="6429375"/>
          <a:ext cx="47244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1F0C-4739-4E02-83C0-5726EEE17BEC}">
  <dimension ref="B6:I25"/>
  <sheetViews>
    <sheetView tabSelected="1" topLeftCell="A7" workbookViewId="0">
      <selection activeCell="H21" sqref="H21"/>
    </sheetView>
  </sheetViews>
  <sheetFormatPr defaultRowHeight="15" x14ac:dyDescent="0.25"/>
  <cols>
    <col min="2" max="2" width="14.28515625" bestFit="1" customWidth="1"/>
  </cols>
  <sheetData>
    <row r="6" spans="2:7" x14ac:dyDescent="0.25">
      <c r="B6" t="s">
        <v>0</v>
      </c>
      <c r="C6">
        <v>5.55</v>
      </c>
      <c r="D6">
        <f>C6</f>
        <v>5.55</v>
      </c>
    </row>
    <row r="7" spans="2:7" x14ac:dyDescent="0.25">
      <c r="B7" t="s">
        <v>1</v>
      </c>
      <c r="C7">
        <v>15</v>
      </c>
      <c r="D7">
        <v>30</v>
      </c>
    </row>
    <row r="8" spans="2:7" x14ac:dyDescent="0.25">
      <c r="B8" t="s">
        <v>2</v>
      </c>
      <c r="C8">
        <f>C7*16</f>
        <v>240</v>
      </c>
      <c r="D8">
        <f>D7*16</f>
        <v>480</v>
      </c>
    </row>
    <row r="10" spans="2:7" x14ac:dyDescent="0.25">
      <c r="B10" t="s">
        <v>3</v>
      </c>
      <c r="C10">
        <f>C8*C6</f>
        <v>1332</v>
      </c>
      <c r="D10">
        <f>D8*D6</f>
        <v>2664</v>
      </c>
    </row>
    <row r="12" spans="2:7" x14ac:dyDescent="0.25">
      <c r="B12" t="s">
        <v>4</v>
      </c>
      <c r="C12">
        <v>32</v>
      </c>
      <c r="D12" t="s">
        <v>5</v>
      </c>
    </row>
    <row r="13" spans="2:7" x14ac:dyDescent="0.25">
      <c r="B13" t="s">
        <v>6</v>
      </c>
      <c r="C13">
        <v>12</v>
      </c>
      <c r="D13" t="s">
        <v>5</v>
      </c>
      <c r="E13">
        <f>C12/C13</f>
        <v>2.6666666666666665</v>
      </c>
      <c r="F13">
        <v>0.25</v>
      </c>
      <c r="G13" t="s">
        <v>10</v>
      </c>
    </row>
    <row r="15" spans="2:7" x14ac:dyDescent="0.25">
      <c r="B15" t="s">
        <v>7</v>
      </c>
      <c r="C15">
        <f>C10/($C$12/$C$13)</f>
        <v>499.5</v>
      </c>
      <c r="D15">
        <f>D10/($C$12/$C$13)</f>
        <v>999</v>
      </c>
    </row>
    <row r="17" spans="2:9" x14ac:dyDescent="0.25">
      <c r="B17" t="s">
        <v>9</v>
      </c>
      <c r="C17">
        <v>72</v>
      </c>
      <c r="D17" t="s">
        <v>5</v>
      </c>
    </row>
    <row r="18" spans="2:9" x14ac:dyDescent="0.25">
      <c r="B18" t="s">
        <v>8</v>
      </c>
      <c r="C18">
        <v>8</v>
      </c>
      <c r="D18" t="s">
        <v>5</v>
      </c>
      <c r="E18">
        <f>C17/C18</f>
        <v>9</v>
      </c>
      <c r="F18">
        <f>C17/C18*F13</f>
        <v>2.25</v>
      </c>
      <c r="G18" t="s">
        <v>11</v>
      </c>
      <c r="H18">
        <v>14</v>
      </c>
      <c r="I18" t="s">
        <v>12</v>
      </c>
    </row>
    <row r="19" spans="2:9" x14ac:dyDescent="0.25">
      <c r="E19">
        <f>E18*E13</f>
        <v>24</v>
      </c>
      <c r="H19">
        <f>H18*2</f>
        <v>28</v>
      </c>
      <c r="I19" t="s">
        <v>14</v>
      </c>
    </row>
    <row r="20" spans="2:9" x14ac:dyDescent="0.25">
      <c r="B20" t="s">
        <v>7</v>
      </c>
      <c r="C20">
        <f>C15/($C$17/$C$18)</f>
        <v>55.5</v>
      </c>
      <c r="D20">
        <f>D15/($C$17/$C$18)</f>
        <v>111</v>
      </c>
      <c r="E20">
        <f>C10/E19</f>
        <v>55.5</v>
      </c>
      <c r="H20">
        <v>0.5</v>
      </c>
      <c r="I20" t="s">
        <v>19</v>
      </c>
    </row>
    <row r="21" spans="2:9" x14ac:dyDescent="0.25">
      <c r="B21" s="1" t="s">
        <v>17</v>
      </c>
      <c r="C21" s="2">
        <v>0.85</v>
      </c>
      <c r="D21" s="2">
        <f>C21</f>
        <v>0.85</v>
      </c>
      <c r="H21">
        <f>H20*H18</f>
        <v>7</v>
      </c>
      <c r="I21" t="s">
        <v>20</v>
      </c>
    </row>
    <row r="22" spans="2:9" x14ac:dyDescent="0.25">
      <c r="B22" s="1" t="s">
        <v>18</v>
      </c>
      <c r="C22">
        <f>C20/C21</f>
        <v>65.294117647058826</v>
      </c>
      <c r="D22">
        <f>D20/D21</f>
        <v>130.58823529411765</v>
      </c>
      <c r="H22">
        <f>H19*F18*(60/(60-H21))</f>
        <v>71.320754716981128</v>
      </c>
      <c r="I22" t="s">
        <v>13</v>
      </c>
    </row>
    <row r="24" spans="2:9" x14ac:dyDescent="0.25">
      <c r="B24" s="1" t="s">
        <v>16</v>
      </c>
      <c r="C24">
        <v>2</v>
      </c>
      <c r="D24">
        <f>C24</f>
        <v>2</v>
      </c>
    </row>
    <row r="25" spans="2:9" x14ac:dyDescent="0.25">
      <c r="B25" s="1" t="s">
        <v>15</v>
      </c>
      <c r="C25">
        <f>C22/C24</f>
        <v>32.647058823529413</v>
      </c>
      <c r="D25">
        <f>D22/D24</f>
        <v>65.294117647058826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J. Potinsky</dc:creator>
  <cp:lastModifiedBy>Chad and Shelly Potinsky</cp:lastModifiedBy>
  <dcterms:created xsi:type="dcterms:W3CDTF">2020-03-31T21:04:26Z</dcterms:created>
  <dcterms:modified xsi:type="dcterms:W3CDTF">2020-04-01T00:26:20Z</dcterms:modified>
</cp:coreProperties>
</file>