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 Confronto_quote_prima_dopo" sheetId="1" state="visible" r:id="rId2"/>
    <sheet name="2 - Economie_su_servizi_sistemi" sheetId="2" state="visible" r:id="rId3"/>
    <sheet name="3 - Sintesi_e_perequazione" sheetId="3" state="visible" r:id="rId4"/>
    <sheet name="4 - Confronto_finale_sintetico" sheetId="4" state="visible" r:id="rId5"/>
    <sheet name="5 - Conclusioni" sheetId="5" state="visible" r:id="rId6"/>
    <sheet name="6 - Nuove_quote_importi" sheetId="6" state="visible" r:id="rId7"/>
    <sheet name="Incrementi_per_Quartili" sheetId="7" state="visible" r:id="rId8"/>
    <sheet name="Sintesi_Quartili" sheetId="8" state="visible" r:id="rId9"/>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M4" authorId="0">
      <text>
        <r>
          <rPr>
            <sz val="10"/>
            <rFont val="Arial"/>
            <family val="2"/>
            <charset val="1"/>
          </rPr>
          <t xml:space="preserve">Non comprende: tariffe utenti, assistenza e acquisto hw)</t>
        </r>
      </text>
    </comment>
  </commentList>
</comments>
</file>

<file path=xl/sharedStrings.xml><?xml version="1.0" encoding="utf-8"?>
<sst xmlns="http://schemas.openxmlformats.org/spreadsheetml/2006/main" count="558" uniqueCount="233">
  <si>
    <r>
      <rPr>
        <b val="true"/>
        <sz val="18"/>
        <color rgb="FFFF0000"/>
        <rFont val="Cantarell"/>
        <family val="0"/>
        <charset val="1"/>
      </rPr>
      <t xml:space="preserve">CUBI 2– Confronto ragionato quote di adesione Cubi attuale </t>
    </r>
    <r>
      <rPr>
        <sz val="18"/>
        <color rgb="FFFF0000"/>
        <rFont val="Cantarell"/>
        <family val="0"/>
        <charset val="1"/>
      </rPr>
      <t xml:space="preserve">(old)</t>
    </r>
    <r>
      <rPr>
        <b val="true"/>
        <sz val="18"/>
        <color rgb="FFFF0000"/>
        <rFont val="Cantarell"/>
        <family val="0"/>
        <charset val="1"/>
      </rPr>
      <t xml:space="preserve"> vs Cubi futuro </t>
    </r>
    <r>
      <rPr>
        <sz val="18"/>
        <color rgb="FFFF0000"/>
        <rFont val="Cantarell"/>
        <family val="0"/>
        <charset val="1"/>
      </rPr>
      <t xml:space="preserve">(new)</t>
    </r>
  </si>
  <si>
    <t xml:space="preserve">NEW</t>
  </si>
  <si>
    <t xml:space="preserve">(new)</t>
  </si>
  <si>
    <t xml:space="preserve">OLD</t>
  </si>
  <si>
    <t xml:space="preserve">A</t>
  </si>
  <si>
    <t xml:space="preserve">B</t>
  </si>
  <si>
    <t xml:space="preserve">C </t>
  </si>
  <si>
    <t xml:space="preserve">D</t>
  </si>
  <si>
    <t xml:space="preserve">E</t>
  </si>
  <si>
    <t xml:space="preserve">F</t>
  </si>
  <si>
    <t xml:space="preserve">G</t>
  </si>
  <si>
    <t xml:space="preserve">H</t>
  </si>
  <si>
    <t xml:space="preserve">I</t>
  </si>
  <si>
    <t xml:space="preserve">L</t>
  </si>
  <si>
    <t xml:space="preserve">M</t>
  </si>
  <si>
    <t xml:space="preserve">Cod.</t>
  </si>
  <si>
    <t xml:space="preserve">SEDI CUBI</t>
  </si>
  <si>
    <r>
      <rPr>
        <b val="true"/>
        <sz val="8"/>
        <color rgb="FF000000"/>
        <rFont val="Arial"/>
        <family val="2"/>
        <charset val="1"/>
      </rPr>
      <t xml:space="preserve">Abitanti </t>
    </r>
    <r>
      <rPr>
        <sz val="8"/>
        <color rgb="FF000000"/>
        <rFont val="Arial"/>
        <family val="2"/>
        <charset val="1"/>
      </rPr>
      <t xml:space="preserve">(1.1.2020)</t>
    </r>
  </si>
  <si>
    <t xml:space="preserve">QUOTA x ABITANTE</t>
  </si>
  <si>
    <t xml:space="preserve">QUOTA x SEDE</t>
  </si>
  <si>
    <t xml:space="preserve">Differenziale EBOOK </t>
  </si>
  <si>
    <r>
      <rPr>
        <b val="true"/>
        <sz val="10.5"/>
        <color rgb="FF111111"/>
        <rFont val="Cantarell"/>
        <family val="0"/>
        <charset val="1"/>
      </rPr>
      <t xml:space="preserve">TOT. PARZIALE NUOVO     </t>
    </r>
    <r>
      <rPr>
        <b val="true"/>
        <sz val="9"/>
        <color rgb="FF111111"/>
        <rFont val="Cantarell"/>
        <family val="0"/>
        <charset val="1"/>
      </rPr>
      <t xml:space="preserve">(A+B+C)</t>
    </r>
  </si>
  <si>
    <r>
      <rPr>
        <b val="true"/>
        <sz val="10.5"/>
        <color rgb="FF111111"/>
        <rFont val="Cantarell"/>
        <family val="0"/>
        <charset val="1"/>
      </rPr>
      <t xml:space="preserve">QUOTE 2020 (parziali): </t>
    </r>
    <r>
      <rPr>
        <sz val="10.5"/>
        <color rgb="FF111111"/>
        <rFont val="Cantarell"/>
        <family val="0"/>
        <charset val="1"/>
      </rPr>
      <t xml:space="preserve">abitanti, adsl, cdf e ebook</t>
    </r>
  </si>
  <si>
    <t xml:space="preserve">CONFRONTO NUOVE/VECCHIE QUOTE</t>
  </si>
  <si>
    <t xml:space="preserve">NUOVO INCREMENTO</t>
  </si>
  <si>
    <t xml:space="preserve">Differenziale SERVIZI IT </t>
  </si>
  <si>
    <r>
      <rPr>
        <b val="true"/>
        <sz val="10.5"/>
        <color rgb="FF111111"/>
        <rFont val="Cantarell"/>
        <family val="0"/>
        <charset val="1"/>
      </rPr>
      <t xml:space="preserve">INCREMENTO ECONOMICO COMPLESSIVO </t>
    </r>
    <r>
      <rPr>
        <sz val="10.5"/>
        <color rgb="FF111111"/>
        <rFont val="Cantarell"/>
        <family val="0"/>
        <charset val="1"/>
      </rPr>
      <t xml:space="preserve">delle logiche Cubi2 rispetto alle attuali </t>
    </r>
    <r>
      <rPr>
        <b val="true"/>
        <sz val="10"/>
        <color rgb="FF111111"/>
        <rFont val="Cantarell"/>
        <family val="0"/>
        <charset val="1"/>
      </rPr>
      <t xml:space="preserve">(F+G+H+L)</t>
    </r>
  </si>
  <si>
    <t xml:space="preserve">Di quanto cresce la quota x abitante per via di questi incrementi?</t>
  </si>
  <si>
    <t xml:space="preserve">SU QUOTE CONFRONTABILI</t>
  </si>
  <si>
    <t xml:space="preserve">Per nuova quota LIBRI</t>
  </si>
  <si>
    <t xml:space="preserve">Per quota  TARIFFE UTENTI</t>
  </si>
  <si>
    <r>
      <rPr>
        <b val="true"/>
        <sz val="10"/>
        <color rgb="FF111111"/>
        <rFont val="Arial"/>
        <family val="2"/>
        <charset val="1"/>
      </rPr>
      <t xml:space="preserve">Per nuova quota   SERVIZI IT </t>
    </r>
    <r>
      <rPr>
        <b val="true"/>
        <sz val="10"/>
        <color rgb="FFBF0041"/>
        <rFont val="Arial"/>
        <family val="2"/>
        <charset val="1"/>
      </rPr>
      <t xml:space="preserve">(lorda)</t>
    </r>
  </si>
  <si>
    <r>
      <rPr>
        <b val="true"/>
        <sz val="10"/>
        <color rgb="FF111111"/>
        <rFont val="Arial"/>
        <family val="2"/>
        <charset val="1"/>
      </rPr>
      <t xml:space="preserve">Per nuova quota   SERVIZI IT</t>
    </r>
    <r>
      <rPr>
        <b val="true"/>
        <sz val="10"/>
        <color rgb="FF158466"/>
        <rFont val="Arial"/>
        <family val="2"/>
        <charset val="1"/>
      </rPr>
      <t xml:space="preserve"> </t>
    </r>
    <r>
      <rPr>
        <b val="true"/>
        <sz val="10"/>
        <color rgb="FF28471F"/>
        <rFont val="Arial"/>
        <family val="2"/>
        <charset val="1"/>
      </rPr>
      <t xml:space="preserve">(netta)</t>
    </r>
  </si>
  <si>
    <t xml:space="preserve">Ipotesi € 0,55</t>
  </si>
  <si>
    <t xml:space="preserve">4 scaglioni (€4.000  €3.100 / €1.800/€ 1.400) 
</t>
  </si>
  <si>
    <t xml:space="preserve">compreso in quota OLD (ma non in A e B)</t>
  </si>
  <si>
    <r>
      <rPr>
        <b val="true"/>
        <sz val="10"/>
        <color rgb="FF111111"/>
        <rFont val="Arial"/>
        <family val="2"/>
        <charset val="1"/>
      </rPr>
      <t xml:space="preserve">confrontabile con OLD </t>
    </r>
    <r>
      <rPr>
        <sz val="10"/>
        <color rgb="FF111111"/>
        <rFont val="Arial"/>
        <family val="2"/>
        <charset val="1"/>
      </rPr>
      <t xml:space="preserve">(colonna E)</t>
    </r>
  </si>
  <si>
    <r>
      <rPr>
        <b val="true"/>
        <sz val="10"/>
        <color rgb="FF111111"/>
        <rFont val="Arial"/>
        <family val="2"/>
        <charset val="1"/>
      </rPr>
      <t xml:space="preserve">confrontabile con NEW </t>
    </r>
    <r>
      <rPr>
        <sz val="10"/>
        <color rgb="FF111111"/>
        <rFont val="Arial"/>
        <family val="2"/>
        <charset val="1"/>
      </rPr>
      <t xml:space="preserve">(colonna D)</t>
    </r>
  </si>
  <si>
    <r>
      <rPr>
        <b val="true"/>
        <sz val="8"/>
        <color rgb="FF111111"/>
        <rFont val="Arial"/>
        <family val="2"/>
        <charset val="1"/>
      </rPr>
      <t xml:space="preserve">(NUOVE – VECCHIE) </t>
    </r>
    <r>
      <rPr>
        <sz val="8"/>
        <color rgb="FF111111"/>
        <rFont val="Arial"/>
        <family val="2"/>
        <charset val="1"/>
      </rPr>
      <t xml:space="preserve">(colonna D – E)</t>
    </r>
  </si>
  <si>
    <t xml:space="preserve">C’è incremento solo per i Comuni che hanno acquistato libri per un valore inferiore a  € 0,70 x ab</t>
  </si>
  <si>
    <t xml:space="preserve">Per nessun comune questa “quota” genera un incremento (si tratta infatti di entrate variabili che versano gli utenti “in ritardo”, poi trasferite al Sistema)</t>
  </si>
  <si>
    <t xml:space="preserve">Simuliamo che – nello scenario attuale – i Comuni spendano €0 per il possesso e la gestione della propria dotazione IT (la cosa non è realistica ma non abbiamo dati x sapere quanto effettivamente spendono)</t>
  </si>
  <si>
    <t xml:space="preserve"> Per stimare l’incremento di spesa connesso al possesso e alla manutenzione del proprio parco-macchine, ipotiziamo che i Comuni attualmente spendano solo  il  50% degli importi richiesti dallo scenario Cubi2</t>
  </si>
  <si>
    <t xml:space="preserve">Le cifre negative in rosso indicano che il Comune ha un risparmio nello scenario Cubi2</t>
  </si>
  <si>
    <t xml:space="preserve">AGRATE</t>
  </si>
  <si>
    <t xml:space="preserve">AICURZIO</t>
  </si>
  <si>
    <t xml:space="preserve">ARCORE</t>
  </si>
  <si>
    <t xml:space="preserve">BELLUSCO</t>
  </si>
  <si>
    <t xml:space="preserve">BERNAREGGIO</t>
  </si>
  <si>
    <t xml:space="preserve">BURAGO</t>
  </si>
  <si>
    <t xml:space="preserve">CAPONAGO</t>
  </si>
  <si>
    <t xml:space="preserve">CARNATE</t>
  </si>
  <si>
    <t xml:space="preserve">CAVENAGO</t>
  </si>
  <si>
    <t xml:space="preserve">CONCOREZZO</t>
  </si>
  <si>
    <t xml:space="preserve">LESMO</t>
  </si>
  <si>
    <t xml:space="preserve">MEZZAGO</t>
  </si>
  <si>
    <t xml:space="preserve">ORNAGO</t>
  </si>
  <si>
    <t xml:space="preserve">RONCO</t>
  </si>
  <si>
    <t xml:space="preserve">SULBIATE</t>
  </si>
  <si>
    <t xml:space="preserve">USMATE</t>
  </si>
  <si>
    <t xml:space="preserve">VIMERCATE</t>
  </si>
  <si>
    <t xml:space="preserve">CAMBIAGO</t>
  </si>
  <si>
    <t xml:space="preserve">CORNATE</t>
  </si>
  <si>
    <t xml:space="preserve">BUSNAGO</t>
  </si>
  <si>
    <t xml:space="preserve">TREZZANO</t>
  </si>
  <si>
    <t xml:space="preserve">TREZZO</t>
  </si>
  <si>
    <t xml:space="preserve">VAPRIO</t>
  </si>
  <si>
    <r>
      <rPr>
        <b val="true"/>
        <sz val="9"/>
        <color rgb="FF000000"/>
        <rFont val="Arial"/>
        <family val="2"/>
        <charset val="1"/>
      </rPr>
      <t xml:space="preserve">BASIANO/MASATE </t>
    </r>
    <r>
      <rPr>
        <b val="true"/>
        <sz val="10"/>
        <color rgb="FFFF0000"/>
        <rFont val="Arial"/>
        <family val="2"/>
        <charset val="1"/>
      </rPr>
      <t xml:space="preserve"> *</t>
    </r>
  </si>
  <si>
    <t xml:space="preserve">GREZZAGO</t>
  </si>
  <si>
    <t xml:space="preserve">POZZO</t>
  </si>
  <si>
    <t xml:space="preserve">RONCELLO</t>
  </si>
  <si>
    <t xml:space="preserve">MELZO</t>
  </si>
  <si>
    <t xml:space="preserve">VIGNATE</t>
  </si>
  <si>
    <t xml:space="preserve">GORGONZOLA</t>
  </si>
  <si>
    <t xml:space="preserve">PIOLTELLO</t>
  </si>
  <si>
    <t xml:space="preserve">GESSATE</t>
  </si>
  <si>
    <t xml:space="preserve">RODANO</t>
  </si>
  <si>
    <t xml:space="preserve">PESSANO</t>
  </si>
  <si>
    <r>
      <rPr>
        <b val="true"/>
        <sz val="9"/>
        <color rgb="FF000000"/>
        <rFont val="Cantarell"/>
        <family val="0"/>
        <charset val="1"/>
      </rPr>
      <t xml:space="preserve">SEGRATE</t>
    </r>
    <r>
      <rPr>
        <b val="true"/>
        <sz val="10"/>
        <color rgb="FFFF0000"/>
        <rFont val="Cantarell"/>
        <family val="0"/>
        <charset val="1"/>
      </rPr>
      <t xml:space="preserve"> *</t>
    </r>
  </si>
  <si>
    <t xml:space="preserve">SETTALA</t>
  </si>
  <si>
    <t xml:space="preserve">INZAGO</t>
  </si>
  <si>
    <t xml:space="preserve">LISCATE</t>
  </si>
  <si>
    <t xml:space="preserve">BELLINZAGO</t>
  </si>
  <si>
    <t xml:space="preserve">POZZUOLO</t>
  </si>
  <si>
    <t xml:space="preserve">TRUCCAZZANO</t>
  </si>
  <si>
    <t xml:space="preserve">CASSANO</t>
  </si>
  <si>
    <t xml:space="preserve">CERRO</t>
  </si>
  <si>
    <t xml:space="preserve">SAN COLOMBANO</t>
  </si>
  <si>
    <r>
      <rPr>
        <b val="true"/>
        <sz val="9"/>
        <color rgb="FF000000"/>
        <rFont val="Arial"/>
        <family val="2"/>
        <charset val="1"/>
      </rPr>
      <t xml:space="preserve">SAN DONATO </t>
    </r>
    <r>
      <rPr>
        <b val="true"/>
        <sz val="10"/>
        <color rgb="FFFF0000"/>
        <rFont val="Arial"/>
        <family val="2"/>
        <charset val="1"/>
      </rPr>
      <t xml:space="preserve"> *</t>
    </r>
  </si>
  <si>
    <t xml:space="preserve">MELEGNANO</t>
  </si>
  <si>
    <r>
      <rPr>
        <b val="true"/>
        <sz val="9"/>
        <color rgb="FF000000"/>
        <rFont val="Arial"/>
        <family val="2"/>
        <charset val="1"/>
      </rPr>
      <t xml:space="preserve">SAN GIULIANO </t>
    </r>
    <r>
      <rPr>
        <b val="true"/>
        <sz val="10"/>
        <color rgb="FFFF0000"/>
        <rFont val="Arial"/>
        <family val="2"/>
        <charset val="1"/>
      </rPr>
      <t xml:space="preserve"> *</t>
    </r>
  </si>
  <si>
    <t xml:space="preserve">PAULLO</t>
  </si>
  <si>
    <t xml:space="preserve">PANTIGLIATE</t>
  </si>
  <si>
    <r>
      <rPr>
        <b val="true"/>
        <sz val="9"/>
        <color rgb="FF000000"/>
        <rFont val="Arial"/>
        <family val="2"/>
        <charset val="1"/>
      </rPr>
      <t xml:space="preserve">PESCHIERA </t>
    </r>
    <r>
      <rPr>
        <b val="true"/>
        <sz val="10"/>
        <color rgb="FFFF0000"/>
        <rFont val="Arial"/>
        <family val="2"/>
        <charset val="1"/>
      </rPr>
      <t xml:space="preserve"> *</t>
    </r>
  </si>
  <si>
    <t xml:space="preserve">MEDIGLIA</t>
  </si>
  <si>
    <t xml:space="preserve">VIZZOLO</t>
  </si>
  <si>
    <t xml:space="preserve">DRESANO</t>
  </si>
  <si>
    <t xml:space="preserve">CARPIANO</t>
  </si>
  <si>
    <t xml:space="preserve">TRIBIANO</t>
  </si>
  <si>
    <t xml:space="preserve">S.ZENONE</t>
  </si>
  <si>
    <t xml:space="preserve">COLTURANO</t>
  </si>
  <si>
    <t xml:space="preserve">ZELO</t>
  </si>
  <si>
    <t xml:space="preserve">TOTALE</t>
  </si>
  <si>
    <t xml:space="preserve">*</t>
  </si>
  <si>
    <t xml:space="preserve">L’Ente dispone di più sedi. Gli importi presentati rappresentano il valore complessivo delle quote a carico del Comune (o Unione di Comuni) </t>
  </si>
  <si>
    <t xml:space="preserve">Il nuovo assetto garantisce maggiore economicità: </t>
  </si>
  <si>
    <t xml:space="preserve">gli incrementi di spesa riguardano esclusivamente l’introduzione di requisiti minimi in tema di acquisto-libri e gestione delle attrezzature tecnologiche delle biblioteche (i cui importi NON fanno parte delle attuali quote di finanziamento al Sistema)</t>
  </si>
  <si>
    <r>
      <rPr>
        <sz val="10"/>
        <rFont val="Cantarell"/>
        <family val="0"/>
        <charset val="1"/>
      </rPr>
      <t xml:space="preserve">Le </t>
    </r>
    <r>
      <rPr>
        <b val="true"/>
        <sz val="10"/>
        <rFont val="Cantarell"/>
        <family val="0"/>
        <charset val="1"/>
      </rPr>
      <t xml:space="preserve">quote</t>
    </r>
    <r>
      <rPr>
        <sz val="10"/>
        <rFont val="Cantarell"/>
        <family val="0"/>
        <charset val="1"/>
      </rPr>
      <t xml:space="preserve">  – di tipo obbligatorio - </t>
    </r>
    <r>
      <rPr>
        <b val="true"/>
        <sz val="10"/>
        <rFont val="Cantarell"/>
        <family val="0"/>
        <charset val="1"/>
      </rPr>
      <t xml:space="preserve">richieste ai Comuni</t>
    </r>
    <r>
      <rPr>
        <sz val="10"/>
        <rFont val="Cantarell"/>
        <family val="0"/>
        <charset val="1"/>
      </rPr>
      <t xml:space="preserve"> </t>
    </r>
    <r>
      <rPr>
        <b val="true"/>
        <sz val="10"/>
        <rFont val="Cantarell"/>
        <family val="0"/>
        <charset val="1"/>
      </rPr>
      <t xml:space="preserve">nello scenario CUBI2</t>
    </r>
    <r>
      <rPr>
        <sz val="10"/>
        <rFont val="Cantarell"/>
        <family val="0"/>
        <charset val="1"/>
      </rPr>
      <t xml:space="preserve">, inerenti i </t>
    </r>
    <r>
      <rPr>
        <b val="true"/>
        <sz val="10"/>
        <rFont val="Cantarell"/>
        <family val="0"/>
        <charset val="1"/>
      </rPr>
      <t xml:space="preserve">servizi di base sistemici già forniti attualmente</t>
    </r>
    <r>
      <rPr>
        <sz val="10"/>
        <rFont val="Cantarell"/>
        <family val="0"/>
        <charset val="1"/>
      </rPr>
      <t xml:space="preserve"> sono complessivamente</t>
    </r>
    <r>
      <rPr>
        <u val="single"/>
        <sz val="10"/>
        <rFont val="Cantarell"/>
        <family val="0"/>
        <charset val="1"/>
      </rPr>
      <t xml:space="preserve"> </t>
    </r>
    <r>
      <rPr>
        <b val="true"/>
        <u val="single"/>
        <sz val="10"/>
        <rFont val="Cantarell"/>
        <family val="0"/>
        <charset val="1"/>
      </rPr>
      <t xml:space="preserve">inferiori di circa € 58.000</t>
    </r>
    <r>
      <rPr>
        <sz val="10"/>
        <rFont val="Cantarell"/>
        <family val="0"/>
        <charset val="1"/>
      </rPr>
      <t xml:space="preserve">, rispetto a quelle richieste nello scenario attuale. Su questa tipologia di servizi (la cui gamma peraltro si amplia) lo </t>
    </r>
    <r>
      <rPr>
        <b val="true"/>
        <sz val="10"/>
        <rFont val="Cantarell"/>
        <family val="0"/>
        <charset val="1"/>
      </rPr>
      <t xml:space="preserve">scenario futuro</t>
    </r>
    <r>
      <rPr>
        <sz val="10"/>
        <rFont val="Cantarell"/>
        <family val="0"/>
        <charset val="1"/>
      </rPr>
      <t xml:space="preserve"> risulta quindi </t>
    </r>
    <r>
      <rPr>
        <b val="true"/>
        <sz val="10"/>
        <rFont val="Cantarell"/>
        <family val="0"/>
        <charset val="1"/>
      </rPr>
      <t xml:space="preserve">più efficiente</t>
    </r>
    <r>
      <rPr>
        <sz val="10"/>
        <rFont val="Cantarell"/>
        <family val="0"/>
        <charset val="1"/>
      </rPr>
      <t xml:space="preserve"> e </t>
    </r>
    <r>
      <rPr>
        <b val="true"/>
        <sz val="10"/>
        <rFont val="Cantarell"/>
        <family val="0"/>
        <charset val="1"/>
      </rPr>
      <t xml:space="preserve">orientato al risparmio</t>
    </r>
    <r>
      <rPr>
        <sz val="10"/>
        <rFont val="Cantarell"/>
        <family val="0"/>
        <charset val="1"/>
      </rPr>
      <t xml:space="preserve"> dell’attuale.</t>
    </r>
  </si>
  <si>
    <r>
      <rPr>
        <sz val="10"/>
        <rFont val="Cantarell"/>
        <family val="0"/>
        <charset val="1"/>
      </rPr>
      <t xml:space="preserve">I </t>
    </r>
    <r>
      <rPr>
        <b val="true"/>
        <sz val="10"/>
        <rFont val="Cantarell"/>
        <family val="0"/>
        <charset val="1"/>
      </rPr>
      <t xml:space="preserve">Comuni</t>
    </r>
    <r>
      <rPr>
        <sz val="10"/>
        <rFont val="Cantarell"/>
        <family val="0"/>
        <charset val="1"/>
      </rPr>
      <t xml:space="preserve"> CUBI che </t>
    </r>
    <r>
      <rPr>
        <b val="true"/>
        <sz val="10"/>
        <rFont val="Cantarell"/>
        <family val="0"/>
        <charset val="1"/>
      </rPr>
      <t xml:space="preserve">risparmiano </t>
    </r>
    <r>
      <rPr>
        <sz val="10"/>
        <rFont val="Cantarell"/>
        <family val="0"/>
        <charset val="1"/>
      </rPr>
      <t xml:space="preserve">sono il </t>
    </r>
    <r>
      <rPr>
        <b val="true"/>
        <sz val="10"/>
        <rFont val="Cantarell"/>
        <family val="0"/>
        <charset val="1"/>
      </rPr>
      <t xml:space="preserve">74%</t>
    </r>
    <r>
      <rPr>
        <sz val="10"/>
        <rFont val="Cantarell"/>
        <family val="0"/>
        <charset val="1"/>
      </rPr>
      <t xml:space="preserve"> (43 su 58; con risparmi compresi tra € 11.000 e qualche decina di euro; il decremento medio è di € 1.470)</t>
    </r>
  </si>
  <si>
    <r>
      <rPr>
        <sz val="10"/>
        <rFont val="Cantarell"/>
        <family val="0"/>
        <charset val="1"/>
      </rPr>
      <t xml:space="preserve">I Comuni che </t>
    </r>
    <r>
      <rPr>
        <b val="true"/>
        <sz val="10"/>
        <rFont val="Cantarell"/>
        <family val="0"/>
        <charset val="1"/>
      </rPr>
      <t xml:space="preserve">spenderebbero di più</t>
    </r>
    <r>
      <rPr>
        <sz val="10"/>
        <rFont val="Cantarell"/>
        <family val="0"/>
        <charset val="1"/>
      </rPr>
      <t xml:space="preserve"> sono il </t>
    </r>
    <r>
      <rPr>
        <b val="true"/>
        <sz val="10"/>
        <rFont val="Cantarell"/>
        <family val="0"/>
        <charset val="1"/>
      </rPr>
      <t xml:space="preserve">26%</t>
    </r>
    <r>
      <rPr>
        <sz val="10"/>
        <rFont val="Cantarell"/>
        <family val="0"/>
        <charset val="1"/>
      </rPr>
      <t xml:space="preserve"> (15 in tutto; con </t>
    </r>
    <r>
      <rPr>
        <b val="true"/>
        <sz val="10"/>
        <rFont val="Cantarell"/>
        <family val="0"/>
        <charset val="1"/>
      </rPr>
      <t xml:space="preserve">incrementi modesti</t>
    </r>
    <r>
      <rPr>
        <sz val="10"/>
        <rFont val="Cantarell"/>
        <family val="0"/>
        <charset val="1"/>
      </rPr>
      <t xml:space="preserve">: da €9 ad € 789 ; incremento medio: €335)</t>
    </r>
  </si>
  <si>
    <r>
      <rPr>
        <sz val="10"/>
        <rFont val="Cantarell"/>
        <family val="0"/>
        <charset val="1"/>
      </rPr>
      <t xml:space="preserve">Cio’ che rende possibile l’economia (con riferimento al budget ipotizzato per il 2022) sono principlamente i seguenti </t>
    </r>
    <r>
      <rPr>
        <b val="true"/>
        <sz val="10"/>
        <rFont val="Cantarell"/>
        <family val="0"/>
        <charset val="1"/>
      </rPr>
      <t xml:space="preserve">fattori che</t>
    </r>
    <r>
      <rPr>
        <sz val="10"/>
        <rFont val="Cantarell"/>
        <family val="0"/>
        <charset val="1"/>
      </rPr>
      <t xml:space="preserve"> – oltre a  “neutralizzare” i maggiori costi di “entizzazione” (circa € 132.000; vd slide</t>
    </r>
    <r>
      <rPr>
        <sz val="10"/>
        <color rgb="FF000000"/>
        <rFont val="Cantarell"/>
        <family val="0"/>
        <charset val="1"/>
      </rPr>
      <t xml:space="preserve"> 19A e 19B e il</t>
    </r>
    <r>
      <rPr>
        <sz val="10"/>
        <rFont val="Cantarell"/>
        <family val="0"/>
        <charset val="1"/>
      </rPr>
      <t xml:space="preserve"> file CUBI_2_budget; foglio: “Costo differenziale Convenzione”) – </t>
    </r>
    <r>
      <rPr>
        <b val="true"/>
        <sz val="10"/>
        <rFont val="Cantarell"/>
        <family val="0"/>
        <charset val="1"/>
      </rPr>
      <t xml:space="preserve">generano un risparmio</t>
    </r>
    <r>
      <rPr>
        <sz val="10"/>
        <rFont val="Cantarell"/>
        <family val="0"/>
        <charset val="1"/>
      </rPr>
      <t xml:space="preserve">:</t>
    </r>
  </si>
  <si>
    <t xml:space="preserve">Economie e razionalizzazioni dei costi di produzione (vd par. 5.2.B )</t>
  </si>
  <si>
    <t xml:space="preserve">Crediti d’imposta generati dagli investimenti</t>
  </si>
  <si>
    <t xml:space="preserve">Allocazione in quota-parte delle spese generali sui servizi a domanda</t>
  </si>
  <si>
    <t xml:space="preserve">Il parziale spostamento delle spese inerenti i contenuti digitali (ebook e edicola online) sulla nuova quota “acquisto materiale documentario”</t>
  </si>
  <si>
    <t xml:space="preserve">Nuove entrate da attività di fund-rising (stimate x difetto)</t>
  </si>
  <si>
    <t xml:space="preserve">La non duplicazione della figura del coordinatore di sistema (seppure part-time)</t>
  </si>
  <si>
    <t xml:space="preserve">La (molto) parziale detraibilità dell’iva di alcune tipologie di spesa</t>
  </si>
  <si>
    <r>
      <rPr>
        <sz val="10"/>
        <rFont val="Cantarell"/>
        <family val="0"/>
        <charset val="1"/>
      </rPr>
      <t xml:space="preserve">Gli</t>
    </r>
    <r>
      <rPr>
        <b val="true"/>
        <sz val="10"/>
        <rFont val="Cantarell"/>
        <family val="0"/>
        <charset val="1"/>
      </rPr>
      <t xml:space="preserve"> incrementi di spesa</t>
    </r>
    <r>
      <rPr>
        <sz val="10"/>
        <rFont val="Cantarell"/>
        <family val="0"/>
        <charset val="1"/>
      </rPr>
      <t xml:space="preserve"> richiesti ai Comuni </t>
    </r>
    <r>
      <rPr>
        <b val="true"/>
        <sz val="10"/>
        <rFont val="Cantarell"/>
        <family val="0"/>
        <charset val="1"/>
      </rPr>
      <t xml:space="preserve">si determinano invece per</t>
    </r>
    <r>
      <rPr>
        <sz val="10"/>
        <rFont val="Cantarell"/>
        <family val="0"/>
        <charset val="1"/>
      </rPr>
      <t xml:space="preserve"> l’istituzione di </t>
    </r>
    <r>
      <rPr>
        <b val="true"/>
        <u val="single"/>
        <sz val="10"/>
        <rFont val="Cantarell"/>
        <family val="0"/>
        <charset val="1"/>
      </rPr>
      <t xml:space="preserve">nuovi requisiti minimi di spesa</t>
    </r>
    <r>
      <rPr>
        <b val="true"/>
        <sz val="10"/>
        <rFont val="Cantarell"/>
        <family val="0"/>
        <charset val="1"/>
      </rPr>
      <t xml:space="preserve">,</t>
    </r>
    <r>
      <rPr>
        <sz val="10"/>
        <rFont val="Cantarell"/>
        <family val="0"/>
        <charset val="1"/>
      </rPr>
      <t xml:space="preserve"> in particolare per la nuova quota connessa all’acquisto di </t>
    </r>
    <r>
      <rPr>
        <b val="true"/>
        <sz val="10"/>
        <rFont val="Cantarell"/>
        <family val="0"/>
        <charset val="1"/>
      </rPr>
      <t xml:space="preserve">materiale documentario delle biblioteche (libri)</t>
    </r>
    <r>
      <rPr>
        <sz val="10"/>
        <rFont val="Cantarell"/>
        <family val="0"/>
        <charset val="1"/>
      </rPr>
      <t xml:space="preserve"> che – nell’attuale scenario CUBI – non prevede una soglia minima e viene acquistato direttamente dai Comuni (senza un trasferimento economico al sistema). Tale quota – sulla base di quanto emerso dal piano strategico – fisserebbe (nello scenario Cubi2) una soglia minima di spesa annua pari ad </t>
    </r>
    <r>
      <rPr>
        <b val="true"/>
        <sz val="10"/>
        <rFont val="Cantarell"/>
        <family val="0"/>
        <charset val="1"/>
      </rPr>
      <t xml:space="preserve">€0,70 x abitante</t>
    </r>
    <r>
      <rPr>
        <sz val="10"/>
        <rFont val="Cantarell"/>
        <family val="0"/>
        <charset val="1"/>
      </rPr>
      <t xml:space="preserve"> (garantendo un investimento annuo di almeno</t>
    </r>
    <r>
      <rPr>
        <sz val="10"/>
        <color rgb="FF000000"/>
        <rFont val="Cantarell"/>
        <family val="0"/>
        <charset val="1"/>
      </rPr>
      <t xml:space="preserve"> </t>
    </r>
    <r>
      <rPr>
        <sz val="10"/>
        <color rgb="FF000000"/>
        <rFont val="Arial"/>
        <family val="2"/>
        <charset val="1"/>
      </rPr>
      <t xml:space="preserve">€435.000 su</t>
    </r>
    <r>
      <rPr>
        <sz val="10"/>
        <rFont val="Arial"/>
        <family val="2"/>
        <charset val="1"/>
      </rPr>
      <t xml:space="preserve"> scala sistemica). L’importo minimo di €0,70 x abitante </t>
    </r>
    <r>
      <rPr>
        <sz val="10"/>
        <rFont val="Cantarell"/>
        <family val="0"/>
        <charset val="1"/>
      </rPr>
      <t xml:space="preserve">non è in verità sufficiente ad assicurare un adeguato quantitativo di novità librarie, tuttavia permetterebbe di assicurare che il 100% dei Comuni si impegnino almeno fino a tale valore: attualmente il 5</t>
    </r>
    <r>
      <rPr>
        <sz val="10"/>
        <color rgb="FF000000"/>
        <rFont val="Cantarell"/>
        <family val="0"/>
        <charset val="1"/>
      </rPr>
      <t xml:space="preserve">7% d</t>
    </r>
    <r>
      <rPr>
        <sz val="10"/>
        <rFont val="Cantarell"/>
        <family val="0"/>
        <charset val="1"/>
      </rPr>
      <t xml:space="preserve">ei Comuni CUBI non raggiunge questa soglia (e le richieste di prestito di novità editoriali degli utenti di quelle biblioteche vengono soddisfatte grazie agli acquisti garantiti da altri Comuni).  Per l’</t>
    </r>
    <r>
      <rPr>
        <b val="true"/>
        <sz val="10"/>
        <rFont val="Cantarell"/>
        <family val="0"/>
        <charset val="1"/>
      </rPr>
      <t xml:space="preserve">istituzione di questo requisito minimo di spesa</t>
    </r>
    <r>
      <rPr>
        <sz val="10"/>
        <rFont val="Cantarell"/>
        <family val="0"/>
        <charset val="1"/>
      </rPr>
      <t xml:space="preserve"> (da trasferire al Sistema affinché garantisca centralmente la fornitura libraria) </t>
    </r>
    <r>
      <rPr>
        <b val="true"/>
        <sz val="10"/>
        <rFont val="Cantarell"/>
        <family val="0"/>
        <charset val="1"/>
      </rPr>
      <t xml:space="preserve">nasce la quasi totalità degli incrementi di quota</t>
    </r>
    <r>
      <rPr>
        <sz val="10"/>
        <rFont val="Cantarell"/>
        <family val="0"/>
        <charset val="1"/>
      </rPr>
      <t xml:space="preserve"> (comparando lo scenario Cubi attuale con quello delineato dal presente Piano Economico Finanziario).</t>
    </r>
  </si>
  <si>
    <r>
      <rPr>
        <sz val="10"/>
        <rFont val="Cantarell"/>
        <family val="0"/>
        <charset val="1"/>
      </rPr>
      <t xml:space="preserve">Un </t>
    </r>
    <r>
      <rPr>
        <b val="true"/>
        <sz val="10"/>
        <rFont val="Cantarell"/>
        <family val="0"/>
        <charset val="1"/>
      </rPr>
      <t xml:space="preserve">fenomeno analogo</t>
    </r>
    <r>
      <rPr>
        <sz val="10"/>
        <rFont val="Cantarell"/>
        <family val="0"/>
        <charset val="1"/>
      </rPr>
      <t xml:space="preserve"> (di portata economica molto più contenuta, stimata in + </t>
    </r>
    <r>
      <rPr>
        <sz val="10"/>
        <color rgb="FF000000"/>
        <rFont val="Cantarell"/>
        <family val="0"/>
        <charset val="1"/>
      </rPr>
      <t xml:space="preserve">€66.000 su scala sistemica)</t>
    </r>
    <r>
      <rPr>
        <sz val="10"/>
        <rFont val="Cantarell"/>
        <family val="0"/>
        <charset val="1"/>
      </rPr>
      <t xml:space="preserve"> riguarda invece l’altra quota di nuova </t>
    </r>
    <r>
      <rPr>
        <b val="true"/>
        <sz val="10"/>
        <rFont val="Cantarell"/>
        <family val="0"/>
        <charset val="1"/>
      </rPr>
      <t xml:space="preserve">istituzione relativa alla fornitura dei servizi IT</t>
    </r>
    <r>
      <rPr>
        <sz val="10"/>
        <rFont val="Cantarell"/>
        <family val="0"/>
        <charset val="1"/>
      </rPr>
      <t xml:space="preserve"> (garantiti alle biblioteche a fronte di un canone annuale di servizio). Anche in questo caso l’attuale spesa è gestita principalmente dai Comuni in autonomia (e non figura tra i trasferimenti obbligatori al Sistema Bibliotecario). Con questa innovazione, ad ogni biblioteca CUBI, verrebbe assicurato un </t>
    </r>
    <r>
      <rPr>
        <b val="true"/>
        <sz val="10"/>
        <rFont val="Cantarell"/>
        <family val="0"/>
        <charset val="1"/>
      </rPr>
      <t xml:space="preserve">set minimo</t>
    </r>
    <r>
      <rPr>
        <sz val="10"/>
        <rFont val="Cantarell"/>
        <family val="0"/>
        <charset val="1"/>
      </rPr>
      <t xml:space="preserve"> (ampliabile a richiesta) </t>
    </r>
    <r>
      <rPr>
        <b val="true"/>
        <sz val="10"/>
        <rFont val="Cantarell"/>
        <family val="0"/>
        <charset val="1"/>
      </rPr>
      <t xml:space="preserve">di dotazioni tecnologiche</t>
    </r>
    <r>
      <rPr>
        <sz val="10"/>
        <rFont val="Cantarell"/>
        <family val="0"/>
        <charset val="1"/>
      </rPr>
      <t xml:space="preserve"> (computer, stampanti e loro consumabili, lettori barcode, account di posta elettronica e suite di office-automation) garantendo nel contempo: omogeneità dei servizi al pubblico, continuità di servizio (le attrezzure avranno un ciclo di vita massimo di 5 anni e godranno di assistenza onsite), economicità, semplificazione dell’iter amministrativo, tempistiche ottimali di ripristino dei guasti oltre ad un indiretto risparmio economico in consumi energentici (circa </t>
    </r>
    <r>
      <rPr>
        <sz val="10"/>
        <rFont val="Arial"/>
        <family val="2"/>
        <charset val="1"/>
      </rPr>
      <t xml:space="preserve">€60/anno x pc)</t>
    </r>
  </si>
  <si>
    <r>
      <rPr>
        <b val="true"/>
        <sz val="20"/>
        <color rgb="FFFF0000"/>
        <rFont val="Cantarell"/>
        <family val="0"/>
        <charset val="1"/>
      </rPr>
      <t xml:space="preserve">Quantificazione e motivazione degli incrementi con proposta perequativa</t>
    </r>
    <r>
      <rPr>
        <b val="true"/>
        <sz val="16"/>
        <color rgb="FFFF0000"/>
        <rFont val="Cantarell"/>
        <family val="0"/>
        <charset val="1"/>
      </rPr>
      <t xml:space="preserve"> </t>
    </r>
    <r>
      <rPr>
        <sz val="14"/>
        <color rgb="FFFF0000"/>
        <rFont val="Cantarell"/>
        <family val="0"/>
        <charset val="1"/>
      </rPr>
      <t xml:space="preserve">(per primo triennio di start-up)</t>
    </r>
  </si>
  <si>
    <r>
      <rPr>
        <b val="true"/>
        <sz val="10.5"/>
        <color rgb="FF111111"/>
        <rFont val="Cantarell"/>
        <family val="0"/>
        <charset val="1"/>
      </rPr>
      <t xml:space="preserve">INCREMENTO ECONOMICO COMPLESSIVO </t>
    </r>
    <r>
      <rPr>
        <sz val="10.5"/>
        <color rgb="FF111111"/>
        <rFont val="Cantarell"/>
        <family val="0"/>
        <charset val="1"/>
      </rPr>
      <t xml:space="preserve">(determinato dalla nuove quote; per dettagli vd foglio precedente) </t>
    </r>
  </si>
  <si>
    <r>
      <rPr>
        <b val="true"/>
        <sz val="12"/>
        <rFont val="Arial"/>
        <family val="2"/>
        <charset val="1"/>
      </rPr>
      <t xml:space="preserve">PROPOSTA PEREQUATIVA</t>
    </r>
    <r>
      <rPr>
        <sz val="12"/>
        <rFont val="Arial"/>
        <family val="2"/>
        <charset val="1"/>
      </rPr>
      <t xml:space="preserve"> (per primo triennio)</t>
    </r>
  </si>
  <si>
    <t xml:space="preserve">COSA DETERMINA GLI AUMENTI DI QUOTA ?</t>
  </si>
  <si>
    <t xml:space="preserve">Chi risparmia: rinuncia al 100% del risparmio nel primo triennio</t>
  </si>
  <si>
    <t xml:space="preserve">Chi ha un incremento ≥ € 0,50 x abitante  gode di una riduzione proporzionale della quota</t>
  </si>
  <si>
    <t xml:space="preserve">Incrermento effettivo dopo la perequazione</t>
  </si>
  <si>
    <t xml:space="preserve">Incremento per abitante dopo la perequazione</t>
  </si>
  <si>
    <r>
      <rPr>
        <b val="true"/>
        <sz val="9"/>
        <rFont val="Arial"/>
        <family val="2"/>
        <charset val="1"/>
      </rPr>
      <t xml:space="preserve">Incremento di spesa determinato da nuovo requisito minimo Cubi2 legato ad </t>
    </r>
    <r>
      <rPr>
        <b val="true"/>
        <sz val="9"/>
        <color rgb="FFFF0000"/>
        <rFont val="Arial"/>
        <family val="2"/>
        <charset val="1"/>
      </rPr>
      <t xml:space="preserve">acquisto libri </t>
    </r>
    <r>
      <rPr>
        <b val="true"/>
        <sz val="9"/>
        <rFont val="Arial"/>
        <family val="2"/>
        <charset val="1"/>
      </rPr>
      <t xml:space="preserve">di almeno € 0,7 x ab (in €)</t>
    </r>
  </si>
  <si>
    <r>
      <rPr>
        <b val="true"/>
        <sz val="9"/>
        <rFont val="Arial"/>
        <family val="2"/>
        <charset val="1"/>
      </rPr>
      <t xml:space="preserve">% incremento complessivo </t>
    </r>
    <r>
      <rPr>
        <sz val="9"/>
        <rFont val="Arial"/>
        <family val="2"/>
        <charset val="1"/>
      </rPr>
      <t xml:space="preserve">(post-perequazione)</t>
    </r>
    <r>
      <rPr>
        <b val="true"/>
        <sz val="9"/>
        <rFont val="Arial"/>
        <family val="2"/>
        <charset val="1"/>
      </rPr>
      <t xml:space="preserve"> causato dall’attuale </t>
    </r>
    <r>
      <rPr>
        <b val="true"/>
        <sz val="9"/>
        <color rgb="FFFF0000"/>
        <rFont val="Arial"/>
        <family val="2"/>
        <charset val="1"/>
      </rPr>
      <t xml:space="preserve">sottodimensionamento di acquisto-libri</t>
    </r>
  </si>
  <si>
    <t xml:space="preserve">Variazione perequativa (sulla base del monte-premi perequativo totale di  688 punti, dato dalla sommatoria incrementi ≥ €0,50 x abitante della colonna F)</t>
  </si>
  <si>
    <t xml:space="preserve">0 incrementi complessivi</t>
  </si>
  <si>
    <r>
      <rPr>
        <b val="true"/>
        <sz val="9"/>
        <color rgb="FF000000"/>
        <rFont val="Cantarell"/>
        <family val="0"/>
        <charset val="1"/>
      </rPr>
      <t xml:space="preserve">BASIANO/MASATE </t>
    </r>
    <r>
      <rPr>
        <b val="true"/>
        <sz val="10"/>
        <color rgb="FFFF0000"/>
        <rFont val="Cantarell"/>
        <family val="0"/>
        <charset val="1"/>
      </rPr>
      <t xml:space="preserve"> *</t>
    </r>
  </si>
  <si>
    <t xml:space="preserve"> </t>
  </si>
  <si>
    <r>
      <rPr>
        <b val="true"/>
        <sz val="9"/>
        <color rgb="FF000000"/>
        <rFont val="Cantarell"/>
        <family val="0"/>
        <charset val="1"/>
      </rPr>
      <t xml:space="preserve">PESCHIERA </t>
    </r>
    <r>
      <rPr>
        <b val="true"/>
        <sz val="9"/>
        <color rgb="FFFF0000"/>
        <rFont val="Cantarell"/>
        <family val="0"/>
        <charset val="1"/>
      </rPr>
      <t xml:space="preserve"> *</t>
    </r>
  </si>
  <si>
    <r>
      <rPr>
        <b val="true"/>
        <sz val="9"/>
        <color rgb="FF000000"/>
        <rFont val="Cantarell"/>
        <family val="0"/>
        <charset val="1"/>
      </rPr>
      <t xml:space="preserve">SAN DONATO </t>
    </r>
    <r>
      <rPr>
        <b val="true"/>
        <sz val="9"/>
        <color rgb="FFFF0000"/>
        <rFont val="Cantarell"/>
        <family val="0"/>
        <charset val="1"/>
      </rPr>
      <t xml:space="preserve"> *</t>
    </r>
  </si>
  <si>
    <r>
      <rPr>
        <b val="true"/>
        <sz val="9"/>
        <color rgb="FF000000"/>
        <rFont val="Cantarell"/>
        <family val="0"/>
        <charset val="1"/>
      </rPr>
      <t xml:space="preserve">SAN GIULIANO </t>
    </r>
    <r>
      <rPr>
        <b val="true"/>
        <sz val="9"/>
        <color rgb="FFFF0000"/>
        <rFont val="Cantarell"/>
        <family val="0"/>
        <charset val="1"/>
      </rPr>
      <t xml:space="preserve"> *</t>
    </r>
  </si>
  <si>
    <r>
      <rPr>
        <b val="true"/>
        <sz val="9"/>
        <color rgb="FF000000"/>
        <rFont val="Cantarell"/>
        <family val="0"/>
        <charset val="1"/>
      </rPr>
      <t xml:space="preserve">SEGRATE</t>
    </r>
    <r>
      <rPr>
        <b val="true"/>
        <sz val="9"/>
        <color rgb="FFFF0000"/>
        <rFont val="Cantarell"/>
        <family val="0"/>
        <charset val="1"/>
      </rPr>
      <t xml:space="preserve"> *</t>
    </r>
  </si>
  <si>
    <r>
      <rPr>
        <b val="true"/>
        <sz val="20"/>
        <color rgb="FFFF0000"/>
        <rFont val="Cantarell"/>
        <family val="0"/>
        <charset val="1"/>
      </rPr>
      <t xml:space="preserve">Confronto incrementi finali post-perequazione – </t>
    </r>
    <r>
      <rPr>
        <b val="true"/>
        <sz val="18"/>
        <color rgb="FFFF0000"/>
        <rFont val="Cantarell"/>
        <family val="0"/>
        <charset val="1"/>
      </rPr>
      <t xml:space="preserve">Elenco analitico COMUNI</t>
    </r>
  </si>
  <si>
    <r>
      <rPr>
        <b val="true"/>
        <sz val="16"/>
        <rFont val="Cantarell"/>
        <family val="0"/>
        <charset val="1"/>
      </rPr>
      <t xml:space="preserve">ANALISI INCREMENTI </t>
    </r>
    <r>
      <rPr>
        <sz val="16"/>
        <rFont val="Cantarell"/>
        <family val="0"/>
        <charset val="1"/>
      </rPr>
      <t xml:space="preserve">(post-perequazione)</t>
    </r>
  </si>
  <si>
    <t xml:space="preserve">Le cifre  in rosso indicano che il Comune avrebbe  un risparmio ma nel primo triennio è azzerato x perequazione</t>
  </si>
  <si>
    <t xml:space="preserve">Da € 0 a € 1500</t>
  </si>
  <si>
    <t xml:space="preserve">Da €1500 a €3000</t>
  </si>
  <si>
    <t xml:space="preserve">Più di 3000</t>
  </si>
  <si>
    <r>
      <rPr>
        <b val="true"/>
        <sz val="22"/>
        <color rgb="FFC9211E"/>
        <rFont val="Cantarell"/>
        <family val="0"/>
        <charset val="1"/>
      </rPr>
      <t xml:space="preserve">COMPARAZIONE delle QUOTE COMUNALI</t>
    </r>
    <r>
      <rPr>
        <b val="true"/>
        <sz val="18"/>
        <color rgb="FFC9211E"/>
        <rFont val="Cantarell"/>
        <family val="0"/>
        <charset val="1"/>
      </rPr>
      <t xml:space="preserve"> </t>
    </r>
    <r>
      <rPr>
        <sz val="18"/>
        <color rgb="FFC9211E"/>
        <rFont val="Cantarell"/>
        <family val="0"/>
        <charset val="1"/>
      </rPr>
      <t xml:space="preserve">(confronto situazione CUBI_1 vs CUBI_2)</t>
    </r>
  </si>
  <si>
    <t xml:space="preserve">INCREMENTI ANNUI</t>
  </si>
  <si>
    <t xml:space="preserve">Nro COMUNI</t>
  </si>
  <si>
    <t xml:space="preserve">% COMUNI</t>
  </si>
  <si>
    <t xml:space="preserve">Da 0 a € 1.500</t>
  </si>
  <si>
    <t xml:space="preserve">60 %</t>
  </si>
  <si>
    <t xml:space="preserve">Da € 1.501  a € 3.000</t>
  </si>
  <si>
    <t xml:space="preserve">22 %</t>
  </si>
  <si>
    <t xml:space="preserve">Oltre € 3.000</t>
  </si>
  <si>
    <t xml:space="preserve">17 %</t>
  </si>
  <si>
    <t xml:space="preserve">Totale  CUBI</t>
  </si>
  <si>
    <t xml:space="preserve">100 %</t>
  </si>
  <si>
    <t xml:space="preserve">IMPORTO COMPLESSIVO DEGLI INCREMENTI</t>
  </si>
  <si>
    <r>
      <rPr>
        <i val="true"/>
        <sz val="12"/>
        <rFont val="Cantarell"/>
        <family val="0"/>
        <charset val="1"/>
      </rPr>
      <t xml:space="preserve">di cui dovuto a: </t>
    </r>
    <r>
      <rPr>
        <b val="true"/>
        <sz val="12"/>
        <rFont val="Cantarell"/>
        <family val="0"/>
        <charset val="1"/>
      </rPr>
      <t xml:space="preserve"> SOTTODIMENSIONAMENTO dell’ATTUALE ACQUISTO LIBRI </t>
    </r>
  </si>
  <si>
    <t xml:space="preserve">92,6 %</t>
  </si>
  <si>
    <r>
      <rPr>
        <b val="true"/>
        <sz val="20"/>
        <color rgb="FFFF0000"/>
        <rFont val="Cantarell"/>
        <family val="0"/>
        <charset val="1"/>
      </rPr>
      <t xml:space="preserve">NUOVE QUOTE – IMPORTI </t>
    </r>
    <r>
      <rPr>
        <sz val="13"/>
        <color rgb="FFFF0000"/>
        <rFont val="Cantarell"/>
        <family val="0"/>
        <charset val="1"/>
      </rPr>
      <t xml:space="preserve">(sulla base delle logiche descritte)</t>
    </r>
  </si>
  <si>
    <t xml:space="preserve">Nei precedenti fogli di lavoro sono stati forniti gli importi delle nuove quote di adesione a CUBI2 in termini di incrementi rispetto alla situazione attuale (in alcuni casi tali importi sono oggetto di trasferimento al sistema bibliotecario ed in altri casi rappresentano voci di spesa gestite autonomamente dal singolo Comune. Nella successiva tabella invece è proposta una simulazione dell’importo determinato dal nuovo regime di quote prospettate, da intendersi come trasferimento annuo al nuovo Sistema Bibliotecario. Il dato degli abitanti utilizzato per la contabilizzazione è relativo all’1.1.2020 (andrà di conseguenza aggiornato all’effettiva (eventuale) annualità di avvio operativo della nuova configurazione di Cubi</t>
  </si>
  <si>
    <t xml:space="preserve">C</t>
  </si>
  <si>
    <t xml:space="preserve">QUOTA ACQUISTO MATERIALE DOCUMENTARIO </t>
  </si>
  <si>
    <t xml:space="preserve">QUOTA x SERVIZI  IT</t>
  </si>
  <si>
    <t xml:space="preserve">TARIFFE x RITARDATA RICONSEGNA</t>
  </si>
  <si>
    <r>
      <rPr>
        <b val="true"/>
        <sz val="10"/>
        <color rgb="FF111111"/>
        <rFont val="Cantarell"/>
        <family val="0"/>
        <charset val="1"/>
      </rPr>
      <t xml:space="preserve">PEREQUAZIONE</t>
    </r>
    <r>
      <rPr>
        <sz val="10"/>
        <color rgb="FF111111"/>
        <rFont val="Cantarell"/>
        <family val="0"/>
        <charset val="1"/>
      </rPr>
      <t xml:space="preserve"> </t>
    </r>
  </si>
  <si>
    <t xml:space="preserve">€ 0,55 x ab</t>
  </si>
  <si>
    <t xml:space="preserve">€ 0,70 x ab</t>
  </si>
  <si>
    <t xml:space="preserve">In base al parco-macchine 2020</t>
  </si>
  <si>
    <t xml:space="preserve">Importo variabile derivante dall’incasso tariffe da parte degli utenti</t>
  </si>
  <si>
    <r>
      <rPr>
        <sz val="9"/>
        <color rgb="FF000000"/>
        <rFont val="Cantarell"/>
        <family val="0"/>
        <charset val="1"/>
      </rPr>
      <t xml:space="preserve">solo x il primo triennio </t>
    </r>
    <r>
      <rPr>
        <sz val="11"/>
        <color rgb="FFFF0000"/>
        <rFont val="Cantarell"/>
        <family val="0"/>
        <charset val="1"/>
      </rPr>
      <t xml:space="preserve">* *</t>
    </r>
  </si>
  <si>
    <t xml:space="preserve">TOTALE ANNUO</t>
  </si>
  <si>
    <t xml:space="preserve">variabile</t>
  </si>
  <si>
    <r>
      <rPr>
        <b val="true"/>
        <sz val="9"/>
        <color rgb="FF000000"/>
        <rFont val="Cantarell"/>
        <family val="0"/>
        <charset val="1"/>
      </rPr>
      <t xml:space="preserve">COMAZZO</t>
    </r>
    <r>
      <rPr>
        <b val="true"/>
        <sz val="9"/>
        <color rgb="FFFF0000"/>
        <rFont val="Cantarell"/>
        <family val="0"/>
        <charset val="1"/>
      </rPr>
      <t xml:space="preserve"> * * *</t>
    </r>
  </si>
  <si>
    <t xml:space="preserve">* *</t>
  </si>
  <si>
    <t xml:space="preserve">Il calcolo della prequazione – in questa fase – è fornito esclusivamente per illustrarne la metodologia. Andrà infatti aggiornato con i valori effettivi (che ne determinano il risultato)  da rilevare in fase di avvio del nuovo ente (qualora il progetto di nuova istituzione del nuovo Ente venga deliberato)</t>
  </si>
  <si>
    <t xml:space="preserve">* * *</t>
  </si>
  <si>
    <t xml:space="preserve">La biblioteca di Comazzo non appare nei precedenti conteggi in quanto – vista la recente e parziale adesione a cubi – non si dispone dei necessari dati storici di spesa</t>
  </si>
  <si>
    <t xml:space="preserve">INCREMENTI di QUOTA nelle scenario CUBI2 analizzati per QUARTILI</t>
  </si>
  <si>
    <t xml:space="preserve">Attenzione: le quote CUBI2 comprendono voci di spesa (acquisto libri e gestione IT) attualmente sostenute autonomamente dei singoli comuni</t>
  </si>
  <si>
    <t xml:space="preserve">cod</t>
  </si>
  <si>
    <t xml:space="preserve">COMUNE</t>
  </si>
  <si>
    <t xml:space="preserve">Abitanti</t>
  </si>
  <si>
    <t xml:space="preserve">Incremento quote CUBI2 per abitante </t>
  </si>
  <si>
    <t xml:space="preserve">Valore medio incremento </t>
  </si>
  <si>
    <t xml:space="preserve">Valore mediano incremento</t>
  </si>
  <si>
    <t xml:space="preserve">Incidenza del  sotto dimensionamento in acquisto-libri sul totale degli incrementi</t>
  </si>
  <si>
    <t xml:space="preserve">Importo libri da incrementare</t>
  </si>
  <si>
    <t xml:space="preserve">Quartile 1</t>
  </si>
  <si>
    <t xml:space="preserve">SAN GIULIANO</t>
  </si>
  <si>
    <t xml:space="preserve">SEGRATE</t>
  </si>
  <si>
    <t xml:space="preserve">BASIANO/MASATE</t>
  </si>
  <si>
    <t xml:space="preserve">Quartile 2</t>
  </si>
  <si>
    <t xml:space="preserve">SAN DONATO</t>
  </si>
  <si>
    <t xml:space="preserve">PESCHIERA</t>
  </si>
  <si>
    <t xml:space="preserve">Quartile 3</t>
  </si>
  <si>
    <r>
      <rPr>
        <b val="true"/>
        <sz val="9"/>
        <color rgb="FF000000"/>
        <rFont val="Cantarell"/>
        <family val="0"/>
        <charset val="1"/>
      </rPr>
      <t xml:space="preserve">CASSANO</t>
    </r>
    <r>
      <rPr>
        <b val="true"/>
        <sz val="10"/>
        <color rgb="FFFF0000"/>
        <rFont val="Cantarell"/>
        <family val="0"/>
        <charset val="1"/>
      </rPr>
      <t xml:space="preserve"> *</t>
    </r>
  </si>
  <si>
    <r>
      <rPr>
        <b val="true"/>
        <sz val="9"/>
        <color rgb="FF000000"/>
        <rFont val="Arial"/>
        <family val="2"/>
        <charset val="1"/>
      </rPr>
      <t xml:space="preserve">AGRATE </t>
    </r>
    <r>
      <rPr>
        <b val="true"/>
        <sz val="10"/>
        <color rgb="FFFF0000"/>
        <rFont val="Arial"/>
        <family val="2"/>
        <charset val="1"/>
      </rPr>
      <t xml:space="preserve"> *</t>
    </r>
  </si>
  <si>
    <r>
      <rPr>
        <b val="true"/>
        <sz val="9"/>
        <color rgb="FF000000"/>
        <rFont val="Arial"/>
        <family val="2"/>
        <charset val="1"/>
      </rPr>
      <t xml:space="preserve">CONCOREZZO </t>
    </r>
    <r>
      <rPr>
        <b val="true"/>
        <sz val="10"/>
        <color rgb="FFFF0000"/>
        <rFont val="Arial"/>
        <family val="2"/>
        <charset val="1"/>
      </rPr>
      <t xml:space="preserve"> *</t>
    </r>
  </si>
  <si>
    <r>
      <rPr>
        <b val="true"/>
        <sz val="9"/>
        <color rgb="FF000000"/>
        <rFont val="Arial"/>
        <family val="2"/>
        <charset val="1"/>
      </rPr>
      <t xml:space="preserve">ARCORE </t>
    </r>
    <r>
      <rPr>
        <b val="true"/>
        <sz val="10"/>
        <color rgb="FFFF0000"/>
        <rFont val="Arial"/>
        <family val="2"/>
        <charset val="1"/>
      </rPr>
      <t xml:space="preserve"> *</t>
    </r>
  </si>
  <si>
    <r>
      <rPr>
        <b val="true"/>
        <sz val="9"/>
        <color rgb="FF000000"/>
        <rFont val="Arial"/>
        <family val="2"/>
        <charset val="1"/>
      </rPr>
      <t xml:space="preserve">RONCELLO </t>
    </r>
    <r>
      <rPr>
        <b val="true"/>
        <sz val="10"/>
        <color rgb="FFFF0000"/>
        <rFont val="Arial"/>
        <family val="2"/>
        <charset val="1"/>
      </rPr>
      <t xml:space="preserve"> *</t>
    </r>
  </si>
  <si>
    <r>
      <rPr>
        <b val="true"/>
        <sz val="9"/>
        <color rgb="FF000000"/>
        <rFont val="Arial"/>
        <family val="2"/>
        <charset val="1"/>
      </rPr>
      <t xml:space="preserve">PIOLTELLO </t>
    </r>
    <r>
      <rPr>
        <b val="true"/>
        <sz val="10"/>
        <color rgb="FFFF0000"/>
        <rFont val="Arial"/>
        <family val="2"/>
        <charset val="1"/>
      </rPr>
      <t xml:space="preserve"> *</t>
    </r>
  </si>
  <si>
    <r>
      <rPr>
        <b val="true"/>
        <sz val="9"/>
        <color rgb="FF000000"/>
        <rFont val="Arial"/>
        <family val="2"/>
        <charset val="1"/>
      </rPr>
      <t xml:space="preserve">MELEGNANO </t>
    </r>
    <r>
      <rPr>
        <b val="true"/>
        <sz val="10"/>
        <color rgb="FFFF0000"/>
        <rFont val="Arial"/>
        <family val="2"/>
        <charset val="1"/>
      </rPr>
      <t xml:space="preserve"> *</t>
    </r>
  </si>
  <si>
    <r>
      <rPr>
        <b val="true"/>
        <sz val="9"/>
        <color rgb="FF000000"/>
        <rFont val="Arial"/>
        <family val="2"/>
        <charset val="1"/>
      </rPr>
      <t xml:space="preserve">GORGONZOLA </t>
    </r>
    <r>
      <rPr>
        <b val="true"/>
        <sz val="10"/>
        <color rgb="FFFF0000"/>
        <rFont val="Arial"/>
        <family val="2"/>
        <charset val="1"/>
      </rPr>
      <t xml:space="preserve"> *</t>
    </r>
  </si>
  <si>
    <r>
      <rPr>
        <b val="true"/>
        <sz val="9"/>
        <color rgb="FF000000"/>
        <rFont val="Arial"/>
        <family val="2"/>
        <charset val="1"/>
      </rPr>
      <t xml:space="preserve">VIMERCATE </t>
    </r>
    <r>
      <rPr>
        <b val="true"/>
        <sz val="10"/>
        <color rgb="FFFF0000"/>
        <rFont val="Arial"/>
        <family val="2"/>
        <charset val="1"/>
      </rPr>
      <t xml:space="preserve"> *</t>
    </r>
  </si>
  <si>
    <t xml:space="preserve">Quartile 4</t>
  </si>
  <si>
    <t xml:space="preserve">Per questi Comuni il risparmio è azzerato (solo nel primo triennio) per effetto della perequazione; per l’entità del risparmio dal 4^ anno in poi vd. Foglio “Sintesi e perequazione” (colonna E)</t>
  </si>
  <si>
    <t xml:space="preserve">ANALISI degli INCREMENTI nello scenario delle nuove quote CUBI2</t>
  </si>
  <si>
    <t xml:space="preserve">Nro Biblioteche</t>
  </si>
  <si>
    <t xml:space="preserve">Nro abitanti</t>
  </si>
  <si>
    <t xml:space="preserve">Incremento complessivo del quartile</t>
  </si>
  <si>
    <t xml:space="preserve">Incremento medio procapite</t>
  </si>
  <si>
    <r>
      <rPr>
        <b val="true"/>
        <sz val="9"/>
        <rFont val="Arial"/>
        <family val="2"/>
        <charset val="1"/>
      </rPr>
      <t xml:space="preserve">Analisi incremento </t>
    </r>
    <r>
      <rPr>
        <sz val="9"/>
        <rFont val="Arial"/>
        <family val="2"/>
        <charset val="1"/>
      </rPr>
      <t xml:space="preserve">(In €)</t>
    </r>
  </si>
  <si>
    <t xml:space="preserve">Incremento dovuto a sottodimensionamento acquisto libri</t>
  </si>
  <si>
    <t xml:space="preserve">% incremento causato da sottodimensionamento acquisto-libri</t>
  </si>
  <si>
    <t xml:space="preserve">In €</t>
  </si>
  <si>
    <t xml:space="preserve">€ per abitante</t>
  </si>
  <si>
    <t xml:space="preserve">Medio</t>
  </si>
  <si>
    <t xml:space="preserve">Mediano</t>
  </si>
  <si>
    <t xml:space="preserve">Massimo</t>
  </si>
  <si>
    <t xml:space="preserve">Minimo</t>
  </si>
  <si>
    <r>
      <rPr>
        <sz val="10"/>
        <rFont val="Cantarell"/>
        <family val="0"/>
        <charset val="1"/>
      </rPr>
      <t xml:space="preserve">15 (</t>
    </r>
    <r>
      <rPr>
        <sz val="10"/>
        <rFont val="Arial"/>
        <family val="2"/>
        <charset val="1"/>
      </rPr>
      <t xml:space="preserve">≈ 25%)</t>
    </r>
  </si>
  <si>
    <t xml:space="preserve">14  (≈ 25%)</t>
  </si>
  <si>
    <t xml:space="preserve">15 (≈ 25%)</t>
  </si>
  <si>
    <t xml:space="preserve">TOT CUBI</t>
  </si>
  <si>
    <r>
      <rPr>
        <b val="true"/>
        <sz val="9"/>
        <rFont val="Arial"/>
        <family val="2"/>
        <charset val="1"/>
      </rPr>
      <t xml:space="preserve">58 </t>
    </r>
    <r>
      <rPr>
        <sz val="10"/>
        <rFont val="Arial"/>
        <family val="2"/>
        <charset val="1"/>
      </rPr>
      <t xml:space="preserve"> (100%)</t>
    </r>
  </si>
  <si>
    <r>
      <rPr>
        <b val="true"/>
        <sz val="14"/>
        <color rgb="FFC9211E"/>
        <rFont val="Arial"/>
        <family val="2"/>
        <charset val="1"/>
      </rPr>
      <t xml:space="preserve">IN SINTESI </t>
    </r>
    <r>
      <rPr>
        <sz val="14"/>
        <color rgb="FFC9211E"/>
        <rFont val="Arial"/>
        <family val="2"/>
        <charset val="1"/>
      </rPr>
      <t xml:space="preserve">- nel nuovo scenario (a fronte di nuovi servizi oggi non erogati) - </t>
    </r>
    <r>
      <rPr>
        <b val="true"/>
        <sz val="14"/>
        <color rgb="FFC9211E"/>
        <rFont val="Cantarell"/>
        <family val="0"/>
        <charset val="1"/>
      </rPr>
      <t xml:space="preserve"> sui complessivi 58 Comuni CUBI: </t>
    </r>
  </si>
  <si>
    <r>
      <rPr>
        <sz val="11"/>
        <color rgb="FFC9211E"/>
        <rFont val="Arial"/>
        <family val="2"/>
        <charset val="1"/>
      </rPr>
      <t xml:space="preserve">►</t>
    </r>
    <r>
      <rPr>
        <sz val="11"/>
        <rFont val="Cantarell"/>
        <family val="0"/>
        <charset val="1"/>
      </rPr>
      <t xml:space="preserve"> 9 Comuni (15%) godrebbero di un risparmio rispetto alla situazione attuale (azzerato nel primo triennio per effetto delle perequazione)</t>
    </r>
  </si>
  <si>
    <r>
      <rPr>
        <sz val="11"/>
        <color rgb="FFC9211E"/>
        <rFont val="Arial"/>
        <family val="2"/>
        <charset val="1"/>
      </rPr>
      <t xml:space="preserve">►</t>
    </r>
    <r>
      <rPr>
        <sz val="11"/>
        <rFont val="Arial"/>
        <family val="2"/>
        <charset val="1"/>
      </rPr>
      <t xml:space="preserve"> </t>
    </r>
    <r>
      <rPr>
        <sz val="11"/>
        <rFont val="Cantarell"/>
        <family val="0"/>
        <charset val="1"/>
      </rPr>
      <t xml:space="preserve">16 Comuni (28%) avrebbero un aumento molto modesto (inferiore a € 1.000) delle quote annue</t>
    </r>
  </si>
  <si>
    <r>
      <rPr>
        <sz val="11"/>
        <rFont val="Arial"/>
        <family val="2"/>
        <charset val="1"/>
      </rPr>
      <t xml:space="preserve">► </t>
    </r>
    <r>
      <rPr>
        <sz val="11"/>
        <rFont val="Cantarell"/>
        <family val="0"/>
        <charset val="1"/>
      </rPr>
      <t xml:space="preserve">33 Comuni (57%) avrebbero un aumento delle quote annue superiore a € 1.000, di questi:</t>
    </r>
  </si>
  <si>
    <t xml:space="preserve">●</t>
  </si>
  <si>
    <r>
      <rPr>
        <sz val="10"/>
        <rFont val="Cantarell"/>
        <family val="0"/>
        <charset val="1"/>
      </rPr>
      <t xml:space="preserve">Per  22 Comuni (38% sul totale) l’incremento è dovuto quasi unicamente all’impegno richiesto x acquisto libri </t>
    </r>
    <r>
      <rPr>
        <sz val="10"/>
        <rFont val="Arial"/>
        <family val="2"/>
        <charset val="1"/>
      </rPr>
      <t xml:space="preserve">(80% o + dell’incremento totale)</t>
    </r>
  </si>
  <si>
    <t xml:space="preserve">Per  11 Comuni (19% sul totale) l’incremento è dovuto al mix di maggiori impegni richiesti dall’acquisto-libri e dalla fruizione di servizi IT </t>
  </si>
</sst>
</file>

<file path=xl/styles.xml><?xml version="1.0" encoding="utf-8"?>
<styleSheet xmlns="http://schemas.openxmlformats.org/spreadsheetml/2006/main">
  <numFmts count="13">
    <numFmt numFmtId="164" formatCode="General"/>
    <numFmt numFmtId="165" formatCode="[$€-410]\ * #,##0.00\ ;\-[$€-410]\ * #,##0.00\ ;[$€-410]\ * \-#\ "/>
    <numFmt numFmtId="166" formatCode="#,##0"/>
    <numFmt numFmtId="167" formatCode="[$€-410]\ #,##0;\-[$€-410]\ #,##0"/>
    <numFmt numFmtId="168" formatCode="[$€-410]\ #,##0;[RED]\-[$€-410]\ #,##0"/>
    <numFmt numFmtId="169" formatCode="[$€-410]\ #,##0.00;[RED]\-[$€-410]\ #,##0.00"/>
    <numFmt numFmtId="170" formatCode="0.0"/>
    <numFmt numFmtId="171" formatCode="0"/>
    <numFmt numFmtId="172" formatCode="0%"/>
    <numFmt numFmtId="173" formatCode="@"/>
    <numFmt numFmtId="174" formatCode="General"/>
    <numFmt numFmtId="175" formatCode="0.0%"/>
    <numFmt numFmtId="176" formatCode="[$€-410]\ #,##0.00;\-[$€-410]\ #,##0.00"/>
  </numFmts>
  <fonts count="95">
    <font>
      <sz val="10"/>
      <name val="Arial"/>
      <family val="2"/>
      <charset val="1"/>
    </font>
    <font>
      <sz val="10"/>
      <name val="Arial"/>
      <family val="0"/>
    </font>
    <font>
      <sz val="10"/>
      <name val="Arial"/>
      <family val="0"/>
    </font>
    <font>
      <sz val="10"/>
      <name val="Arial"/>
      <family val="0"/>
    </font>
    <font>
      <b val="true"/>
      <sz val="8"/>
      <color rgb="FFC9211E"/>
      <name val="Cantarell"/>
      <family val="0"/>
      <charset val="1"/>
    </font>
    <font>
      <b val="true"/>
      <sz val="10"/>
      <color rgb="FFC9211E"/>
      <name val="Cantarell"/>
      <family val="0"/>
      <charset val="1"/>
    </font>
    <font>
      <sz val="10"/>
      <name val="Cantarell"/>
      <family val="0"/>
      <charset val="1"/>
    </font>
    <font>
      <b val="true"/>
      <sz val="18"/>
      <color rgb="FFFF0000"/>
      <name val="Cantarell"/>
      <family val="0"/>
      <charset val="1"/>
    </font>
    <font>
      <sz val="18"/>
      <color rgb="FFFF0000"/>
      <name val="Cantarell"/>
      <family val="0"/>
      <charset val="1"/>
    </font>
    <font>
      <b val="true"/>
      <sz val="8"/>
      <name val="Cantarell"/>
      <family val="0"/>
      <charset val="1"/>
    </font>
    <font>
      <b val="true"/>
      <i val="true"/>
      <sz val="8"/>
      <color rgb="FF158466"/>
      <name val="Cantarell"/>
      <family val="0"/>
      <charset val="1"/>
    </font>
    <font>
      <b val="true"/>
      <i val="true"/>
      <sz val="10"/>
      <color rgb="FF158466"/>
      <name val="Cantarell"/>
      <family val="0"/>
      <charset val="1"/>
    </font>
    <font>
      <b val="true"/>
      <sz val="10"/>
      <color rgb="FFBF0041"/>
      <name val="Cantarell"/>
      <family val="0"/>
      <charset val="1"/>
    </font>
    <font>
      <b val="true"/>
      <sz val="10"/>
      <color rgb="FF158466"/>
      <name val="Cantarell"/>
      <family val="0"/>
      <charset val="1"/>
    </font>
    <font>
      <sz val="10"/>
      <color rgb="FF3465A4"/>
      <name val="Cantarell"/>
      <family val="0"/>
      <charset val="1"/>
    </font>
    <font>
      <b val="true"/>
      <sz val="8"/>
      <color rgb="FF000000"/>
      <name val="Cantarell"/>
      <family val="0"/>
      <charset val="1"/>
    </font>
    <font>
      <b val="true"/>
      <sz val="10"/>
      <color rgb="FF000000"/>
      <name val="Cantarell"/>
      <family val="0"/>
      <charset val="1"/>
    </font>
    <font>
      <sz val="10"/>
      <color rgb="FF000000"/>
      <name val="Cantarell"/>
      <family val="0"/>
      <charset val="1"/>
    </font>
    <font>
      <b val="true"/>
      <sz val="9"/>
      <color rgb="FF000000"/>
      <name val="Cantarell"/>
      <family val="0"/>
      <charset val="1"/>
    </font>
    <font>
      <b val="true"/>
      <sz val="8"/>
      <color rgb="FF000000"/>
      <name val="Arial"/>
      <family val="2"/>
      <charset val="1"/>
    </font>
    <font>
      <sz val="8"/>
      <color rgb="FF000000"/>
      <name val="Arial"/>
      <family val="2"/>
      <charset val="1"/>
    </font>
    <font>
      <b val="true"/>
      <sz val="10.5"/>
      <color rgb="FF111111"/>
      <name val="Cantarell"/>
      <family val="0"/>
      <charset val="1"/>
    </font>
    <font>
      <b val="true"/>
      <sz val="9"/>
      <color rgb="FF111111"/>
      <name val="Cantarell"/>
      <family val="0"/>
      <charset val="1"/>
    </font>
    <font>
      <sz val="10.5"/>
      <color rgb="FF111111"/>
      <name val="Cantarell"/>
      <family val="0"/>
      <charset val="1"/>
    </font>
    <font>
      <b val="true"/>
      <sz val="10"/>
      <color rgb="FF111111"/>
      <name val="Cantarell"/>
      <family val="0"/>
      <charset val="1"/>
    </font>
    <font>
      <sz val="9"/>
      <color rgb="FF000000"/>
      <name val="Cantarell"/>
      <family val="0"/>
      <charset val="1"/>
    </font>
    <font>
      <sz val="10"/>
      <color rgb="FF111111"/>
      <name val="Cantarell"/>
      <family val="0"/>
      <charset val="1"/>
    </font>
    <font>
      <b val="true"/>
      <sz val="10"/>
      <color rgb="FF111111"/>
      <name val="Arial"/>
      <family val="2"/>
      <charset val="1"/>
    </font>
    <font>
      <b val="true"/>
      <sz val="10"/>
      <color rgb="FFBF0041"/>
      <name val="Arial"/>
      <family val="2"/>
      <charset val="1"/>
    </font>
    <font>
      <b val="true"/>
      <sz val="10"/>
      <color rgb="FF158466"/>
      <name val="Arial"/>
      <family val="2"/>
      <charset val="1"/>
    </font>
    <font>
      <b val="true"/>
      <sz val="10"/>
      <color rgb="FF28471F"/>
      <name val="Arial"/>
      <family val="2"/>
      <charset val="1"/>
    </font>
    <font>
      <sz val="9"/>
      <color rgb="FF111111"/>
      <name val="Cantarell"/>
      <family val="0"/>
      <charset val="1"/>
    </font>
    <font>
      <sz val="8"/>
      <color rgb="FF111111"/>
      <name val="Cantarell"/>
      <family val="0"/>
      <charset val="1"/>
    </font>
    <font>
      <sz val="10"/>
      <color rgb="FF111111"/>
      <name val="Arial"/>
      <family val="2"/>
      <charset val="1"/>
    </font>
    <font>
      <b val="true"/>
      <sz val="8"/>
      <color rgb="FF111111"/>
      <name val="Arial"/>
      <family val="2"/>
      <charset val="1"/>
    </font>
    <font>
      <sz val="8"/>
      <color rgb="FF111111"/>
      <name val="Arial"/>
      <family val="2"/>
      <charset val="1"/>
    </font>
    <font>
      <sz val="8"/>
      <color rgb="FF000000"/>
      <name val="Cantarell"/>
      <family val="0"/>
      <charset val="1"/>
    </font>
    <font>
      <sz val="10"/>
      <color rgb="FFC9211E"/>
      <name val="Cantarell"/>
      <family val="0"/>
      <charset val="1"/>
    </font>
    <font>
      <sz val="9"/>
      <name val="Cantarell"/>
      <family val="0"/>
      <charset val="1"/>
    </font>
    <font>
      <sz val="8"/>
      <name val="Cantarell"/>
      <family val="0"/>
      <charset val="1"/>
    </font>
    <font>
      <b val="true"/>
      <sz val="9"/>
      <color rgb="FF000000"/>
      <name val="Arial"/>
      <family val="2"/>
      <charset val="1"/>
    </font>
    <font>
      <b val="true"/>
      <sz val="10"/>
      <color rgb="FFFF0000"/>
      <name val="Arial"/>
      <family val="2"/>
      <charset val="1"/>
    </font>
    <font>
      <b val="true"/>
      <sz val="10"/>
      <color rgb="FFFF0000"/>
      <name val="Cantarell"/>
      <family val="0"/>
      <charset val="1"/>
    </font>
    <font>
      <b val="true"/>
      <sz val="9"/>
      <name val="Cantarell"/>
      <family val="0"/>
      <charset val="1"/>
    </font>
    <font>
      <b val="true"/>
      <sz val="9"/>
      <color rgb="FFC9211E"/>
      <name val="Cantarell"/>
      <family val="0"/>
      <charset val="1"/>
    </font>
    <font>
      <b val="true"/>
      <sz val="12"/>
      <color rgb="FFC9211E"/>
      <name val="Cantarell"/>
      <family val="0"/>
      <charset val="1"/>
    </font>
    <font>
      <i val="true"/>
      <sz val="10"/>
      <color rgb="FFC9211E"/>
      <name val="Cantarell"/>
      <family val="0"/>
      <charset val="1"/>
    </font>
    <font>
      <b val="true"/>
      <sz val="22"/>
      <color rgb="FFFF0000"/>
      <name val="Cantarell"/>
      <family val="0"/>
      <charset val="1"/>
    </font>
    <font>
      <i val="true"/>
      <sz val="14"/>
      <color rgb="FFFF0000"/>
      <name val="Cantarell"/>
      <family val="0"/>
      <charset val="1"/>
    </font>
    <font>
      <b val="true"/>
      <sz val="10"/>
      <name val="Cantarell"/>
      <family val="0"/>
      <charset val="1"/>
    </font>
    <font>
      <u val="single"/>
      <sz val="10"/>
      <name val="Cantarell"/>
      <family val="0"/>
      <charset val="1"/>
    </font>
    <font>
      <b val="true"/>
      <u val="single"/>
      <sz val="10"/>
      <name val="Cantarell"/>
      <family val="0"/>
      <charset val="1"/>
    </font>
    <font>
      <sz val="10"/>
      <color rgb="FF000000"/>
      <name val="Arial"/>
      <family val="2"/>
      <charset val="1"/>
    </font>
    <font>
      <b val="true"/>
      <sz val="20"/>
      <color rgb="FFFF0000"/>
      <name val="Cantarell"/>
      <family val="0"/>
      <charset val="1"/>
    </font>
    <font>
      <b val="true"/>
      <sz val="16"/>
      <color rgb="FFFF0000"/>
      <name val="Cantarell"/>
      <family val="0"/>
      <charset val="1"/>
    </font>
    <font>
      <sz val="14"/>
      <color rgb="FFFF0000"/>
      <name val="Cantarell"/>
      <family val="0"/>
      <charset val="1"/>
    </font>
    <font>
      <b val="true"/>
      <sz val="12"/>
      <name val="Arial"/>
      <family val="2"/>
      <charset val="1"/>
    </font>
    <font>
      <sz val="12"/>
      <name val="Arial"/>
      <family val="2"/>
      <charset val="1"/>
    </font>
    <font>
      <b val="true"/>
      <sz val="9"/>
      <name val="Arial"/>
      <family val="2"/>
      <charset val="1"/>
    </font>
    <font>
      <b val="true"/>
      <sz val="9"/>
      <color rgb="FFFF0000"/>
      <name val="Arial"/>
      <family val="2"/>
      <charset val="1"/>
    </font>
    <font>
      <sz val="9"/>
      <name val="Arial"/>
      <family val="2"/>
      <charset val="1"/>
    </font>
    <font>
      <sz val="9"/>
      <color rgb="FFC9211E"/>
      <name val="Cantarell"/>
      <family val="0"/>
      <charset val="1"/>
    </font>
    <font>
      <sz val="8"/>
      <color rgb="FF1E6A39"/>
      <name val="Cantarell"/>
      <family val="0"/>
      <charset val="1"/>
    </font>
    <font>
      <b val="true"/>
      <sz val="9"/>
      <color rgb="FFFF0000"/>
      <name val="Cantarell"/>
      <family val="0"/>
      <charset val="1"/>
    </font>
    <font>
      <b val="true"/>
      <sz val="11"/>
      <color rgb="FF158466"/>
      <name val="Cantarell"/>
      <family val="0"/>
      <charset val="1"/>
    </font>
    <font>
      <b val="true"/>
      <sz val="13"/>
      <color rgb="FF158466"/>
      <name val="Cantarell"/>
      <family val="0"/>
      <charset val="1"/>
    </font>
    <font>
      <b val="true"/>
      <sz val="16"/>
      <name val="Cantarell"/>
      <family val="0"/>
      <charset val="1"/>
    </font>
    <font>
      <sz val="16"/>
      <name val="Cantarell"/>
      <family val="0"/>
      <charset val="1"/>
    </font>
    <font>
      <b val="true"/>
      <sz val="11"/>
      <name val="Cantarell"/>
      <family val="0"/>
      <charset val="1"/>
    </font>
    <font>
      <b val="true"/>
      <sz val="12"/>
      <color rgb="FFFF0000"/>
      <name val="Cantarell"/>
      <family val="0"/>
      <charset val="1"/>
    </font>
    <font>
      <i val="true"/>
      <sz val="9"/>
      <color rgb="FFC9211E"/>
      <name val="Cantarell"/>
      <family val="0"/>
      <charset val="1"/>
    </font>
    <font>
      <b val="true"/>
      <sz val="22"/>
      <color rgb="FFC9211E"/>
      <name val="Cantarell"/>
      <family val="0"/>
      <charset val="1"/>
    </font>
    <font>
      <b val="true"/>
      <sz val="18"/>
      <color rgb="FFC9211E"/>
      <name val="Cantarell"/>
      <family val="0"/>
      <charset val="1"/>
    </font>
    <font>
      <sz val="18"/>
      <color rgb="FFC9211E"/>
      <name val="Cantarell"/>
      <family val="0"/>
      <charset val="1"/>
    </font>
    <font>
      <i val="true"/>
      <sz val="11"/>
      <color rgb="FFC9211E"/>
      <name val="Cantarell"/>
      <family val="0"/>
      <charset val="1"/>
    </font>
    <font>
      <b val="true"/>
      <sz val="14"/>
      <color rgb="FFC9211E"/>
      <name val="Cantarell"/>
      <family val="0"/>
      <charset val="1"/>
    </font>
    <font>
      <b val="true"/>
      <sz val="15"/>
      <color rgb="FF000000"/>
      <name val="Cantarell"/>
      <family val="0"/>
      <charset val="1"/>
    </font>
    <font>
      <b val="true"/>
      <sz val="13"/>
      <color rgb="FF333333"/>
      <name val="Cantarell"/>
      <family val="0"/>
      <charset val="1"/>
    </font>
    <font>
      <sz val="13"/>
      <color rgb="FF1C1C1C"/>
      <name val="Cantarell"/>
      <family val="0"/>
      <charset val="1"/>
    </font>
    <font>
      <b val="true"/>
      <sz val="13"/>
      <color rgb="FF1C1C1C"/>
      <name val="Cantarell"/>
      <family val="0"/>
      <charset val="1"/>
    </font>
    <font>
      <sz val="13"/>
      <name val="Cantarell"/>
      <family val="0"/>
      <charset val="1"/>
    </font>
    <font>
      <b val="true"/>
      <sz val="12"/>
      <name val="Cantarell"/>
      <family val="0"/>
      <charset val="1"/>
    </font>
    <font>
      <b val="true"/>
      <sz val="14"/>
      <name val="Cantarell"/>
      <family val="0"/>
      <charset val="1"/>
    </font>
    <font>
      <i val="true"/>
      <sz val="12"/>
      <name val="Cantarell"/>
      <family val="0"/>
      <charset val="1"/>
    </font>
    <font>
      <b val="true"/>
      <sz val="16"/>
      <color rgb="FFD62E4E"/>
      <name val="Cantarell"/>
      <family val="0"/>
      <charset val="1"/>
    </font>
    <font>
      <sz val="13"/>
      <color rgb="FFFF0000"/>
      <name val="Cantarell"/>
      <family val="0"/>
      <charset val="1"/>
    </font>
    <font>
      <sz val="11"/>
      <color rgb="FFFF0000"/>
      <name val="Cantarell"/>
      <family val="0"/>
      <charset val="1"/>
    </font>
    <font>
      <b val="true"/>
      <sz val="12"/>
      <color rgb="FF000000"/>
      <name val="Cantarell"/>
      <family val="0"/>
      <charset val="1"/>
    </font>
    <font>
      <i val="true"/>
      <sz val="10"/>
      <color rgb="FFFF0000"/>
      <name val="Cantarell"/>
      <family val="0"/>
      <charset val="1"/>
    </font>
    <font>
      <b val="true"/>
      <sz val="20"/>
      <color rgb="FFC9211E"/>
      <name val="Cantarell"/>
      <family val="0"/>
      <charset val="1"/>
    </font>
    <font>
      <b val="true"/>
      <sz val="14"/>
      <color rgb="FFC9211E"/>
      <name val="Arial"/>
      <family val="2"/>
      <charset val="1"/>
    </font>
    <font>
      <sz val="14"/>
      <color rgb="FFC9211E"/>
      <name val="Arial"/>
      <family val="2"/>
      <charset val="1"/>
    </font>
    <font>
      <sz val="11"/>
      <color rgb="FFC9211E"/>
      <name val="Arial"/>
      <family val="2"/>
      <charset val="1"/>
    </font>
    <font>
      <sz val="11"/>
      <name val="Cantarell"/>
      <family val="0"/>
      <charset val="1"/>
    </font>
    <font>
      <sz val="11"/>
      <name val="Arial"/>
      <family val="2"/>
      <charset val="1"/>
    </font>
  </fonts>
  <fills count="14">
    <fill>
      <patternFill patternType="none"/>
    </fill>
    <fill>
      <patternFill patternType="gray125"/>
    </fill>
    <fill>
      <patternFill patternType="solid">
        <fgColor rgb="FFFFFFFF"/>
        <bgColor rgb="FFFFFFCC"/>
      </patternFill>
    </fill>
    <fill>
      <patternFill patternType="solid">
        <fgColor rgb="FFE0C2CD"/>
        <bgColor rgb="FFCCCCCC"/>
      </patternFill>
    </fill>
    <fill>
      <patternFill patternType="solid">
        <fgColor rgb="FFAFD095"/>
        <bgColor rgb="FFB3CAC7"/>
      </patternFill>
    </fill>
    <fill>
      <patternFill patternType="solid">
        <fgColor rgb="FFFFFF00"/>
        <bgColor rgb="FFFFFF00"/>
      </patternFill>
    </fill>
    <fill>
      <patternFill patternType="solid">
        <fgColor rgb="FFFF860D"/>
        <bgColor rgb="FFFF6600"/>
      </patternFill>
    </fill>
    <fill>
      <patternFill patternType="solid">
        <fgColor rgb="FFEC9BA4"/>
        <bgColor rgb="FFFF8080"/>
      </patternFill>
    </fill>
    <fill>
      <patternFill patternType="solid">
        <fgColor rgb="FF729FCF"/>
        <bgColor rgb="FF969696"/>
      </patternFill>
    </fill>
    <fill>
      <patternFill patternType="solid">
        <fgColor rgb="FFACB20C"/>
        <bgColor rgb="FF808000"/>
      </patternFill>
    </fill>
    <fill>
      <patternFill patternType="solid">
        <fgColor rgb="FFCCCCCC"/>
        <bgColor rgb="FFE0C2CD"/>
      </patternFill>
    </fill>
    <fill>
      <patternFill patternType="solid">
        <fgColor rgb="FFFFB66C"/>
        <bgColor rgb="FFEC9BA4"/>
      </patternFill>
    </fill>
    <fill>
      <patternFill patternType="solid">
        <fgColor rgb="FFB3CAC7"/>
        <bgColor rgb="FFB4C7DC"/>
      </patternFill>
    </fill>
    <fill>
      <patternFill patternType="solid">
        <fgColor rgb="FFB4C7DC"/>
        <bgColor rgb="FFB3CAC7"/>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left" vertical="center" textRotation="0" wrapText="false" indent="0" shrinkToFit="false"/>
      <protection locked="true" hidden="false"/>
    </xf>
    <xf numFmtId="164" fontId="16" fillId="2" borderId="0" xfId="0" applyFont="true" applyBorder="false" applyAlignment="true" applyProtection="false">
      <alignment horizontal="left"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2" borderId="1"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9"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center" textRotation="0" wrapText="tru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4" fontId="21" fillId="5" borderId="1" xfId="0" applyFont="true" applyBorder="true" applyAlignment="true" applyProtection="false">
      <alignment horizontal="center" vertical="center" textRotation="0" wrapText="true" indent="0" shrinkToFit="false"/>
      <protection locked="true" hidden="false"/>
    </xf>
    <xf numFmtId="164" fontId="21" fillId="6" borderId="1" xfId="0" applyFont="true" applyBorder="true" applyAlignment="true" applyProtection="false">
      <alignment horizontal="center" vertical="center" textRotation="0" wrapText="true" indent="0" shrinkToFit="false"/>
      <protection locked="true" hidden="false"/>
    </xf>
    <xf numFmtId="164" fontId="24" fillId="7" borderId="1" xfId="0" applyFont="true" applyBorder="true" applyAlignment="true" applyProtection="false">
      <alignment horizontal="center" vertical="center" textRotation="0" wrapText="true" indent="0" shrinkToFit="false"/>
      <protection locked="true" hidden="false"/>
    </xf>
    <xf numFmtId="164" fontId="24" fillId="8" borderId="1" xfId="0" applyFont="true" applyBorder="true" applyAlignment="true" applyProtection="false">
      <alignment horizontal="center" vertical="center" textRotation="0" wrapText="true" indent="0" shrinkToFit="false"/>
      <protection locked="true" hidden="false"/>
    </xf>
    <xf numFmtId="164" fontId="24" fillId="5" borderId="1" xfId="0" applyFont="true" applyBorder="true" applyAlignment="true" applyProtection="false">
      <alignment horizontal="center" vertical="center" textRotation="0" wrapText="true" indent="0" shrinkToFit="false"/>
      <protection locked="true" hidden="false"/>
    </xf>
    <xf numFmtId="164" fontId="24" fillId="2" borderId="0" xfId="0" applyFont="true" applyBorder="true" applyAlignment="true" applyProtection="false">
      <alignment horizontal="center" vertical="center" textRotation="0" wrapText="true" indent="0" shrinkToFit="false"/>
      <protection locked="true" hidden="false"/>
    </xf>
    <xf numFmtId="164" fontId="21" fillId="9" borderId="1" xfId="0" applyFont="true" applyBorder="true" applyAlignment="true" applyProtection="false">
      <alignment horizontal="center" vertical="center" textRotation="0" wrapText="true" indent="0" shrinkToFit="false"/>
      <protection locked="true" hidden="false"/>
    </xf>
    <xf numFmtId="164" fontId="25" fillId="9" borderId="1"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true" applyAlignment="true" applyProtection="false">
      <alignment horizontal="general" vertical="center" textRotation="0" wrapText="false" indent="0" shrinkToFit="false"/>
      <protection locked="true" hidden="false"/>
    </xf>
    <xf numFmtId="164" fontId="26" fillId="7" borderId="1" xfId="0" applyFont="true" applyBorder="true" applyAlignment="true" applyProtection="false">
      <alignment horizontal="center" vertical="center" textRotation="0" wrapText="true" indent="0" shrinkToFit="false"/>
      <protection locked="true" hidden="false"/>
    </xf>
    <xf numFmtId="164" fontId="22" fillId="2" borderId="0" xfId="0" applyFont="true" applyBorder="true" applyAlignment="true" applyProtection="false">
      <alignment horizontal="center" vertical="center" textRotation="0" wrapText="false" indent="0" shrinkToFit="false"/>
      <protection locked="true" hidden="false"/>
    </xf>
    <xf numFmtId="164" fontId="27" fillId="5" borderId="1" xfId="0" applyFont="true" applyBorder="true" applyAlignment="true" applyProtection="false">
      <alignment horizontal="center" vertical="center" textRotation="0" wrapText="true" indent="0" shrinkToFit="false"/>
      <protection locked="true" hidden="false"/>
    </xf>
    <xf numFmtId="164" fontId="27" fillId="8" borderId="1" xfId="0" applyFont="true" applyBorder="true" applyAlignment="true" applyProtection="false">
      <alignment horizontal="center" vertical="center" textRotation="0" wrapText="true" indent="0" shrinkToFit="false"/>
      <protection locked="true" hidden="false"/>
    </xf>
    <xf numFmtId="164" fontId="31" fillId="4" borderId="1" xfId="0" applyFont="true" applyBorder="true" applyAlignment="true" applyProtection="false">
      <alignment horizontal="center" vertical="center" textRotation="0" wrapText="fals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26" fillId="5" borderId="1" xfId="0" applyFont="true" applyBorder="true" applyAlignment="true" applyProtection="false">
      <alignment horizontal="center" vertical="center" textRotation="0" wrapText="true" indent="0" shrinkToFit="false"/>
      <protection locked="true" hidden="false"/>
    </xf>
    <xf numFmtId="164" fontId="26" fillId="2" borderId="0" xfId="0" applyFont="true" applyBorder="true" applyAlignment="true" applyProtection="false">
      <alignment horizontal="center" vertical="center" textRotation="0" wrapText="true" indent="0" shrinkToFit="false"/>
      <protection locked="true" hidden="false"/>
    </xf>
    <xf numFmtId="164" fontId="27" fillId="4" borderId="1" xfId="0" applyFont="true" applyBorder="true" applyAlignment="true" applyProtection="false">
      <alignment horizontal="center" vertical="center" textRotation="0" wrapText="true" indent="0" shrinkToFit="false"/>
      <protection locked="true" hidden="false"/>
    </xf>
    <xf numFmtId="164" fontId="27" fillId="6" borderId="1" xfId="0" applyFont="true" applyBorder="true" applyAlignment="true" applyProtection="false">
      <alignment horizontal="center" vertical="center" textRotation="0" wrapText="true" indent="0" shrinkToFit="false"/>
      <protection locked="true" hidden="false"/>
    </xf>
    <xf numFmtId="164" fontId="34" fillId="7" borderId="1" xfId="0" applyFont="true" applyBorder="true" applyAlignment="true" applyProtection="false">
      <alignment horizontal="center" vertical="center" textRotation="0" wrapText="true" indent="0" shrinkToFit="false"/>
      <protection locked="true" hidden="false"/>
    </xf>
    <xf numFmtId="164" fontId="25" fillId="2" borderId="0" xfId="0" applyFont="true" applyBorder="true" applyAlignment="true" applyProtection="false">
      <alignment horizontal="center" vertical="center" textRotation="0" wrapText="false" indent="0" shrinkToFit="false"/>
      <protection locked="true" hidden="false"/>
    </xf>
    <xf numFmtId="164" fontId="36" fillId="8" borderId="1" xfId="0" applyFont="true" applyBorder="true" applyAlignment="true" applyProtection="false">
      <alignment horizontal="center" vertical="top" textRotation="0" wrapText="true" indent="0" shrinkToFit="false"/>
      <protection locked="true" hidden="false"/>
    </xf>
    <xf numFmtId="164" fontId="36" fillId="2" borderId="0" xfId="0" applyFont="true" applyBorder="true" applyAlignment="true" applyProtection="false">
      <alignment horizontal="center" vertical="top" textRotation="0" wrapText="false" indent="0" shrinkToFit="false"/>
      <protection locked="true" hidden="false"/>
    </xf>
    <xf numFmtId="164" fontId="36" fillId="2" borderId="0" xfId="0" applyFont="true" applyBorder="true" applyAlignment="true" applyProtection="false">
      <alignment horizontal="center" vertical="top" textRotation="0" wrapText="true" indent="0" shrinkToFit="false"/>
      <protection locked="true" hidden="false"/>
    </xf>
    <xf numFmtId="164" fontId="36" fillId="5" borderId="1" xfId="0" applyFont="true" applyBorder="true" applyAlignment="true" applyProtection="false">
      <alignment horizontal="center" vertical="top" textRotation="0" wrapText="true" indent="0" shrinkToFit="false"/>
      <protection locked="true" hidden="false"/>
    </xf>
    <xf numFmtId="164" fontId="37" fillId="2" borderId="0" xfId="0" applyFont="true" applyBorder="true" applyAlignment="true" applyProtection="false">
      <alignment horizontal="center" vertical="top" textRotation="0" wrapText="true" indent="0" shrinkToFit="false"/>
      <protection locked="true" hidden="false"/>
    </xf>
    <xf numFmtId="164" fontId="37" fillId="9" borderId="1" xfId="0" applyFont="true" applyBorder="true" applyAlignment="true" applyProtection="false">
      <alignment horizontal="center" vertical="top" textRotation="0" wrapText="tru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8" fillId="2" borderId="1" xfId="0" applyFont="true" applyBorder="true" applyAlignment="true" applyProtection="false">
      <alignment horizontal="left" vertical="center" textRotation="0" wrapText="false" indent="0" shrinkToFit="false"/>
      <protection locked="true" hidden="false"/>
    </xf>
    <xf numFmtId="166" fontId="36" fillId="2"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7" fontId="25" fillId="0" borderId="1"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false" applyProtection="false">
      <alignment horizontal="general" vertical="bottom" textRotation="0" wrapText="false" indent="0" shrinkToFit="false"/>
      <protection locked="true" hidden="false"/>
    </xf>
    <xf numFmtId="167" fontId="38" fillId="2" borderId="0" xfId="0" applyFont="true" applyBorder="true" applyAlignment="false" applyProtection="false">
      <alignment horizontal="general" vertical="bottom" textRotation="0" wrapText="false" indent="0" shrinkToFit="false"/>
      <protection locked="true" hidden="false"/>
    </xf>
    <xf numFmtId="167" fontId="39" fillId="0" borderId="1"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general" vertical="center" textRotation="0" wrapText="false" indent="0" shrinkToFit="false"/>
      <protection locked="true" hidden="false"/>
    </xf>
    <xf numFmtId="169" fontId="38" fillId="0" borderId="1" xfId="0" applyFont="true" applyBorder="true" applyAlignment="false" applyProtection="false">
      <alignment horizontal="general" vertical="bottom" textRotation="0" wrapText="false" indent="0" shrinkToFit="false"/>
      <protection locked="true" hidden="false"/>
    </xf>
    <xf numFmtId="166" fontId="15" fillId="2" borderId="1" xfId="0" applyFont="true" applyBorder="true" applyAlignment="true" applyProtection="false">
      <alignment horizontal="right" vertical="center" textRotation="0" wrapText="false" indent="0" shrinkToFit="false"/>
      <protection locked="true" hidden="false"/>
    </xf>
    <xf numFmtId="168" fontId="38" fillId="2" borderId="1" xfId="0" applyFont="true" applyBorder="true" applyAlignment="false" applyProtection="false">
      <alignment horizontal="general" vertical="bottom" textRotation="0" wrapText="false" indent="0" shrinkToFit="false"/>
      <protection locked="true" hidden="false"/>
    </xf>
    <xf numFmtId="164" fontId="40" fillId="2" borderId="1" xfId="0" applyFont="true" applyBorder="true" applyAlignment="true" applyProtection="false">
      <alignment horizontal="left" vertical="center" textRotation="0" wrapText="true" indent="0" shrinkToFit="false"/>
      <protection locked="true" hidden="false"/>
    </xf>
    <xf numFmtId="167" fontId="38" fillId="0" borderId="0" xfId="0" applyFont="true" applyBorder="true" applyAlignment="true" applyProtection="false">
      <alignment horizontal="general" vertical="center" textRotation="0" wrapText="false" indent="0" shrinkToFit="false"/>
      <protection locked="true" hidden="false"/>
    </xf>
    <xf numFmtId="167" fontId="38" fillId="0" borderId="1" xfId="0" applyFont="true" applyBorder="true" applyAlignment="tru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6" fontId="36" fillId="0" borderId="1" xfId="0" applyFont="true" applyBorder="true" applyAlignment="true" applyProtection="false">
      <alignment horizontal="right" vertical="center" textRotation="0" wrapText="false" indent="0" shrinkToFit="false"/>
      <protection locked="true" hidden="false"/>
    </xf>
    <xf numFmtId="164" fontId="40" fillId="2" borderId="1" xfId="0" applyFont="true" applyBorder="true" applyAlignment="true" applyProtection="false">
      <alignment horizontal="left" vertical="center" textRotation="0" wrapText="false" indent="0" shrinkToFit="false"/>
      <protection locked="true" hidden="false"/>
    </xf>
    <xf numFmtId="167" fontId="25" fillId="2" borderId="1" xfId="0" applyFont="true" applyBorder="true" applyAlignment="true" applyProtection="false">
      <alignment horizontal="general" vertical="center" textRotation="0" wrapText="false" indent="0" shrinkToFit="false"/>
      <protection locked="true" hidden="false"/>
    </xf>
    <xf numFmtId="167" fontId="38" fillId="2" borderId="0" xfId="0" applyFont="true" applyBorder="true" applyAlignment="true" applyProtection="false">
      <alignment horizontal="general" vertical="center" textRotation="0" wrapText="false" indent="0" shrinkToFit="false"/>
      <protection locked="true" hidden="false"/>
    </xf>
    <xf numFmtId="167" fontId="38" fillId="2" borderId="1" xfId="0" applyFont="true" applyBorder="true" applyAlignment="true" applyProtection="false">
      <alignment horizontal="general" vertical="center" textRotation="0" wrapText="false" indent="0" shrinkToFit="false"/>
      <protection locked="true" hidden="false"/>
    </xf>
    <xf numFmtId="167" fontId="38" fillId="2" borderId="1" xfId="0" applyFont="true" applyBorder="true" applyAlignment="false" applyProtection="false">
      <alignment horizontal="general" vertical="bottom" textRotation="0" wrapText="false" indent="0" shrinkToFit="false"/>
      <protection locked="true" hidden="false"/>
    </xf>
    <xf numFmtId="168" fontId="43" fillId="2" borderId="1" xfId="0" applyFont="true" applyBorder="true" applyAlignment="false" applyProtection="false">
      <alignment horizontal="general" vertical="bottom" textRotation="0" wrapText="false" indent="0" shrinkToFit="false"/>
      <protection locked="true" hidden="false"/>
    </xf>
    <xf numFmtId="168" fontId="38" fillId="2" borderId="1" xfId="0" applyFont="true" applyBorder="true" applyAlignment="true" applyProtection="false">
      <alignment horizontal="general" vertical="center" textRotation="0" wrapText="false" indent="0" shrinkToFit="false"/>
      <protection locked="true" hidden="false"/>
    </xf>
    <xf numFmtId="168" fontId="25" fillId="2" borderId="1" xfId="0" applyFont="true" applyBorder="true" applyAlignment="false" applyProtection="false">
      <alignment horizontal="general" vertical="bottom" textRotation="0" wrapText="false" indent="0" shrinkToFit="false"/>
      <protection locked="true" hidden="false"/>
    </xf>
    <xf numFmtId="169" fontId="38" fillId="2" borderId="1" xfId="0" applyFont="true" applyBorder="true" applyAlignment="false" applyProtection="false">
      <alignment horizontal="general" vertical="bottom" textRotation="0" wrapText="false" indent="0" shrinkToFit="false"/>
      <protection locked="true" hidden="false"/>
    </xf>
    <xf numFmtId="164" fontId="38" fillId="2" borderId="0" xfId="0" applyFont="true" applyBorder="false" applyAlignment="false" applyProtection="false">
      <alignment horizontal="general" vertical="bottom" textRotation="0" wrapText="false" indent="0" shrinkToFit="false"/>
      <protection locked="true" hidden="false"/>
    </xf>
    <xf numFmtId="169" fontId="38"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4" fillId="2" borderId="0" xfId="0" applyFont="true" applyBorder="true" applyAlignment="true" applyProtection="false">
      <alignment horizontal="center" vertical="center" textRotation="0" wrapText="false" indent="0" shrinkToFit="false"/>
      <protection locked="true" hidden="false"/>
    </xf>
    <xf numFmtId="164" fontId="44" fillId="10" borderId="1" xfId="0" applyFont="true" applyBorder="true" applyAlignment="true" applyProtection="false">
      <alignment horizontal="right" vertical="center"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7" fontId="43" fillId="10" borderId="1" xfId="0" applyFont="true" applyBorder="true" applyAlignment="true" applyProtection="false">
      <alignment horizontal="general" vertical="center" textRotation="0" wrapText="false" indent="0" shrinkToFit="false"/>
      <protection locked="true" hidden="false"/>
    </xf>
    <xf numFmtId="164" fontId="43" fillId="0" borderId="0" xfId="0" applyFont="true" applyBorder="true" applyAlignment="true" applyProtection="false">
      <alignment horizontal="general" vertical="center" textRotation="0" wrapText="false" indent="0" shrinkToFit="false"/>
      <protection locked="true" hidden="false"/>
    </xf>
    <xf numFmtId="168" fontId="43" fillId="10" borderId="1" xfId="0" applyFont="true" applyBorder="true" applyAlignment="true" applyProtection="false">
      <alignment horizontal="general" vertical="center" textRotation="0" wrapText="false" indent="0" shrinkToFit="false"/>
      <protection locked="true" hidden="false"/>
    </xf>
    <xf numFmtId="167" fontId="43" fillId="10" borderId="1" xfId="0" applyFont="true" applyBorder="true" applyAlignment="false" applyProtection="false">
      <alignment horizontal="general" vertical="bottom" textRotation="0" wrapText="false" indent="0" shrinkToFit="false"/>
      <protection locked="true" hidden="false"/>
    </xf>
    <xf numFmtId="167" fontId="43" fillId="2" borderId="0"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true" applyProtection="false">
      <alignment horizontal="general" vertical="center" textRotation="0" wrapText="false" indent="0" shrinkToFit="false"/>
      <protection locked="true" hidden="false"/>
    </xf>
    <xf numFmtId="169" fontId="38" fillId="10" borderId="1" xfId="0" applyFont="true" applyBorder="true" applyAlignment="false" applyProtection="false">
      <alignment horizontal="general" vertical="bottom" textRotation="0" wrapText="false" indent="0" shrinkToFit="false"/>
      <protection locked="true" hidden="false"/>
    </xf>
    <xf numFmtId="164" fontId="45" fillId="2" borderId="0" xfId="0" applyFont="true" applyBorder="false" applyAlignment="true" applyProtection="false">
      <alignment horizontal="center"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true" applyAlignment="true" applyProtection="false">
      <alignment horizontal="left" vertical="center" textRotation="0" wrapText="false" indent="0" shrinkToFit="false"/>
      <protection locked="true" hidden="false"/>
    </xf>
    <xf numFmtId="164" fontId="48"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38" fillId="0" borderId="0" xfId="0" applyFont="true" applyBorder="false" applyAlignment="true" applyProtection="false">
      <alignment horizontal="center" vertical="center" textRotation="0" wrapText="false" indent="0" shrinkToFit="false"/>
      <protection locked="true" hidden="false"/>
    </xf>
    <xf numFmtId="167" fontId="38"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left" vertical="center" textRotation="0" wrapText="false" indent="0" shrinkToFit="false"/>
      <protection locked="true" hidden="false"/>
    </xf>
    <xf numFmtId="164" fontId="16" fillId="9" borderId="1" xfId="0" applyFont="true" applyBorder="true" applyAlignment="true" applyProtection="false">
      <alignment horizontal="center" vertical="center" textRotation="0" wrapText="true" indent="0" shrinkToFit="false"/>
      <protection locked="true" hidden="false"/>
    </xf>
    <xf numFmtId="164" fontId="56" fillId="11" borderId="2"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true" indent="0" shrinkToFit="false"/>
      <protection locked="true" hidden="false"/>
    </xf>
    <xf numFmtId="164" fontId="49" fillId="8" borderId="1" xfId="0" applyFont="true" applyBorder="true" applyAlignment="true" applyProtection="false">
      <alignment horizontal="center" vertical="center" textRotation="0" wrapText="false" indent="0" shrinkToFit="false"/>
      <protection locked="true" hidden="false"/>
    </xf>
    <xf numFmtId="164" fontId="39" fillId="11" borderId="1" xfId="0" applyFont="true" applyBorder="true" applyAlignment="true" applyProtection="false">
      <alignment horizontal="general" vertical="center" textRotation="0" wrapText="true" indent="0" shrinkToFit="false"/>
      <protection locked="true" hidden="false"/>
    </xf>
    <xf numFmtId="164" fontId="49" fillId="11" borderId="1" xfId="0" applyFont="true" applyBorder="true" applyAlignment="true" applyProtection="false">
      <alignment horizontal="center" vertical="center" textRotation="0" wrapText="true" indent="0" shrinkToFit="false"/>
      <protection locked="true" hidden="false"/>
    </xf>
    <xf numFmtId="168" fontId="43" fillId="0" borderId="0" xfId="0" applyFont="true" applyBorder="false" applyAlignment="false" applyProtection="false">
      <alignment horizontal="general" vertical="bottom" textRotation="0" wrapText="false" indent="0" shrinkToFit="false"/>
      <protection locked="true" hidden="false"/>
    </xf>
    <xf numFmtId="164" fontId="58" fillId="8" borderId="1" xfId="0" applyFont="true" applyBorder="true" applyAlignment="true" applyProtection="false">
      <alignment horizontal="left" vertical="center" textRotation="0" wrapText="true" indent="0" shrinkToFit="false"/>
      <protection locked="true" hidden="false"/>
    </xf>
    <xf numFmtId="164" fontId="61" fillId="9" borderId="1" xfId="0" applyFont="true" applyBorder="true" applyAlignment="true" applyProtection="false">
      <alignment horizontal="center" vertical="center" textRotation="0" wrapText="true" indent="0" shrinkToFit="false"/>
      <protection locked="true" hidden="false"/>
    </xf>
    <xf numFmtId="164" fontId="39" fillId="11" borderId="1" xfId="0" applyFont="true" applyBorder="true" applyAlignment="true" applyProtection="false">
      <alignment horizontal="center" vertical="center" textRotation="0" wrapText="true" indent="0" shrinkToFit="false"/>
      <protection locked="true" hidden="false"/>
    </xf>
    <xf numFmtId="164" fontId="38" fillId="0" borderId="1" xfId="0" applyFont="true" applyBorder="true" applyAlignment="false" applyProtection="false">
      <alignment horizontal="general" vertical="bottom" textRotation="0" wrapText="false" indent="0" shrinkToFit="false"/>
      <protection locked="true" hidden="false"/>
    </xf>
    <xf numFmtId="168" fontId="38" fillId="0" borderId="0" xfId="0" applyFont="true" applyBorder="fals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right" vertical="center" textRotation="0" wrapText="false" indent="0" shrinkToFit="false"/>
      <protection locked="true" hidden="false"/>
    </xf>
    <xf numFmtId="170" fontId="6" fillId="0" borderId="1" xfId="0" applyFont="true" applyBorder="true" applyAlignment="true" applyProtection="false">
      <alignment horizontal="right" vertical="bottom" textRotation="0" wrapText="false" indent="0" shrinkToFit="false"/>
      <protection locked="true" hidden="false"/>
    </xf>
    <xf numFmtId="171" fontId="38" fillId="0" borderId="0" xfId="0" applyFont="true" applyBorder="false" applyAlignment="true" applyProtection="false">
      <alignment horizontal="center" vertical="bottom" textRotation="0" wrapText="false" indent="0" shrinkToFit="false"/>
      <protection locked="true" hidden="false"/>
    </xf>
    <xf numFmtId="172" fontId="43" fillId="0" borderId="1" xfId="0" applyFont="true" applyBorder="true" applyAlignment="true" applyProtection="false">
      <alignment horizontal="right" vertical="bottom" textRotation="0" wrapText="false" indent="0" shrinkToFit="false"/>
      <protection locked="true" hidden="false"/>
    </xf>
    <xf numFmtId="164" fontId="62" fillId="0" borderId="1" xfId="0" applyFont="true" applyBorder="true" applyAlignment="true" applyProtection="false">
      <alignment horizontal="right" vertical="center" textRotation="0" wrapText="false" indent="0" shrinkToFit="false"/>
      <protection locked="true" hidden="false"/>
    </xf>
    <xf numFmtId="164" fontId="18" fillId="2" borderId="1" xfId="0" applyFont="true" applyBorder="true" applyAlignment="true" applyProtection="false">
      <alignment horizontal="left" vertical="center" textRotation="0" wrapText="true" indent="0" shrinkToFit="false"/>
      <protection locked="true" hidden="false"/>
    </xf>
    <xf numFmtId="164" fontId="38" fillId="0" borderId="1" xfId="0" applyFont="true" applyBorder="true" applyAlignment="true" applyProtection="false">
      <alignment horizontal="right" vertical="bottom" textRotation="0" wrapText="false" indent="0" shrinkToFit="false"/>
      <protection locked="true" hidden="false"/>
    </xf>
    <xf numFmtId="171" fontId="38" fillId="2" borderId="0" xfId="0" applyFont="true" applyBorder="false" applyAlignment="true" applyProtection="false">
      <alignment horizontal="center" vertical="bottom"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38" fillId="2" borderId="1" xfId="0" applyFont="true" applyBorder="true" applyAlignment="false" applyProtection="false">
      <alignment horizontal="general" vertical="bottom" textRotation="0" wrapText="false" indent="0" shrinkToFit="false"/>
      <protection locked="true" hidden="false"/>
    </xf>
    <xf numFmtId="168" fontId="38" fillId="2" borderId="1" xfId="0" applyFont="true" applyBorder="true" applyAlignment="true" applyProtection="false">
      <alignment horizontal="right" vertical="center" textRotation="0" wrapText="false" indent="0" shrinkToFit="false"/>
      <protection locked="true" hidden="false"/>
    </xf>
    <xf numFmtId="164" fontId="38" fillId="2" borderId="1" xfId="0" applyFont="true" applyBorder="true" applyAlignment="true" applyProtection="false">
      <alignment horizontal="right" vertical="bottom" textRotation="0" wrapText="false" indent="0" shrinkToFit="false"/>
      <protection locked="true" hidden="false"/>
    </xf>
    <xf numFmtId="168" fontId="43" fillId="10" borderId="1" xfId="0" applyFont="true" applyBorder="true" applyAlignment="false" applyProtection="false">
      <alignment horizontal="general" vertical="bottom" textRotation="0" wrapText="false" indent="0" shrinkToFit="false"/>
      <protection locked="true" hidden="false"/>
    </xf>
    <xf numFmtId="169" fontId="43" fillId="10" borderId="1" xfId="0" applyFont="true" applyBorder="true" applyAlignment="false" applyProtection="false">
      <alignment horizontal="general" vertical="bottom" textRotation="0" wrapText="false" indent="0" shrinkToFit="false"/>
      <protection locked="true" hidden="false"/>
    </xf>
    <xf numFmtId="167" fontId="63" fillId="10" borderId="1" xfId="0" applyFont="true" applyBorder="true" applyAlignment="true" applyProtection="false">
      <alignment horizontal="general" vertical="center" textRotation="0" wrapText="false" indent="0" shrinkToFit="false"/>
      <protection locked="true" hidden="false"/>
    </xf>
    <xf numFmtId="168" fontId="43" fillId="10" borderId="1" xfId="0" applyFont="true" applyBorder="true" applyAlignment="true" applyProtection="false">
      <alignment horizontal="right" vertical="center" textRotation="0" wrapText="false" indent="0" shrinkToFit="false"/>
      <protection locked="true" hidden="false"/>
    </xf>
    <xf numFmtId="172" fontId="43" fillId="10" borderId="1" xfId="0" applyFont="true" applyBorder="true" applyAlignment="true" applyProtection="false">
      <alignment horizontal="right" vertical="bottom" textRotation="0" wrapText="false" indent="0" shrinkToFit="false"/>
      <protection locked="true" hidden="false"/>
    </xf>
    <xf numFmtId="171" fontId="43"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center" vertical="center" textRotation="0" wrapText="true" indent="0" shrinkToFit="false"/>
      <protection locked="true" hidden="false"/>
    </xf>
    <xf numFmtId="172" fontId="49" fillId="2" borderId="0" xfId="0" applyFont="true" applyBorder="false" applyAlignment="true" applyProtection="false">
      <alignment horizontal="center" vertical="center" textRotation="0" wrapText="false" indent="0" shrinkToFit="false"/>
      <protection locked="true" hidden="false"/>
    </xf>
    <xf numFmtId="164" fontId="21" fillId="3" borderId="1" xfId="0" applyFont="true" applyBorder="true" applyAlignment="true" applyProtection="false">
      <alignment horizontal="center" vertical="center" textRotation="0" wrapText="true" indent="0" shrinkToFit="false"/>
      <protection locked="true" hidden="false"/>
    </xf>
    <xf numFmtId="172" fontId="64" fillId="0" borderId="0" xfId="0" applyFont="true" applyBorder="false" applyAlignment="true" applyProtection="false">
      <alignment horizontal="center" vertical="center" textRotation="0" wrapText="false" indent="0" shrinkToFit="false"/>
      <protection locked="true" hidden="false"/>
    </xf>
    <xf numFmtId="164" fontId="65" fillId="0" borderId="0" xfId="0" applyFont="true" applyBorder="false" applyAlignment="true" applyProtection="false">
      <alignment horizontal="center" vertical="center" textRotation="0" wrapText="false" indent="0" shrinkToFit="false"/>
      <protection locked="true" hidden="false"/>
    </xf>
    <xf numFmtId="164" fontId="66" fillId="12" borderId="1" xfId="0" applyFont="true" applyBorder="true" applyAlignment="true" applyProtection="false">
      <alignment horizontal="center" vertical="center" textRotation="0" wrapText="true" indent="0" shrinkToFit="false"/>
      <protection locked="true" hidden="false"/>
    </xf>
    <xf numFmtId="164" fontId="61" fillId="3" borderId="1" xfId="0" applyFont="true" applyBorder="true" applyAlignment="true" applyProtection="false">
      <alignment horizontal="center" vertical="center" textRotation="0" wrapText="true" indent="0" shrinkToFit="false"/>
      <protection locked="true" hidden="false"/>
    </xf>
    <xf numFmtId="173" fontId="43" fillId="12" borderId="1" xfId="0" applyFont="true" applyBorder="true" applyAlignment="true" applyProtection="false">
      <alignment horizontal="center" vertical="center" textRotation="0" wrapText="false" indent="0" shrinkToFit="false"/>
      <protection locked="true" hidden="false"/>
    </xf>
    <xf numFmtId="164" fontId="43"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43" fillId="2" borderId="1" xfId="0" applyFont="true" applyBorder="true" applyAlignment="true" applyProtection="false">
      <alignment horizontal="center" vertical="center" textRotation="0" wrapText="false" indent="0" shrinkToFit="false"/>
      <protection locked="true" hidden="false"/>
    </xf>
    <xf numFmtId="168" fontId="61" fillId="0" borderId="1" xfId="0" applyFont="true" applyBorder="tru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center" vertical="bottom" textRotation="0" wrapText="false" indent="0" shrinkToFit="false"/>
      <protection locked="true" hidden="false"/>
    </xf>
    <xf numFmtId="174" fontId="68" fillId="10" borderId="1" xfId="0" applyFont="true" applyBorder="true" applyAlignment="true" applyProtection="false">
      <alignment horizontal="center" vertical="center" textRotation="0" wrapText="false" indent="0" shrinkToFit="false"/>
      <protection locked="true" hidden="false"/>
    </xf>
    <xf numFmtId="172" fontId="69" fillId="0" borderId="1" xfId="0" applyFont="true" applyBorder="true" applyAlignment="true" applyProtection="false">
      <alignment horizontal="center" vertical="center" textRotation="0" wrapText="false" indent="0" shrinkToFit="false"/>
      <protection locked="true" hidden="false"/>
    </xf>
    <xf numFmtId="164" fontId="70" fillId="2" borderId="0" xfId="0" applyFont="true" applyBorder="true" applyAlignment="true" applyProtection="false">
      <alignment horizontal="left" vertical="center" textRotation="0" wrapText="true" indent="0" shrinkToFit="false"/>
      <protection locked="true" hidden="false"/>
    </xf>
    <xf numFmtId="164" fontId="71" fillId="0" borderId="0" xfId="0" applyFont="true" applyBorder="true" applyAlignment="true" applyProtection="false">
      <alignment horizontal="center" vertical="center" textRotation="0" wrapText="true" indent="0" shrinkToFit="false"/>
      <protection locked="true" hidden="false"/>
    </xf>
    <xf numFmtId="164" fontId="74" fillId="2" borderId="0" xfId="0" applyFont="true" applyBorder="true" applyAlignment="true" applyProtection="false">
      <alignment horizontal="center" vertical="center" textRotation="0" wrapText="false" indent="0" shrinkToFit="false"/>
      <protection locked="true" hidden="false"/>
    </xf>
    <xf numFmtId="164" fontId="75" fillId="0" borderId="0" xfId="0" applyFont="true" applyBorder="false" applyAlignment="true" applyProtection="false">
      <alignment horizontal="general" vertical="center" textRotation="0" wrapText="false" indent="0" shrinkToFit="false"/>
      <protection locked="true" hidden="false"/>
    </xf>
    <xf numFmtId="164" fontId="76" fillId="0" borderId="0" xfId="0" applyFont="true" applyBorder="false" applyAlignment="true" applyProtection="false">
      <alignment horizontal="center" vertical="center" textRotation="0" wrapText="true" indent="0" shrinkToFit="false"/>
      <protection locked="true" hidden="false"/>
    </xf>
    <xf numFmtId="164" fontId="68" fillId="12" borderId="1" xfId="0" applyFont="true" applyBorder="true" applyAlignment="true" applyProtection="false">
      <alignment horizontal="center" vertical="center" textRotation="0" wrapText="true" indent="0" shrinkToFit="false"/>
      <protection locked="true" hidden="false"/>
    </xf>
    <xf numFmtId="164" fontId="43" fillId="2" borderId="0" xfId="0" applyFont="true" applyBorder="true" applyAlignment="true" applyProtection="false">
      <alignment horizontal="center" vertical="top" textRotation="0" wrapText="true" indent="0" shrinkToFit="false"/>
      <protection locked="true" hidden="false"/>
    </xf>
    <xf numFmtId="164" fontId="77" fillId="0" borderId="1" xfId="0" applyFont="true" applyBorder="true" applyAlignment="true" applyProtection="false">
      <alignment horizontal="left" vertical="center" textRotation="0" wrapText="false" indent="0" shrinkToFit="false"/>
      <protection locked="true" hidden="false"/>
    </xf>
    <xf numFmtId="164" fontId="78" fillId="0" borderId="1" xfId="0" applyFont="true" applyBorder="true" applyAlignment="true" applyProtection="false">
      <alignment horizontal="center" vertical="center" textRotation="0" wrapText="false" indent="0" shrinkToFit="false"/>
      <protection locked="true" hidden="false"/>
    </xf>
    <xf numFmtId="173" fontId="79" fillId="0"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right" vertical="center" textRotation="0" wrapText="false" indent="0" shrinkToFit="false"/>
      <protection locked="true" hidden="false"/>
    </xf>
    <xf numFmtId="175" fontId="6" fillId="0" borderId="0" xfId="0" applyFont="true" applyBorder="false" applyAlignment="true" applyProtection="false">
      <alignment horizontal="center" vertical="center" textRotation="0" wrapText="false" indent="0" shrinkToFit="false"/>
      <protection locked="true" hidden="false"/>
    </xf>
    <xf numFmtId="164" fontId="80" fillId="12" borderId="1" xfId="0" applyFont="true" applyBorder="true" applyAlignment="true" applyProtection="false">
      <alignment horizontal="left" vertical="center" textRotation="0" wrapText="false" indent="0" shrinkToFit="false"/>
      <protection locked="true" hidden="false"/>
    </xf>
    <xf numFmtId="174" fontId="80" fillId="12" borderId="1" xfId="0" applyFont="true" applyBorder="true" applyAlignment="true" applyProtection="false">
      <alignment horizontal="center" vertical="center" textRotation="0" wrapText="false" indent="0" shrinkToFit="false"/>
      <protection locked="true" hidden="false"/>
    </xf>
    <xf numFmtId="173" fontId="80" fillId="12" borderId="1" xfId="0" applyFont="true" applyBorder="true" applyAlignment="true" applyProtection="false">
      <alignment horizontal="center" vertical="center" textRotation="0" wrapText="false" indent="0" shrinkToFit="false"/>
      <protection locked="true" hidden="false"/>
    </xf>
    <xf numFmtId="164" fontId="43" fillId="2" borderId="0" xfId="0" applyFont="true" applyBorder="false" applyAlignment="true" applyProtection="false">
      <alignment horizontal="right" vertical="center" textRotation="0" wrapText="false" indent="0" shrinkToFit="false"/>
      <protection locked="true" hidden="false"/>
    </xf>
    <xf numFmtId="164" fontId="81" fillId="0" borderId="1" xfId="0" applyFont="true" applyBorder="true" applyAlignment="true" applyProtection="false">
      <alignment horizontal="left" vertical="center" textRotation="0" wrapText="true" indent="0" shrinkToFit="false"/>
      <protection locked="true" hidden="false"/>
    </xf>
    <xf numFmtId="168" fontId="82" fillId="2" borderId="1" xfId="0" applyFont="true" applyBorder="true" applyAlignment="true" applyProtection="false">
      <alignment horizontal="center" vertical="center" textRotation="0" wrapText="false" indent="0" shrinkToFit="false"/>
      <protection locked="true" hidden="false"/>
    </xf>
    <xf numFmtId="164" fontId="83" fillId="0" borderId="1" xfId="0" applyFont="true" applyBorder="true" applyAlignment="true" applyProtection="false">
      <alignment horizontal="left" vertical="center" textRotation="0" wrapText="true" indent="0" shrinkToFit="false"/>
      <protection locked="true" hidden="false"/>
    </xf>
    <xf numFmtId="173" fontId="84" fillId="2" borderId="0" xfId="0" applyFont="true" applyBorder="false" applyAlignment="true" applyProtection="false">
      <alignment horizontal="center" vertical="center" textRotation="0" wrapText="false" indent="0" shrinkToFit="false"/>
      <protection locked="true" hidden="false"/>
    </xf>
    <xf numFmtId="164" fontId="81" fillId="2" borderId="0" xfId="0" applyFont="true" applyBorder="false" applyAlignment="true" applyProtection="false">
      <alignment horizontal="center" vertical="center" textRotation="0" wrapText="false" indent="0" shrinkToFit="false"/>
      <protection locked="true" hidden="false"/>
    </xf>
    <xf numFmtId="164" fontId="43"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8" fillId="2"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top" textRotation="0" wrapText="true" indent="0" shrinkToFit="false"/>
      <protection locked="true" hidden="false"/>
    </xf>
    <xf numFmtId="164" fontId="21" fillId="2" borderId="0" xfId="0" applyFont="true" applyBorder="true" applyAlignment="true" applyProtection="false">
      <alignment horizontal="center" vertical="top" textRotation="0" wrapText="true" indent="0" shrinkToFit="false"/>
      <protection locked="true" hidden="false"/>
    </xf>
    <xf numFmtId="164" fontId="24" fillId="2"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24" fillId="13" borderId="1" xfId="0" applyFont="true" applyBorder="true" applyAlignment="true" applyProtection="false">
      <alignment horizontal="center" vertical="top" textRotation="0" wrapText="true" indent="0" shrinkToFit="false"/>
      <protection locked="true" hidden="false"/>
    </xf>
    <xf numFmtId="164" fontId="31" fillId="4" borderId="1" xfId="0" applyFont="true" applyBorder="true" applyAlignment="true" applyProtection="false">
      <alignment horizontal="center"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32" fillId="4" borderId="1" xfId="0" applyFont="true" applyBorder="true" applyAlignment="true" applyProtection="false">
      <alignment horizontal="center" vertical="top" textRotation="0" wrapText="true" indent="0" shrinkToFit="false"/>
      <protection locked="true" hidden="false"/>
    </xf>
    <xf numFmtId="176" fontId="31" fillId="4" borderId="1" xfId="0" applyFont="true" applyBorder="true" applyAlignment="true" applyProtection="false">
      <alignment horizontal="center" vertical="top" textRotation="0" wrapText="false" indent="0" shrinkToFit="false"/>
      <protection locked="true" hidden="false"/>
    </xf>
    <xf numFmtId="164" fontId="25" fillId="4" borderId="1" xfId="0" applyFont="true" applyBorder="true" applyAlignment="true" applyProtection="false">
      <alignment horizontal="center" vertical="top" textRotation="0" wrapText="true" indent="0" shrinkToFit="false"/>
      <protection locked="true" hidden="false"/>
    </xf>
    <xf numFmtId="164" fontId="25" fillId="2" borderId="0" xfId="0" applyFont="true" applyBorder="true" applyAlignment="true" applyProtection="false">
      <alignment horizontal="center" vertical="top" textRotation="0" wrapText="true" indent="0" shrinkToFit="false"/>
      <protection locked="true" hidden="false"/>
    </xf>
    <xf numFmtId="164" fontId="25" fillId="13" borderId="1" xfId="0" applyFont="true" applyBorder="true" applyAlignment="true" applyProtection="false">
      <alignment horizontal="center" vertical="top" textRotation="0" wrapText="true" indent="0" shrinkToFit="false"/>
      <protection locked="true" hidden="false"/>
    </xf>
    <xf numFmtId="164" fontId="68" fillId="3" borderId="1" xfId="0" applyFont="true" applyBorder="true" applyAlignment="true" applyProtection="false">
      <alignment horizontal="center" vertical="center" textRotation="0" wrapText="true" indent="0" shrinkToFit="false"/>
      <protection locked="true" hidden="false"/>
    </xf>
    <xf numFmtId="164" fontId="38" fillId="0" borderId="0" xfId="0" applyFont="true" applyBorder="false" applyAlignment="true" applyProtection="false">
      <alignment horizontal="general" vertical="center" textRotation="0" wrapText="false" indent="0" shrinkToFit="false"/>
      <protection locked="true" hidden="false"/>
    </xf>
    <xf numFmtId="167" fontId="25"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center" textRotation="0" wrapText="false" indent="0" shrinkToFit="false"/>
      <protection locked="true" hidden="false"/>
    </xf>
    <xf numFmtId="167" fontId="38" fillId="0" borderId="1"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right" vertical="center" textRotation="0" wrapText="false" indent="0" shrinkToFit="false"/>
      <protection locked="true" hidden="false"/>
    </xf>
    <xf numFmtId="164" fontId="38"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true" applyProtection="false">
      <alignment horizontal="right" vertical="center" textRotation="0" wrapText="false" indent="0" shrinkToFit="false"/>
      <protection locked="true" hidden="false"/>
    </xf>
    <xf numFmtId="168" fontId="60" fillId="0" borderId="1" xfId="0" applyFont="true" applyBorder="true" applyAlignment="true" applyProtection="false">
      <alignment horizontal="general" vertical="center" textRotation="0" wrapText="false" indent="0" shrinkToFit="false"/>
      <protection locked="true" hidden="false"/>
    </xf>
    <xf numFmtId="167" fontId="38" fillId="0" borderId="0" xfId="0" applyFont="true" applyBorder="true" applyAlignment="true" applyProtection="false">
      <alignment horizontal="right" vertical="center" textRotation="0" wrapText="false" indent="0" shrinkToFit="false"/>
      <protection locked="true" hidden="false"/>
    </xf>
    <xf numFmtId="167" fontId="60"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false" applyAlignment="true" applyProtection="false">
      <alignment horizontal="general" vertical="center" textRotation="0" wrapText="false" indent="0" shrinkToFit="false"/>
      <protection locked="true" hidden="false"/>
    </xf>
    <xf numFmtId="166" fontId="20" fillId="0" borderId="1" xfId="0" applyFont="true" applyBorder="true" applyAlignment="true" applyProtection="false">
      <alignment horizontal="right" vertical="center" textRotation="0" wrapText="false" indent="0" shrinkToFit="false"/>
      <protection locked="true" hidden="false"/>
    </xf>
    <xf numFmtId="167" fontId="43" fillId="10" borderId="1" xfId="0" applyFont="true" applyBorder="true" applyAlignment="true" applyProtection="false">
      <alignment horizontal="right" vertical="center" textRotation="0" wrapText="false" indent="0" shrinkToFit="false"/>
      <protection locked="true" hidden="false"/>
    </xf>
    <xf numFmtId="164" fontId="43" fillId="0" borderId="0" xfId="0" applyFont="true" applyBorder="true" applyAlignment="true" applyProtection="false">
      <alignment horizontal="right" vertical="center" textRotation="0" wrapText="false" indent="0" shrinkToFit="false"/>
      <protection locked="true" hidden="false"/>
    </xf>
    <xf numFmtId="168" fontId="43" fillId="2" borderId="0" xfId="0" applyFont="true" applyBorder="true" applyAlignment="true" applyProtection="false">
      <alignment horizontal="right" vertical="center" textRotation="0" wrapText="false" indent="0" shrinkToFit="false"/>
      <protection locked="true" hidden="false"/>
    </xf>
    <xf numFmtId="164" fontId="43" fillId="10" borderId="1" xfId="0" applyFont="true" applyBorder="true" applyAlignment="true" applyProtection="false">
      <alignment horizontal="right" vertical="center" textRotation="0" wrapText="false" indent="0" shrinkToFit="false"/>
      <protection locked="true" hidden="false"/>
    </xf>
    <xf numFmtId="164" fontId="43" fillId="0" borderId="0" xfId="0" applyFont="true" applyBorder="false" applyAlignment="true" applyProtection="false">
      <alignment horizontal="right" vertical="center" textRotation="0" wrapText="false" indent="0" shrinkToFit="false"/>
      <protection locked="true" hidden="false"/>
    </xf>
    <xf numFmtId="167" fontId="43" fillId="2" borderId="0" xfId="0" applyFont="true" applyBorder="true" applyAlignment="true" applyProtection="false">
      <alignment horizontal="right" vertical="center" textRotation="0" wrapText="false" indent="0" shrinkToFit="false"/>
      <protection locked="true" hidden="false"/>
    </xf>
    <xf numFmtId="169" fontId="6" fillId="0" borderId="0" xfId="0" applyFont="true" applyBorder="false" applyAlignment="true" applyProtection="false">
      <alignment horizontal="general" vertical="center" textRotation="0" wrapText="false" indent="0" shrinkToFit="false"/>
      <protection locked="true" hidden="false"/>
    </xf>
    <xf numFmtId="167" fontId="6" fillId="0" borderId="0" xfId="0" applyFont="true" applyBorder="false" applyAlignment="true" applyProtection="false">
      <alignment horizontal="general"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true" indent="0" shrinkToFit="false"/>
      <protection locked="true" hidden="false"/>
    </xf>
    <xf numFmtId="168" fontId="6" fillId="0" borderId="0" xfId="0" applyFont="true" applyBorder="false" applyAlignment="true" applyProtection="false">
      <alignment horizontal="general" vertical="center" textRotation="0" wrapText="false" indent="0" shrinkToFit="false"/>
      <protection locked="true" hidden="false"/>
    </xf>
    <xf numFmtId="164" fontId="53" fillId="2" borderId="0" xfId="0" applyFont="true" applyBorder="true" applyAlignment="true" applyProtection="false">
      <alignment horizontal="center" vertical="center" textRotation="0" wrapText="false" indent="0" shrinkToFit="false"/>
      <protection locked="true" hidden="false"/>
    </xf>
    <xf numFmtId="164" fontId="53" fillId="2" borderId="0" xfId="0" applyFont="true" applyBorder="false" applyAlignment="true" applyProtection="false">
      <alignment horizontal="center" vertical="center" textRotation="0" wrapText="false" indent="0" shrinkToFit="false"/>
      <protection locked="true" hidden="false"/>
    </xf>
    <xf numFmtId="164" fontId="70" fillId="2" borderId="0" xfId="0" applyFont="true" applyBorder="fals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false" indent="0" shrinkToFit="false"/>
      <protection locked="true" hidden="false"/>
    </xf>
    <xf numFmtId="164" fontId="16" fillId="11" borderId="1" xfId="0" applyFont="true" applyBorder="tru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true" indent="0" shrinkToFit="false"/>
      <protection locked="true" hidden="false"/>
    </xf>
    <xf numFmtId="164" fontId="43" fillId="11" borderId="1" xfId="0" applyFont="true" applyBorder="true" applyAlignment="true" applyProtection="false">
      <alignment horizontal="center" vertical="center" textRotation="0" wrapText="true" indent="0" shrinkToFit="false"/>
      <protection locked="true" hidden="false"/>
    </xf>
    <xf numFmtId="164" fontId="18" fillId="13" borderId="1" xfId="0" applyFont="true" applyBorder="true" applyAlignment="true" applyProtection="false">
      <alignment horizontal="left" vertical="center" textRotation="0" wrapText="true" indent="0" shrinkToFit="false"/>
      <protection locked="true" hidden="false"/>
    </xf>
    <xf numFmtId="164" fontId="43" fillId="13" borderId="1" xfId="0" applyFont="true" applyBorder="true" applyAlignment="true" applyProtection="false">
      <alignment horizontal="center" vertical="center" textRotation="0" wrapText="true" indent="0" shrinkToFit="false"/>
      <protection locked="true" hidden="false"/>
    </xf>
    <xf numFmtId="164" fontId="15" fillId="2" borderId="1" xfId="0" applyFont="true" applyBorder="true" applyAlignment="true" applyProtection="false">
      <alignment horizontal="right" vertical="center" textRotation="0" wrapText="false" indent="0" shrinkToFit="false"/>
      <protection locked="true" hidden="false"/>
    </xf>
    <xf numFmtId="169" fontId="43"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true" applyProtection="false">
      <alignment horizontal="center" vertical="center" textRotation="0" wrapText="false" indent="0" shrinkToFit="false"/>
      <protection locked="true" hidden="false"/>
    </xf>
    <xf numFmtId="168" fontId="38" fillId="0" borderId="1" xfId="0" applyFont="true" applyBorder="true" applyAlignment="true" applyProtection="false">
      <alignment horizontal="center" vertical="center" textRotation="0" wrapText="false" indent="0" shrinkToFit="false"/>
      <protection locked="true" hidden="false"/>
    </xf>
    <xf numFmtId="172" fontId="38"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true" applyAlignment="false" applyProtection="false">
      <alignment horizontal="general" vertical="bottom" textRotation="0" wrapText="false" indent="0" shrinkToFit="false"/>
      <protection locked="true" hidden="false"/>
    </xf>
    <xf numFmtId="169" fontId="38" fillId="0" borderId="0" xfId="0" applyFont="true" applyBorder="true" applyAlignment="false" applyProtection="false">
      <alignment horizontal="general" vertical="bottom" textRotation="0" wrapText="false" indent="0" shrinkToFit="false"/>
      <protection locked="true" hidden="false"/>
    </xf>
    <xf numFmtId="164" fontId="87" fillId="11" borderId="1" xfId="0" applyFont="true" applyBorder="true" applyAlignment="true" applyProtection="false">
      <alignment horizontal="center" vertical="center" textRotation="0" wrapText="false" indent="0" shrinkToFit="false"/>
      <protection locked="true" hidden="false"/>
    </xf>
    <xf numFmtId="166" fontId="36" fillId="11" borderId="1"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false" applyAlignment="true" applyProtection="false">
      <alignment horizontal="general" vertical="center" textRotation="0" wrapText="false" indent="0" shrinkToFit="false"/>
      <protection locked="true" hidden="false"/>
    </xf>
    <xf numFmtId="168" fontId="38" fillId="11" borderId="1" xfId="0" applyFont="true" applyBorder="true" applyAlignment="true" applyProtection="false">
      <alignment horizontal="general" vertical="center" textRotation="0" wrapText="false" indent="0" shrinkToFit="false"/>
      <protection locked="true" hidden="false"/>
    </xf>
    <xf numFmtId="169" fontId="43" fillId="11" borderId="1" xfId="0" applyFont="true" applyBorder="true" applyAlignment="true" applyProtection="false">
      <alignment horizontal="general" vertical="center" textRotation="0" wrapText="false" indent="0" shrinkToFit="false"/>
      <protection locked="true" hidden="false"/>
    </xf>
    <xf numFmtId="169" fontId="38" fillId="2" borderId="0" xfId="0" applyFont="true" applyBorder="true" applyAlignment="true" applyProtection="false">
      <alignment horizontal="general" vertical="center" textRotation="0" wrapText="false" indent="0" shrinkToFit="false"/>
      <protection locked="true" hidden="false"/>
    </xf>
    <xf numFmtId="172" fontId="43" fillId="11" borderId="1" xfId="0" applyFont="true" applyBorder="true" applyAlignment="true" applyProtection="false">
      <alignment horizontal="right" vertical="center" textRotation="0" wrapText="false" indent="0" shrinkToFit="false"/>
      <protection locked="true" hidden="false"/>
    </xf>
    <xf numFmtId="164" fontId="87" fillId="2" borderId="0"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left" vertical="center" textRotation="0" wrapText="false" indent="0" shrinkToFit="false"/>
      <protection locked="true" hidden="false"/>
    </xf>
    <xf numFmtId="166" fontId="36" fillId="2" borderId="0"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general" vertical="center" textRotation="0" wrapText="false" indent="0" shrinkToFit="false"/>
      <protection locked="true" hidden="false"/>
    </xf>
    <xf numFmtId="172" fontId="43" fillId="2" borderId="0"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true" applyAlignment="false" applyProtection="false">
      <alignment horizontal="general" vertical="bottom" textRotation="0" wrapText="false" indent="0" shrinkToFit="false"/>
      <protection locked="true" hidden="false"/>
    </xf>
    <xf numFmtId="167" fontId="38" fillId="2" borderId="1" xfId="0" applyFont="true" applyBorder="true" applyAlignment="true" applyProtection="false">
      <alignment horizontal="right" vertical="center" textRotation="0" wrapText="false" indent="0" shrinkToFit="false"/>
      <protection locked="true" hidden="false"/>
    </xf>
    <xf numFmtId="169" fontId="43" fillId="2" borderId="1" xfId="0" applyFont="true" applyBorder="true" applyAlignment="false" applyProtection="false">
      <alignment horizontal="general" vertical="bottom" textRotation="0" wrapText="false" indent="0" shrinkToFit="false"/>
      <protection locked="true" hidden="false"/>
    </xf>
    <xf numFmtId="164" fontId="38" fillId="2" borderId="1" xfId="0" applyFont="true" applyBorder="true" applyAlignment="true" applyProtection="false">
      <alignment horizontal="right" vertical="center" textRotation="0" wrapText="false" indent="0" shrinkToFit="false"/>
      <protection locked="true" hidden="false"/>
    </xf>
    <xf numFmtId="169" fontId="38" fillId="2" borderId="0" xfId="0" applyFont="true" applyBorder="true" applyAlignment="false" applyProtection="false">
      <alignment horizontal="general" vertical="bottom" textRotation="0" wrapText="false" indent="0" shrinkToFit="false"/>
      <protection locked="true" hidden="false"/>
    </xf>
    <xf numFmtId="167" fontId="38" fillId="11" borderId="1" xfId="0" applyFont="true" applyBorder="true" applyAlignment="true" applyProtection="false">
      <alignment horizontal="right" vertical="center" textRotation="0" wrapText="false" indent="0" shrinkToFit="false"/>
      <protection locked="true" hidden="false"/>
    </xf>
    <xf numFmtId="164" fontId="15" fillId="2" borderId="0" xfId="0" applyFont="true" applyBorder="true" applyAlignment="true" applyProtection="false">
      <alignment horizontal="center" vertical="center" textRotation="0" wrapText="false" indent="0" shrinkToFit="false"/>
      <protection locked="true" hidden="false"/>
    </xf>
    <xf numFmtId="166" fontId="36" fillId="0" borderId="0" xfId="0" applyFont="true" applyBorder="true" applyAlignment="true" applyProtection="false">
      <alignment horizontal="right" vertical="center" textRotation="0" wrapText="false" indent="0" shrinkToFit="false"/>
      <protection locked="true" hidden="false"/>
    </xf>
    <xf numFmtId="172" fontId="43" fillId="0" borderId="0" xfId="0" applyFont="true" applyBorder="true" applyAlignment="true" applyProtection="false">
      <alignment horizontal="right" vertical="bottom" textRotation="0" wrapText="false" indent="0" shrinkToFit="false"/>
      <protection locked="true" hidden="false"/>
    </xf>
    <xf numFmtId="167" fontId="38" fillId="0" borderId="0" xfId="0" applyFont="true" applyBorder="false" applyAlignment="true" applyProtection="false">
      <alignment horizontal="right" vertical="center" textRotation="0" wrapText="false" indent="0" shrinkToFit="false"/>
      <protection locked="true" hidden="false"/>
    </xf>
    <xf numFmtId="170" fontId="6"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bottom" textRotation="0" wrapText="false" indent="0" shrinkToFit="false"/>
      <protection locked="true" hidden="false"/>
    </xf>
    <xf numFmtId="172" fontId="38" fillId="0" borderId="1" xfId="0" applyFont="true" applyBorder="true" applyAlignment="true" applyProtection="false">
      <alignment horizontal="right" vertical="bottom" textRotation="0" wrapText="false" indent="0" shrinkToFit="false"/>
      <protection locked="true" hidden="false"/>
    </xf>
    <xf numFmtId="164" fontId="69" fillId="2" borderId="0" xfId="0" applyFont="true" applyBorder="true" applyAlignment="true" applyProtection="false">
      <alignment horizontal="center" vertical="center" textRotation="0" wrapText="false" indent="0" shrinkToFit="false"/>
      <protection locked="true" hidden="false"/>
    </xf>
    <xf numFmtId="164" fontId="88" fillId="2" borderId="0" xfId="0" applyFont="true" applyBorder="true" applyAlignment="true" applyProtection="false">
      <alignment horizontal="left" vertical="center" textRotation="0" wrapText="true" indent="0" shrinkToFit="false"/>
      <protection locked="true" hidden="false"/>
    </xf>
    <xf numFmtId="164" fontId="89" fillId="0" borderId="0" xfId="0" applyFont="true" applyBorder="true" applyAlignment="true" applyProtection="false">
      <alignment horizontal="center" vertical="center" textRotation="0" wrapText="false" indent="0" shrinkToFit="false"/>
      <protection locked="true" hidden="false"/>
    </xf>
    <xf numFmtId="164" fontId="43" fillId="12" borderId="1" xfId="0" applyFont="true" applyBorder="true" applyAlignment="true" applyProtection="false">
      <alignment horizontal="center" vertical="top" textRotation="0" wrapText="true" indent="0" shrinkToFit="false"/>
      <protection locked="true" hidden="false"/>
    </xf>
    <xf numFmtId="164" fontId="58" fillId="12" borderId="1" xfId="0" applyFont="true" applyBorder="true" applyAlignment="true" applyProtection="false">
      <alignment horizontal="center" vertical="top" textRotation="0" wrapText="true" indent="0" shrinkToFit="false"/>
      <protection locked="true" hidden="false"/>
    </xf>
    <xf numFmtId="164" fontId="38" fillId="2" borderId="0" xfId="0" applyFont="true" applyBorder="true" applyAlignment="true" applyProtection="false">
      <alignment horizontal="general" vertical="top" textRotation="0" wrapText="true" indent="0" shrinkToFit="false"/>
      <protection locked="true" hidden="false"/>
    </xf>
    <xf numFmtId="164" fontId="38" fillId="12" borderId="1" xfId="0" applyFont="true" applyBorder="true" applyAlignment="true" applyProtection="false">
      <alignment horizontal="center" vertical="top" textRotation="0" wrapText="false" indent="0" shrinkToFit="false"/>
      <protection locked="true" hidden="false"/>
    </xf>
    <xf numFmtId="164" fontId="68"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right" vertical="center" textRotation="0" wrapText="false" indent="0" shrinkToFit="false"/>
      <protection locked="true" hidden="false"/>
    </xf>
    <xf numFmtId="168" fontId="6" fillId="0" borderId="1" xfId="0" applyFont="true" applyBorder="true" applyAlignment="true" applyProtection="false">
      <alignment horizontal="right" vertical="center" textRotation="0" wrapText="false" indent="0" shrinkToFit="false"/>
      <protection locked="true" hidden="false"/>
    </xf>
    <xf numFmtId="169" fontId="6" fillId="0" borderId="1"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72" fontId="6"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7" fontId="6" fillId="0" borderId="1" xfId="0" applyFont="true" applyBorder="true" applyAlignment="true" applyProtection="false">
      <alignment horizontal="right" vertical="center" textRotation="0" wrapText="false" indent="0" shrinkToFit="false"/>
      <protection locked="true" hidden="false"/>
    </xf>
    <xf numFmtId="164" fontId="49" fillId="12" borderId="1" xfId="0" applyFont="true" applyBorder="true" applyAlignment="true" applyProtection="false">
      <alignment horizontal="general" vertical="center" textRotation="0" wrapText="false" indent="0" shrinkToFit="false"/>
      <protection locked="true" hidden="false"/>
    </xf>
    <xf numFmtId="164" fontId="58" fillId="12" borderId="1" xfId="0" applyFont="true" applyBorder="true" applyAlignment="true" applyProtection="false">
      <alignment horizontal="left" vertical="center" textRotation="0" wrapText="false" indent="0" shrinkToFit="false"/>
      <protection locked="true" hidden="false"/>
    </xf>
    <xf numFmtId="166" fontId="43" fillId="12" borderId="1" xfId="0" applyFont="true" applyBorder="true" applyAlignment="true" applyProtection="false">
      <alignment horizontal="right" vertical="center" textRotation="0" wrapText="false" indent="0" shrinkToFit="false"/>
      <protection locked="true" hidden="false"/>
    </xf>
    <xf numFmtId="168" fontId="43" fillId="12" borderId="1" xfId="0" applyFont="true" applyBorder="true" applyAlignment="true" applyProtection="false">
      <alignment horizontal="right" vertical="center" textRotation="0" wrapText="false" indent="0" shrinkToFit="false"/>
      <protection locked="true" hidden="false"/>
    </xf>
    <xf numFmtId="169" fontId="43" fillId="12" borderId="1" xfId="0" applyFont="true" applyBorder="true" applyAlignment="true" applyProtection="false">
      <alignment horizontal="right" vertical="center" textRotation="0" wrapText="false" indent="0" shrinkToFit="false"/>
      <protection locked="true" hidden="false"/>
    </xf>
    <xf numFmtId="167" fontId="43" fillId="12" borderId="1" xfId="0" applyFont="true" applyBorder="true" applyAlignment="true" applyProtection="false">
      <alignment horizontal="right" vertical="center" textRotation="0" wrapText="false" indent="0" shrinkToFit="false"/>
      <protection locked="true" hidden="false"/>
    </xf>
    <xf numFmtId="172" fontId="43" fillId="12" borderId="1" xfId="0" applyFont="true" applyBorder="true" applyAlignment="true" applyProtection="false">
      <alignment horizontal="right" vertical="center" textRotation="0" wrapText="false" indent="0" shrinkToFit="false"/>
      <protection locked="true" hidden="false"/>
    </xf>
    <xf numFmtId="164" fontId="90" fillId="0" borderId="0" xfId="0" applyFont="true" applyBorder="true" applyAlignment="true" applyProtection="false">
      <alignment horizontal="left" vertical="center" textRotation="0" wrapText="false" indent="0" shrinkToFit="false"/>
      <protection locked="true" hidden="false"/>
    </xf>
    <xf numFmtId="164" fontId="92" fillId="0" borderId="0" xfId="0" applyFont="true" applyBorder="true" applyAlignment="true" applyProtection="false">
      <alignment horizontal="left" vertical="center" textRotation="0" wrapText="false" indent="0" shrinkToFit="false"/>
      <protection locked="true" hidden="false"/>
    </xf>
    <xf numFmtId="164" fontId="9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uro" xfId="20"/>
  </cellStyles>
  <colors>
    <indexedColors>
      <rgbColor rgb="FF000000"/>
      <rgbColor rgb="FFFFFFFF"/>
      <rgbColor rgb="FFFF0000"/>
      <rgbColor rgb="FF00FF00"/>
      <rgbColor rgb="FF0000FF"/>
      <rgbColor rgb="FFFFFF00"/>
      <rgbColor rgb="FFFF00FF"/>
      <rgbColor rgb="FF00FFFF"/>
      <rgbColor rgb="FF800000"/>
      <rgbColor rgb="FF1E6A39"/>
      <rgbColor rgb="FF000080"/>
      <rgbColor rgb="FF808000"/>
      <rgbColor rgb="FFBF0041"/>
      <rgbColor rgb="FF158466"/>
      <rgbColor rgb="FFB3CAC7"/>
      <rgbColor rgb="FF808080"/>
      <rgbColor rgb="FF729FCF"/>
      <rgbColor rgb="FFD62E4E"/>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AFD095"/>
      <rgbColor rgb="FFFFFF99"/>
      <rgbColor rgb="FFB4C7DC"/>
      <rgbColor rgb="FFEC9BA4"/>
      <rgbColor rgb="FFE0C2CD"/>
      <rgbColor rgb="FFFFB66C"/>
      <rgbColor rgb="FF3366FF"/>
      <rgbColor rgb="FF33CCCC"/>
      <rgbColor rgb="FFACB20C"/>
      <rgbColor rgb="FFFFCC00"/>
      <rgbColor rgb="FFFF860D"/>
      <rgbColor rgb="FFFF6600"/>
      <rgbColor rgb="FF3465A4"/>
      <rgbColor rgb="FF969696"/>
      <rgbColor rgb="FF111111"/>
      <rgbColor rgb="FF339966"/>
      <rgbColor rgb="FF1C1C1C"/>
      <rgbColor rgb="FF28471F"/>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M53" activeCellId="0" sqref="M53"/>
    </sheetView>
  </sheetViews>
  <sheetFormatPr defaultColWidth="11.7070312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1.99"/>
    <col collapsed="false" customWidth="true" hidden="false" outlineLevel="0" max="6" min="6" style="4" width="2"/>
    <col collapsed="false" customWidth="true" hidden="false" outlineLevel="0" max="7" min="7" style="4" width="12.67"/>
    <col collapsed="false" customWidth="true" hidden="false" outlineLevel="0" max="8" min="8" style="4" width="2"/>
    <col collapsed="false" customWidth="true" hidden="false" outlineLevel="0" max="9" min="9" style="4" width="14.03"/>
    <col collapsed="false" customWidth="true" hidden="false" outlineLevel="0" max="10" min="10" style="5" width="2"/>
    <col collapsed="false" customWidth="true" hidden="false" outlineLevel="0" max="11" min="11" style="4" width="14.16"/>
    <col collapsed="false" customWidth="true" hidden="false" outlineLevel="0" max="12" min="12" style="5" width="2"/>
    <col collapsed="false" customWidth="true" hidden="false" outlineLevel="0" max="13" min="13" style="4" width="17.89"/>
    <col collapsed="false" customWidth="true" hidden="false" outlineLevel="0" max="14" min="14" style="4" width="2"/>
    <col collapsed="false" customWidth="true" hidden="false" outlineLevel="0" max="15" min="15" style="4" width="16.94"/>
    <col collapsed="false" customWidth="true" hidden="false" outlineLevel="0" max="16" min="16" style="5" width="2.92"/>
    <col collapsed="false" customWidth="true" hidden="false" outlineLevel="0" max="17" min="17" style="4" width="16.11"/>
    <col collapsed="false" customWidth="true" hidden="false" outlineLevel="0" max="18" min="18" style="5" width="2.92"/>
    <col collapsed="false" customWidth="true" hidden="false" outlineLevel="0" max="19" min="19" style="4" width="17.64"/>
    <col collapsed="false" customWidth="true" hidden="false" outlineLevel="0" max="20" min="20" style="5" width="2.92"/>
    <col collapsed="false" customWidth="true" hidden="false" outlineLevel="0" max="21" min="21" style="4" width="23.35"/>
    <col collapsed="false" customWidth="true" hidden="false" outlineLevel="0" max="22" min="22" style="5" width="2.92"/>
    <col collapsed="false" customWidth="true" hidden="false" outlineLevel="0" max="23" min="23" style="4" width="19.91"/>
    <col collapsed="false" customWidth="true" hidden="false" outlineLevel="0" max="24" min="24" style="5" width="2.92"/>
    <col collapsed="false" customWidth="true" hidden="false" outlineLevel="0" max="25" min="25" style="4" width="18.06"/>
    <col collapsed="false" customWidth="true" hidden="false" outlineLevel="0" max="26" min="26" style="4" width="8.06"/>
    <col collapsed="false" customWidth="true" hidden="false" outlineLevel="0" max="27" min="27" style="4" width="2.64"/>
    <col collapsed="false" customWidth="false" hidden="false" outlineLevel="0" max="992" min="28" style="4" width="11.69"/>
    <col collapsed="false" customWidth="true" hidden="false" outlineLevel="0" max="1015" min="993" style="4" width="11.52"/>
    <col collapsed="false" customWidth="true" hidden="false" outlineLevel="0" max="1024" min="1016" style="0" width="11.52"/>
  </cols>
  <sheetData>
    <row r="1" s="8" customFormat="true" ht="36.95" hidden="false" customHeight="true" outlineLevel="0" collapsed="false">
      <c r="A1" s="6" t="s">
        <v>0</v>
      </c>
      <c r="B1" s="6"/>
      <c r="C1" s="6"/>
      <c r="D1" s="6"/>
      <c r="E1" s="6"/>
      <c r="F1" s="6"/>
      <c r="G1" s="6"/>
      <c r="H1" s="6"/>
      <c r="I1" s="6"/>
      <c r="J1" s="6"/>
      <c r="K1" s="6"/>
      <c r="L1" s="6"/>
      <c r="M1" s="6"/>
      <c r="N1" s="6"/>
      <c r="O1" s="6"/>
      <c r="P1" s="6"/>
      <c r="Q1" s="6"/>
      <c r="R1" s="6"/>
      <c r="S1" s="6"/>
      <c r="T1" s="7"/>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0"/>
      <c r="AMC1" s="0"/>
      <c r="AMD1" s="0"/>
      <c r="AME1" s="0"/>
      <c r="AMF1" s="0"/>
      <c r="AMG1" s="0"/>
      <c r="AMH1" s="0"/>
      <c r="AMI1" s="0"/>
      <c r="AMJ1" s="0"/>
    </row>
    <row r="2" s="8" customFormat="true" ht="19.45" hidden="false" customHeight="true" outlineLevel="0" collapsed="false">
      <c r="A2" s="9"/>
      <c r="B2" s="10"/>
      <c r="C2" s="11"/>
      <c r="E2" s="12" t="s">
        <v>1</v>
      </c>
      <c r="G2" s="12" t="s">
        <v>1</v>
      </c>
      <c r="I2" s="13" t="s">
        <v>2</v>
      </c>
      <c r="M2" s="14" t="s">
        <v>3</v>
      </c>
      <c r="Q2" s="15"/>
      <c r="S2" s="16"/>
      <c r="U2" s="15"/>
      <c r="V2" s="15"/>
      <c r="W2" s="15"/>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0"/>
      <c r="AMC2" s="0"/>
      <c r="AMD2" s="0"/>
      <c r="AME2" s="0"/>
      <c r="AMF2" s="0"/>
      <c r="AMG2" s="0"/>
      <c r="AMH2" s="0"/>
      <c r="AMI2" s="0"/>
      <c r="AMJ2" s="0"/>
    </row>
    <row r="3" s="19" customFormat="true" ht="13.7" hidden="false" customHeight="true" outlineLevel="0" collapsed="false">
      <c r="A3" s="17"/>
      <c r="B3" s="18"/>
      <c r="C3" s="17"/>
      <c r="E3" s="20" t="s">
        <v>4</v>
      </c>
      <c r="F3" s="21"/>
      <c r="G3" s="20" t="s">
        <v>5</v>
      </c>
      <c r="H3" s="21"/>
      <c r="I3" s="20" t="s">
        <v>6</v>
      </c>
      <c r="J3" s="21"/>
      <c r="K3" s="20" t="s">
        <v>7</v>
      </c>
      <c r="L3" s="21"/>
      <c r="M3" s="20" t="s">
        <v>8</v>
      </c>
      <c r="N3" s="21"/>
      <c r="O3" s="20" t="s">
        <v>9</v>
      </c>
      <c r="P3" s="21"/>
      <c r="Q3" s="20" t="s">
        <v>10</v>
      </c>
      <c r="R3" s="21"/>
      <c r="S3" s="20" t="s">
        <v>11</v>
      </c>
      <c r="T3" s="21"/>
      <c r="U3" s="20" t="s">
        <v>12</v>
      </c>
      <c r="V3" s="21"/>
      <c r="W3" s="20" t="s">
        <v>13</v>
      </c>
      <c r="X3" s="21"/>
      <c r="Y3" s="20" t="s">
        <v>14</v>
      </c>
      <c r="AJZ3" s="22"/>
      <c r="AKA3" s="22"/>
      <c r="AKB3" s="22"/>
      <c r="AKC3" s="22"/>
      <c r="AKD3" s="22"/>
      <c r="AKE3" s="22"/>
      <c r="AKF3" s="22"/>
      <c r="AKG3" s="22"/>
      <c r="AKH3" s="22"/>
      <c r="AKI3" s="22"/>
      <c r="AKJ3" s="22"/>
      <c r="AKK3" s="22"/>
      <c r="AKL3" s="22"/>
      <c r="AKM3" s="22"/>
      <c r="AKN3" s="22"/>
      <c r="AKO3" s="22"/>
      <c r="AKP3" s="22"/>
      <c r="AKQ3" s="22"/>
      <c r="AKR3" s="22"/>
      <c r="AKS3" s="22"/>
      <c r="AKT3" s="22"/>
      <c r="AKU3" s="22"/>
      <c r="AKV3" s="22"/>
      <c r="AKW3" s="22"/>
      <c r="AKX3" s="22"/>
      <c r="AKY3" s="22"/>
      <c r="AKZ3" s="22"/>
      <c r="ALA3" s="22"/>
      <c r="ALB3" s="22"/>
      <c r="ALC3" s="22"/>
      <c r="ALD3" s="22"/>
      <c r="ALE3" s="22"/>
      <c r="ALF3" s="22"/>
      <c r="ALG3" s="22"/>
      <c r="ALH3" s="22"/>
      <c r="ALI3" s="22"/>
      <c r="ALJ3" s="22"/>
      <c r="ALK3" s="22"/>
      <c r="ALL3" s="22"/>
      <c r="ALM3" s="22"/>
      <c r="ALN3" s="22"/>
      <c r="ALO3" s="22"/>
      <c r="ALP3" s="22"/>
      <c r="ALQ3" s="22"/>
      <c r="ALR3" s="22"/>
      <c r="ALS3" s="22"/>
      <c r="ALT3" s="22"/>
      <c r="ALU3" s="22"/>
      <c r="ALV3" s="22"/>
      <c r="ALW3" s="22"/>
      <c r="ALX3" s="22"/>
      <c r="ALY3" s="22"/>
      <c r="ALZ3" s="22"/>
      <c r="AMA3" s="22"/>
      <c r="AMB3" s="0"/>
      <c r="AMC3" s="0"/>
      <c r="AMD3" s="0"/>
      <c r="AME3" s="0"/>
      <c r="AMF3" s="0"/>
      <c r="AMG3" s="0"/>
      <c r="AMH3" s="0"/>
      <c r="AMI3" s="0"/>
      <c r="AMJ3" s="0"/>
    </row>
    <row r="4" s="26" customFormat="true" ht="55.95" hidden="false" customHeight="true" outlineLevel="0" collapsed="false">
      <c r="A4" s="23" t="s">
        <v>15</v>
      </c>
      <c r="B4" s="24" t="s">
        <v>16</v>
      </c>
      <c r="C4" s="25" t="s">
        <v>17</v>
      </c>
      <c r="E4" s="27" t="s">
        <v>18</v>
      </c>
      <c r="F4" s="28"/>
      <c r="G4" s="27" t="s">
        <v>19</v>
      </c>
      <c r="H4" s="28"/>
      <c r="I4" s="29" t="s">
        <v>20</v>
      </c>
      <c r="J4" s="28"/>
      <c r="K4" s="27" t="s">
        <v>21</v>
      </c>
      <c r="L4" s="28"/>
      <c r="M4" s="30" t="s">
        <v>22</v>
      </c>
      <c r="N4" s="28"/>
      <c r="O4" s="31" t="s">
        <v>23</v>
      </c>
      <c r="P4" s="28"/>
      <c r="Q4" s="32" t="s">
        <v>24</v>
      </c>
      <c r="R4" s="28"/>
      <c r="S4" s="32" t="s">
        <v>24</v>
      </c>
      <c r="T4" s="28"/>
      <c r="U4" s="33" t="s">
        <v>25</v>
      </c>
      <c r="V4" s="34"/>
      <c r="W4" s="32" t="s">
        <v>24</v>
      </c>
      <c r="X4" s="28"/>
      <c r="Y4" s="35" t="s">
        <v>26</v>
      </c>
      <c r="Z4" s="36" t="s">
        <v>27</v>
      </c>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0"/>
      <c r="AMC4" s="0"/>
      <c r="AMD4" s="0"/>
      <c r="AME4" s="0"/>
      <c r="AMF4" s="0"/>
      <c r="AMG4" s="0"/>
      <c r="AMH4" s="0"/>
      <c r="AMI4" s="0"/>
      <c r="AMJ4" s="0"/>
    </row>
    <row r="5" s="26" customFormat="true" ht="29.25" hidden="false" customHeight="true" outlineLevel="0" collapsed="false">
      <c r="A5" s="23"/>
      <c r="B5" s="24"/>
      <c r="C5" s="25"/>
      <c r="E5" s="27"/>
      <c r="F5" s="37"/>
      <c r="G5" s="27"/>
      <c r="H5" s="37"/>
      <c r="I5" s="29"/>
      <c r="J5" s="38"/>
      <c r="K5" s="27"/>
      <c r="L5" s="38"/>
      <c r="M5" s="30"/>
      <c r="N5" s="37"/>
      <c r="O5" s="39" t="s">
        <v>28</v>
      </c>
      <c r="P5" s="40"/>
      <c r="Q5" s="32" t="s">
        <v>29</v>
      </c>
      <c r="R5" s="40"/>
      <c r="S5" s="32" t="s">
        <v>30</v>
      </c>
      <c r="T5" s="40"/>
      <c r="U5" s="41" t="s">
        <v>31</v>
      </c>
      <c r="V5" s="34"/>
      <c r="W5" s="42" t="s">
        <v>32</v>
      </c>
      <c r="X5" s="40"/>
      <c r="Y5" s="35"/>
      <c r="Z5" s="36"/>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0"/>
      <c r="AMC5" s="0"/>
      <c r="AMD5" s="0"/>
      <c r="AME5" s="0"/>
      <c r="AMF5" s="0"/>
      <c r="AMG5" s="0"/>
      <c r="AMH5" s="0"/>
      <c r="AMI5" s="0"/>
      <c r="AMJ5" s="0"/>
    </row>
    <row r="6" s="26" customFormat="true" ht="90.25" hidden="false" customHeight="true" outlineLevel="0" collapsed="false">
      <c r="A6" s="23"/>
      <c r="B6" s="24"/>
      <c r="C6" s="25"/>
      <c r="E6" s="43" t="s">
        <v>33</v>
      </c>
      <c r="F6" s="37"/>
      <c r="G6" s="44" t="s">
        <v>34</v>
      </c>
      <c r="H6" s="37"/>
      <c r="I6" s="45" t="s">
        <v>35</v>
      </c>
      <c r="J6" s="46"/>
      <c r="K6" s="47" t="s">
        <v>36</v>
      </c>
      <c r="L6" s="46"/>
      <c r="M6" s="48" t="s">
        <v>37</v>
      </c>
      <c r="N6" s="37"/>
      <c r="O6" s="49" t="s">
        <v>38</v>
      </c>
      <c r="P6" s="50"/>
      <c r="Q6" s="51" t="s">
        <v>39</v>
      </c>
      <c r="R6" s="52"/>
      <c r="S6" s="51" t="s">
        <v>40</v>
      </c>
      <c r="T6" s="53"/>
      <c r="U6" s="54" t="s">
        <v>41</v>
      </c>
      <c r="V6" s="53"/>
      <c r="W6" s="51" t="s">
        <v>42</v>
      </c>
      <c r="X6" s="55"/>
      <c r="Y6" s="56" t="s">
        <v>43</v>
      </c>
      <c r="Z6" s="36"/>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0"/>
      <c r="AMC6" s="0"/>
      <c r="AMD6" s="0"/>
      <c r="AME6" s="0"/>
      <c r="AMF6" s="0"/>
      <c r="AMG6" s="0"/>
      <c r="AMH6" s="0"/>
      <c r="AMI6" s="0"/>
      <c r="AMJ6" s="0"/>
    </row>
    <row r="7" s="60" customFormat="true" ht="14.15" hidden="false" customHeight="true" outlineLevel="0" collapsed="false">
      <c r="A7" s="57" t="n">
        <v>1</v>
      </c>
      <c r="B7" s="58" t="s">
        <v>44</v>
      </c>
      <c r="C7" s="59" t="n">
        <v>15466</v>
      </c>
      <c r="E7" s="61" t="n">
        <v>8506.3</v>
      </c>
      <c r="F7" s="62"/>
      <c r="G7" s="63" t="n">
        <v>4000</v>
      </c>
      <c r="H7" s="62"/>
      <c r="I7" s="64" t="n">
        <v>623.089356476729</v>
      </c>
      <c r="J7" s="65"/>
      <c r="K7" s="64" t="n">
        <v>13129.3893564767</v>
      </c>
      <c r="L7" s="65"/>
      <c r="M7" s="66" t="n">
        <v>15528.72</v>
      </c>
      <c r="N7" s="62"/>
      <c r="O7" s="63" t="n">
        <v>-2399.33064352327</v>
      </c>
      <c r="P7" s="67"/>
      <c r="Q7" s="68"/>
      <c r="R7" s="67"/>
      <c r="S7" s="63" t="n">
        <v>0</v>
      </c>
      <c r="T7" s="67"/>
      <c r="U7" s="63" t="n">
        <v>4769.532</v>
      </c>
      <c r="V7" s="67"/>
      <c r="W7" s="63" t="n">
        <v>2384.766</v>
      </c>
      <c r="X7" s="67"/>
      <c r="Y7" s="63" t="n">
        <v>-14.5646435232716</v>
      </c>
      <c r="Z7" s="69" t="n">
        <v>-0.000941720129527452</v>
      </c>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0"/>
      <c r="AMC7" s="0"/>
      <c r="AMD7" s="0"/>
      <c r="AME7" s="0"/>
      <c r="AMF7" s="0"/>
      <c r="AMG7" s="0"/>
      <c r="AMH7" s="0"/>
      <c r="AMI7" s="0"/>
      <c r="AMJ7" s="0"/>
    </row>
    <row r="8" s="60" customFormat="true" ht="14.15" hidden="false" customHeight="true" outlineLevel="0" collapsed="false">
      <c r="A8" s="57" t="n">
        <v>2</v>
      </c>
      <c r="B8" s="58" t="s">
        <v>45</v>
      </c>
      <c r="C8" s="70" t="n">
        <v>2118</v>
      </c>
      <c r="E8" s="61" t="n">
        <v>1164.9</v>
      </c>
      <c r="F8" s="62"/>
      <c r="G8" s="63" t="n">
        <v>1400</v>
      </c>
      <c r="H8" s="62"/>
      <c r="I8" s="64" t="n">
        <v>85.3293196054385</v>
      </c>
      <c r="J8" s="65"/>
      <c r="K8" s="64" t="n">
        <v>2650.22931960544</v>
      </c>
      <c r="L8" s="65"/>
      <c r="M8" s="66" t="n">
        <v>2798.56</v>
      </c>
      <c r="N8" s="62"/>
      <c r="O8" s="63" t="n">
        <v>-148.330680394561</v>
      </c>
      <c r="P8" s="67"/>
      <c r="Q8" s="68" t="n">
        <v>932.6</v>
      </c>
      <c r="R8" s="67"/>
      <c r="S8" s="63" t="n">
        <v>0</v>
      </c>
      <c r="T8" s="67"/>
      <c r="U8" s="63" t="n">
        <v>1000</v>
      </c>
      <c r="V8" s="67"/>
      <c r="W8" s="63" t="n">
        <v>500</v>
      </c>
      <c r="X8" s="67"/>
      <c r="Y8" s="63" t="n">
        <v>1284.26931960544</v>
      </c>
      <c r="Z8" s="69" t="n">
        <v>0.606359452127214</v>
      </c>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0"/>
      <c r="AMC8" s="0"/>
      <c r="AMD8" s="0"/>
      <c r="AME8" s="0"/>
      <c r="AMF8" s="0"/>
      <c r="AMG8" s="0"/>
      <c r="AMH8" s="0"/>
      <c r="AMI8" s="0"/>
      <c r="AMJ8" s="0"/>
    </row>
    <row r="9" s="60" customFormat="true" ht="14.15" hidden="false" customHeight="true" outlineLevel="0" collapsed="false">
      <c r="A9" s="57" t="n">
        <v>3</v>
      </c>
      <c r="B9" s="58" t="s">
        <v>46</v>
      </c>
      <c r="C9" s="59" t="n">
        <v>18010</v>
      </c>
      <c r="E9" s="61" t="n">
        <v>9905.5</v>
      </c>
      <c r="F9" s="62"/>
      <c r="G9" s="63" t="n">
        <v>4000</v>
      </c>
      <c r="H9" s="62"/>
      <c r="I9" s="64" t="n">
        <v>725.5812304504</v>
      </c>
      <c r="J9" s="65"/>
      <c r="K9" s="64" t="n">
        <v>14631.0812304504</v>
      </c>
      <c r="L9" s="65"/>
      <c r="M9" s="66" t="n">
        <v>17719.2</v>
      </c>
      <c r="N9" s="62"/>
      <c r="O9" s="63" t="n">
        <v>-3088.1187695496</v>
      </c>
      <c r="P9" s="67"/>
      <c r="Q9" s="68" t="n">
        <v>907</v>
      </c>
      <c r="R9" s="67"/>
      <c r="S9" s="63" t="n">
        <v>0</v>
      </c>
      <c r="T9" s="67"/>
      <c r="U9" s="63" t="n">
        <v>3500</v>
      </c>
      <c r="V9" s="67"/>
      <c r="W9" s="63" t="n">
        <v>1750</v>
      </c>
      <c r="X9" s="67"/>
      <c r="Y9" s="63" t="n">
        <v>-431.118769549601</v>
      </c>
      <c r="Z9" s="69" t="n">
        <v>-0.0239377440060856</v>
      </c>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0"/>
      <c r="AMC9" s="0"/>
      <c r="AMD9" s="0"/>
      <c r="AME9" s="0"/>
      <c r="AMF9" s="0"/>
      <c r="AMG9" s="0"/>
      <c r="AMH9" s="0"/>
      <c r="AMI9" s="0"/>
      <c r="AMJ9" s="0"/>
    </row>
    <row r="10" s="60" customFormat="true" ht="14.15" hidden="false" customHeight="true" outlineLevel="0" collapsed="false">
      <c r="A10" s="57" t="n">
        <v>4</v>
      </c>
      <c r="B10" s="58" t="s">
        <v>47</v>
      </c>
      <c r="C10" s="59" t="n">
        <v>7409</v>
      </c>
      <c r="E10" s="61" t="n">
        <v>4074.95</v>
      </c>
      <c r="F10" s="62"/>
      <c r="G10" s="63" t="n">
        <v>3100</v>
      </c>
      <c r="H10" s="62"/>
      <c r="I10" s="64" t="n">
        <v>298.491467873793</v>
      </c>
      <c r="J10" s="65"/>
      <c r="K10" s="64" t="n">
        <v>7473.44146787379</v>
      </c>
      <c r="L10" s="65"/>
      <c r="M10" s="66" t="n">
        <v>7816.28</v>
      </c>
      <c r="N10" s="62"/>
      <c r="O10" s="63" t="n">
        <v>-342.838532126207</v>
      </c>
      <c r="P10" s="67"/>
      <c r="Q10" s="68"/>
      <c r="R10" s="67"/>
      <c r="S10" s="63" t="n">
        <v>0</v>
      </c>
      <c r="T10" s="67"/>
      <c r="U10" s="63" t="n">
        <v>2200</v>
      </c>
      <c r="V10" s="67"/>
      <c r="W10" s="63" t="n">
        <v>1100</v>
      </c>
      <c r="X10" s="67"/>
      <c r="Y10" s="63" t="n">
        <v>757.161467873793</v>
      </c>
      <c r="Z10" s="69" t="n">
        <v>0.102194826275313</v>
      </c>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0"/>
      <c r="AMC10" s="0"/>
      <c r="AMD10" s="0"/>
      <c r="AME10" s="0"/>
      <c r="AMF10" s="0"/>
      <c r="AMG10" s="0"/>
      <c r="AMH10" s="0"/>
      <c r="AMI10" s="0"/>
      <c r="AMJ10" s="0"/>
    </row>
    <row r="11" s="60" customFormat="true" ht="14.15" hidden="false" customHeight="true" outlineLevel="0" collapsed="false">
      <c r="A11" s="57" t="n">
        <v>5</v>
      </c>
      <c r="B11" s="58" t="s">
        <v>48</v>
      </c>
      <c r="C11" s="59" t="n">
        <v>11259</v>
      </c>
      <c r="E11" s="61" t="n">
        <v>6192.45</v>
      </c>
      <c r="F11" s="62"/>
      <c r="G11" s="63" t="n">
        <v>4000</v>
      </c>
      <c r="H11" s="62"/>
      <c r="I11" s="64" t="n">
        <v>453.599060168854</v>
      </c>
      <c r="J11" s="65"/>
      <c r="K11" s="64" t="n">
        <v>10646.0490601689</v>
      </c>
      <c r="L11" s="65"/>
      <c r="M11" s="66" t="n">
        <v>11408.28</v>
      </c>
      <c r="N11" s="62"/>
      <c r="O11" s="63" t="n">
        <v>-762.230939831146</v>
      </c>
      <c r="P11" s="67"/>
      <c r="Q11" s="68" t="n">
        <v>3052.3</v>
      </c>
      <c r="R11" s="67"/>
      <c r="S11" s="63" t="n">
        <v>0</v>
      </c>
      <c r="T11" s="67"/>
      <c r="U11" s="63" t="n">
        <v>2200</v>
      </c>
      <c r="V11" s="67"/>
      <c r="W11" s="63" t="n">
        <v>1100</v>
      </c>
      <c r="X11" s="67"/>
      <c r="Y11" s="71" t="n">
        <v>3390.06906016885</v>
      </c>
      <c r="Z11" s="69" t="n">
        <v>0.301098593140497</v>
      </c>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0"/>
      <c r="AMC11" s="0"/>
      <c r="AMD11" s="0"/>
      <c r="AME11" s="0"/>
      <c r="AMF11" s="0"/>
      <c r="AMG11" s="0"/>
      <c r="AMH11" s="0"/>
      <c r="AMI11" s="0"/>
      <c r="AMJ11" s="0"/>
    </row>
    <row r="12" s="60" customFormat="true" ht="14.15" hidden="false" customHeight="true" outlineLevel="0" collapsed="false">
      <c r="A12" s="57" t="n">
        <v>6</v>
      </c>
      <c r="B12" s="58" t="s">
        <v>49</v>
      </c>
      <c r="C12" s="59" t="n">
        <v>4280</v>
      </c>
      <c r="E12" s="61" t="n">
        <v>2354</v>
      </c>
      <c r="F12" s="62"/>
      <c r="G12" s="63" t="n">
        <v>3100</v>
      </c>
      <c r="H12" s="62"/>
      <c r="I12" s="64" t="n">
        <v>172.431297408535</v>
      </c>
      <c r="J12" s="65"/>
      <c r="K12" s="64" t="n">
        <v>5626.43129740854</v>
      </c>
      <c r="L12" s="65"/>
      <c r="M12" s="66" t="n">
        <v>4837.6</v>
      </c>
      <c r="N12" s="62"/>
      <c r="O12" s="63" t="n">
        <v>788.831297408535</v>
      </c>
      <c r="P12" s="67"/>
      <c r="Q12" s="68" t="n">
        <v>496</v>
      </c>
      <c r="R12" s="67"/>
      <c r="S12" s="63" t="n">
        <v>0</v>
      </c>
      <c r="T12" s="67"/>
      <c r="U12" s="63" t="n">
        <v>1115.412</v>
      </c>
      <c r="V12" s="67"/>
      <c r="W12" s="63" t="n">
        <v>557.706</v>
      </c>
      <c r="X12" s="67"/>
      <c r="Y12" s="63" t="n">
        <v>1842.53729740853</v>
      </c>
      <c r="Z12" s="69" t="n">
        <v>0.430499368553396</v>
      </c>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0"/>
      <c r="AMC12" s="0"/>
      <c r="AMD12" s="0"/>
      <c r="AME12" s="0"/>
      <c r="AMF12" s="0"/>
      <c r="AMG12" s="0"/>
      <c r="AMH12" s="0"/>
      <c r="AMI12" s="0"/>
      <c r="AMJ12" s="0"/>
    </row>
    <row r="13" s="60" customFormat="true" ht="14.15" hidden="false" customHeight="true" outlineLevel="0" collapsed="false">
      <c r="A13" s="57" t="n">
        <v>7</v>
      </c>
      <c r="B13" s="58" t="s">
        <v>50</v>
      </c>
      <c r="C13" s="59" t="n">
        <v>5198</v>
      </c>
      <c r="E13" s="61" t="n">
        <v>2858.9</v>
      </c>
      <c r="F13" s="62"/>
      <c r="G13" s="63" t="n">
        <v>3100</v>
      </c>
      <c r="H13" s="62"/>
      <c r="I13" s="64" t="n">
        <v>209.415393441487</v>
      </c>
      <c r="J13" s="65"/>
      <c r="K13" s="64" t="n">
        <v>6168.31539344149</v>
      </c>
      <c r="L13" s="65"/>
      <c r="M13" s="66" t="n">
        <v>5782.16</v>
      </c>
      <c r="N13" s="62"/>
      <c r="O13" s="63" t="n">
        <v>386.155393441487</v>
      </c>
      <c r="P13" s="67"/>
      <c r="Q13" s="68" t="n">
        <v>1572.6</v>
      </c>
      <c r="R13" s="67"/>
      <c r="S13" s="63" t="n">
        <v>0</v>
      </c>
      <c r="T13" s="67"/>
      <c r="U13" s="63" t="n">
        <v>1184.0553</v>
      </c>
      <c r="V13" s="67"/>
      <c r="W13" s="63" t="n">
        <v>592.02765</v>
      </c>
      <c r="X13" s="67"/>
      <c r="Y13" s="71" t="n">
        <v>2550.78304344149</v>
      </c>
      <c r="Z13" s="69" t="n">
        <v>0.490723940638993</v>
      </c>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0"/>
      <c r="AMC13" s="0"/>
      <c r="AMD13" s="0"/>
      <c r="AME13" s="0"/>
      <c r="AMF13" s="0"/>
      <c r="AMG13" s="0"/>
      <c r="AMH13" s="0"/>
      <c r="AMI13" s="0"/>
      <c r="AMJ13" s="0"/>
    </row>
    <row r="14" s="60" customFormat="true" ht="14.15" hidden="false" customHeight="true" outlineLevel="0" collapsed="false">
      <c r="A14" s="57" t="n">
        <v>8</v>
      </c>
      <c r="B14" s="58" t="s">
        <v>51</v>
      </c>
      <c r="C14" s="59" t="n">
        <v>7496</v>
      </c>
      <c r="E14" s="61" t="n">
        <v>4122.8</v>
      </c>
      <c r="F14" s="62"/>
      <c r="G14" s="63" t="n">
        <v>3100</v>
      </c>
      <c r="H14" s="62"/>
      <c r="I14" s="64" t="n">
        <v>301.996496582798</v>
      </c>
      <c r="J14" s="65"/>
      <c r="K14" s="64" t="n">
        <v>7524.7964965828</v>
      </c>
      <c r="L14" s="65"/>
      <c r="M14" s="66" t="n">
        <v>7796.32</v>
      </c>
      <c r="N14" s="62"/>
      <c r="O14" s="63" t="n">
        <v>-271.523503417201</v>
      </c>
      <c r="P14" s="67"/>
      <c r="Q14" s="68" t="n">
        <v>1003.74</v>
      </c>
      <c r="R14" s="67"/>
      <c r="S14" s="63" t="n">
        <v>0</v>
      </c>
      <c r="T14" s="67"/>
      <c r="U14" s="63" t="n">
        <v>2200</v>
      </c>
      <c r="V14" s="67"/>
      <c r="W14" s="63" t="n">
        <v>1100</v>
      </c>
      <c r="X14" s="67"/>
      <c r="Y14" s="63" t="n">
        <v>1832.2164965828</v>
      </c>
      <c r="Z14" s="69" t="n">
        <v>0.244425893354162</v>
      </c>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0"/>
      <c r="AMC14" s="0"/>
      <c r="AMD14" s="0"/>
      <c r="AME14" s="0"/>
      <c r="AMF14" s="0"/>
      <c r="AMG14" s="0"/>
      <c r="AMH14" s="0"/>
      <c r="AMI14" s="0"/>
      <c r="AMJ14" s="0"/>
    </row>
    <row r="15" s="60" customFormat="true" ht="14.15" hidden="false" customHeight="true" outlineLevel="0" collapsed="false">
      <c r="A15" s="57" t="n">
        <v>9</v>
      </c>
      <c r="B15" s="58" t="s">
        <v>52</v>
      </c>
      <c r="C15" s="59" t="n">
        <v>7379</v>
      </c>
      <c r="E15" s="61" t="n">
        <v>4058.45</v>
      </c>
      <c r="F15" s="62"/>
      <c r="G15" s="63" t="n">
        <v>3100</v>
      </c>
      <c r="H15" s="62"/>
      <c r="I15" s="64" t="n">
        <v>297.282837284481</v>
      </c>
      <c r="J15" s="65"/>
      <c r="K15" s="64" t="n">
        <v>7455.73283728448</v>
      </c>
      <c r="L15" s="65"/>
      <c r="M15" s="66" t="n">
        <v>7638.68</v>
      </c>
      <c r="N15" s="62"/>
      <c r="O15" s="63" t="n">
        <v>-182.94716271552</v>
      </c>
      <c r="P15" s="67"/>
      <c r="Q15" s="68"/>
      <c r="R15" s="67"/>
      <c r="S15" s="63" t="n">
        <v>0</v>
      </c>
      <c r="T15" s="67"/>
      <c r="U15" s="63" t="n">
        <v>2430.824</v>
      </c>
      <c r="V15" s="67"/>
      <c r="W15" s="63" t="n">
        <v>1215.412</v>
      </c>
      <c r="X15" s="67"/>
      <c r="Y15" s="63" t="n">
        <v>1032.46483728448</v>
      </c>
      <c r="Z15" s="69" t="n">
        <v>0.139919343716558</v>
      </c>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0"/>
      <c r="AMC15" s="0"/>
      <c r="AMD15" s="0"/>
      <c r="AME15" s="0"/>
      <c r="AMF15" s="0"/>
      <c r="AMG15" s="0"/>
      <c r="AMH15" s="0"/>
      <c r="AMI15" s="0"/>
      <c r="AMJ15" s="0"/>
    </row>
    <row r="16" s="60" customFormat="true" ht="14.15" hidden="false" customHeight="true" outlineLevel="0" collapsed="false">
      <c r="A16" s="57" t="n">
        <v>10</v>
      </c>
      <c r="B16" s="58" t="s">
        <v>53</v>
      </c>
      <c r="C16" s="59" t="n">
        <v>15869</v>
      </c>
      <c r="E16" s="61" t="n">
        <v>8727.95</v>
      </c>
      <c r="F16" s="62"/>
      <c r="G16" s="63" t="n">
        <v>4000</v>
      </c>
      <c r="H16" s="62"/>
      <c r="I16" s="64" t="n">
        <v>639.325294059822</v>
      </c>
      <c r="J16" s="65"/>
      <c r="K16" s="64" t="n">
        <v>13367.2752940598</v>
      </c>
      <c r="L16" s="65"/>
      <c r="M16" s="66" t="n">
        <v>15749.48</v>
      </c>
      <c r="N16" s="62"/>
      <c r="O16" s="63" t="n">
        <v>-2382.20470594018</v>
      </c>
      <c r="P16" s="67"/>
      <c r="Q16" s="68"/>
      <c r="R16" s="67"/>
      <c r="S16" s="63" t="n">
        <v>0</v>
      </c>
      <c r="T16" s="67"/>
      <c r="U16" s="63" t="n">
        <v>4307.884</v>
      </c>
      <c r="V16" s="67"/>
      <c r="W16" s="63" t="n">
        <v>2153.942</v>
      </c>
      <c r="X16" s="67"/>
      <c r="Y16" s="63" t="n">
        <v>-228.262705940176</v>
      </c>
      <c r="Z16" s="69" t="n">
        <v>-0.0143841896742186</v>
      </c>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0"/>
      <c r="AMC16" s="0"/>
      <c r="AMD16" s="0"/>
      <c r="AME16" s="0"/>
      <c r="AMF16" s="0"/>
      <c r="AMG16" s="0"/>
      <c r="AMH16" s="0"/>
      <c r="AMI16" s="0"/>
      <c r="AMJ16" s="0"/>
    </row>
    <row r="17" s="60" customFormat="true" ht="14.15" hidden="false" customHeight="true" outlineLevel="0" collapsed="false">
      <c r="A17" s="57" t="n">
        <v>11</v>
      </c>
      <c r="B17" s="58" t="s">
        <v>54</v>
      </c>
      <c r="C17" s="59" t="n">
        <v>8515</v>
      </c>
      <c r="E17" s="61" t="n">
        <v>4683.25</v>
      </c>
      <c r="F17" s="62"/>
      <c r="G17" s="63" t="n">
        <v>3100</v>
      </c>
      <c r="H17" s="62"/>
      <c r="I17" s="64" t="n">
        <v>343.049648933101</v>
      </c>
      <c r="J17" s="65"/>
      <c r="K17" s="64" t="n">
        <v>8126.2996489331</v>
      </c>
      <c r="L17" s="65"/>
      <c r="M17" s="66" t="n">
        <v>8683.8</v>
      </c>
      <c r="N17" s="62"/>
      <c r="O17" s="63" t="n">
        <v>-557.500351066898</v>
      </c>
      <c r="P17" s="67"/>
      <c r="Q17" s="68" t="n">
        <v>1308.5</v>
      </c>
      <c r="R17" s="67"/>
      <c r="S17" s="63" t="n">
        <v>0</v>
      </c>
      <c r="T17" s="67"/>
      <c r="U17" s="63" t="n">
        <v>2200</v>
      </c>
      <c r="V17" s="67"/>
      <c r="W17" s="63" t="n">
        <v>1100</v>
      </c>
      <c r="X17" s="67"/>
      <c r="Y17" s="63" t="n">
        <v>1850.9996489331</v>
      </c>
      <c r="Z17" s="69" t="n">
        <v>0.217381050961022</v>
      </c>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0"/>
      <c r="AMC17" s="0"/>
      <c r="AMD17" s="0"/>
      <c r="AME17" s="0"/>
      <c r="AMF17" s="0"/>
      <c r="AMG17" s="0"/>
      <c r="AMH17" s="0"/>
      <c r="AMI17" s="0"/>
      <c r="AMJ17" s="0"/>
    </row>
    <row r="18" s="60" customFormat="true" ht="14.15" hidden="false" customHeight="true" outlineLevel="0" collapsed="false">
      <c r="A18" s="57" t="n">
        <v>12</v>
      </c>
      <c r="B18" s="58" t="s">
        <v>55</v>
      </c>
      <c r="C18" s="59" t="n">
        <v>4494</v>
      </c>
      <c r="E18" s="61" t="n">
        <v>2471.7</v>
      </c>
      <c r="F18" s="62"/>
      <c r="G18" s="63" t="n">
        <v>1800</v>
      </c>
      <c r="H18" s="62"/>
      <c r="I18" s="64" t="n">
        <v>181.052862278962</v>
      </c>
      <c r="J18" s="65"/>
      <c r="K18" s="64" t="n">
        <v>4452.75286227896</v>
      </c>
      <c r="L18" s="65"/>
      <c r="M18" s="66" t="n">
        <v>5184.48</v>
      </c>
      <c r="N18" s="62"/>
      <c r="O18" s="63" t="n">
        <v>-731.727137721038</v>
      </c>
      <c r="P18" s="67"/>
      <c r="Q18" s="68"/>
      <c r="R18" s="67"/>
      <c r="S18" s="63" t="n">
        <v>0</v>
      </c>
      <c r="T18" s="67"/>
      <c r="U18" s="63" t="n">
        <v>2154.12</v>
      </c>
      <c r="V18" s="67"/>
      <c r="W18" s="63" t="n">
        <v>1077.06</v>
      </c>
      <c r="X18" s="67"/>
      <c r="Y18" s="63" t="n">
        <v>345.332862278962</v>
      </c>
      <c r="Z18" s="69" t="n">
        <v>0.0768430935200182</v>
      </c>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0"/>
      <c r="AMC18" s="0"/>
      <c r="AMD18" s="0"/>
      <c r="AME18" s="0"/>
      <c r="AMF18" s="0"/>
      <c r="AMG18" s="0"/>
      <c r="AMH18" s="0"/>
      <c r="AMI18" s="0"/>
      <c r="AMJ18" s="0"/>
    </row>
    <row r="19" s="60" customFormat="true" ht="14.15" hidden="false" customHeight="true" outlineLevel="0" collapsed="false">
      <c r="A19" s="57" t="n">
        <v>13</v>
      </c>
      <c r="B19" s="58" t="s">
        <v>56</v>
      </c>
      <c r="C19" s="59" t="n">
        <v>5221</v>
      </c>
      <c r="E19" s="61" t="n">
        <v>2871.55</v>
      </c>
      <c r="F19" s="62"/>
      <c r="G19" s="63" t="n">
        <v>3100</v>
      </c>
      <c r="H19" s="62"/>
      <c r="I19" s="64" t="n">
        <v>210.342010226626</v>
      </c>
      <c r="J19" s="65"/>
      <c r="K19" s="64" t="n">
        <v>6181.89201022663</v>
      </c>
      <c r="L19" s="65"/>
      <c r="M19" s="66" t="n">
        <v>5803.32</v>
      </c>
      <c r="N19" s="62"/>
      <c r="O19" s="63" t="n">
        <v>378.572010226627</v>
      </c>
      <c r="P19" s="67"/>
      <c r="Q19" s="68" t="n">
        <v>654.7</v>
      </c>
      <c r="R19" s="67"/>
      <c r="S19" s="63" t="n">
        <v>0</v>
      </c>
      <c r="T19" s="67"/>
      <c r="U19" s="63" t="n">
        <v>1115.412</v>
      </c>
      <c r="V19" s="67"/>
      <c r="W19" s="63" t="n">
        <v>557.706</v>
      </c>
      <c r="X19" s="67"/>
      <c r="Y19" s="63" t="n">
        <v>1590.97801022663</v>
      </c>
      <c r="Z19" s="69" t="n">
        <v>0.304726682671256</v>
      </c>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0"/>
      <c r="AMC19" s="0"/>
      <c r="AMD19" s="0"/>
      <c r="AME19" s="0"/>
      <c r="AMF19" s="0"/>
      <c r="AMG19" s="0"/>
      <c r="AMH19" s="0"/>
      <c r="AMI19" s="0"/>
      <c r="AMJ19" s="0"/>
    </row>
    <row r="20" s="60" customFormat="true" ht="14.15" hidden="false" customHeight="true" outlineLevel="0" collapsed="false">
      <c r="A20" s="57" t="n">
        <v>14</v>
      </c>
      <c r="B20" s="58" t="s">
        <v>57</v>
      </c>
      <c r="C20" s="59" t="n">
        <v>3532</v>
      </c>
      <c r="E20" s="61" t="n">
        <v>1942.6</v>
      </c>
      <c r="F20" s="62"/>
      <c r="G20" s="63" t="n">
        <v>1800</v>
      </c>
      <c r="H20" s="62"/>
      <c r="I20" s="64" t="n">
        <v>142.296108048352</v>
      </c>
      <c r="J20" s="65"/>
      <c r="K20" s="64" t="n">
        <v>3884.89610804835</v>
      </c>
      <c r="L20" s="65"/>
      <c r="M20" s="66" t="n">
        <v>4249.44</v>
      </c>
      <c r="N20" s="62"/>
      <c r="O20" s="63" t="n">
        <v>-364.543891951648</v>
      </c>
      <c r="P20" s="67"/>
      <c r="Q20" s="68"/>
      <c r="R20" s="67"/>
      <c r="S20" s="63" t="n">
        <v>0</v>
      </c>
      <c r="T20" s="67"/>
      <c r="U20" s="63" t="n">
        <v>1000</v>
      </c>
      <c r="V20" s="67"/>
      <c r="W20" s="63" t="n">
        <v>500</v>
      </c>
      <c r="X20" s="67"/>
      <c r="Y20" s="63" t="n">
        <v>135.456108048352</v>
      </c>
      <c r="Z20" s="69" t="n">
        <v>0.0383511064689558</v>
      </c>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0"/>
      <c r="AMC20" s="0"/>
      <c r="AMD20" s="0"/>
      <c r="AME20" s="0"/>
      <c r="AMF20" s="0"/>
      <c r="AMG20" s="0"/>
      <c r="AMH20" s="0"/>
      <c r="AMI20" s="0"/>
      <c r="AMJ20" s="0"/>
    </row>
    <row r="21" s="60" customFormat="true" ht="14.15" hidden="false" customHeight="true" outlineLevel="0" collapsed="false">
      <c r="A21" s="57" t="n">
        <v>15</v>
      </c>
      <c r="B21" s="58" t="s">
        <v>58</v>
      </c>
      <c r="C21" s="59" t="n">
        <v>4363</v>
      </c>
      <c r="E21" s="61" t="n">
        <v>2399.65</v>
      </c>
      <c r="F21" s="62"/>
      <c r="G21" s="63" t="n">
        <v>1800</v>
      </c>
      <c r="H21" s="62"/>
      <c r="I21" s="64" t="n">
        <v>175.775175372299</v>
      </c>
      <c r="J21" s="65"/>
      <c r="K21" s="64" t="n">
        <v>4375.4251753723</v>
      </c>
      <c r="L21" s="65"/>
      <c r="M21" s="66" t="n">
        <v>5013.96</v>
      </c>
      <c r="N21" s="62"/>
      <c r="O21" s="63" t="n">
        <v>-638.534824627702</v>
      </c>
      <c r="P21" s="67"/>
      <c r="Q21" s="68" t="n">
        <v>1804.22</v>
      </c>
      <c r="R21" s="67"/>
      <c r="S21" s="63" t="n">
        <v>0</v>
      </c>
      <c r="T21" s="67"/>
      <c r="U21" s="63" t="n">
        <v>1000</v>
      </c>
      <c r="V21" s="67"/>
      <c r="W21" s="63" t="n">
        <v>500</v>
      </c>
      <c r="X21" s="67"/>
      <c r="Y21" s="63" t="n">
        <v>1665.6851753723</v>
      </c>
      <c r="Z21" s="69" t="n">
        <v>0.381775194905409</v>
      </c>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0"/>
      <c r="AMC21" s="0"/>
      <c r="AMD21" s="0"/>
      <c r="AME21" s="0"/>
      <c r="AMF21" s="0"/>
      <c r="AMG21" s="0"/>
      <c r="AMH21" s="0"/>
      <c r="AMI21" s="0"/>
      <c r="AMJ21" s="0"/>
    </row>
    <row r="22" s="60" customFormat="true" ht="14.15" hidden="false" customHeight="true" outlineLevel="0" collapsed="false">
      <c r="A22" s="57" t="n">
        <v>16</v>
      </c>
      <c r="B22" s="58" t="s">
        <v>59</v>
      </c>
      <c r="C22" s="59" t="n">
        <v>10391</v>
      </c>
      <c r="E22" s="61" t="n">
        <v>5715.05</v>
      </c>
      <c r="F22" s="62"/>
      <c r="G22" s="63" t="n">
        <v>4000</v>
      </c>
      <c r="H22" s="62"/>
      <c r="I22" s="64" t="n">
        <v>418.629348451422</v>
      </c>
      <c r="J22" s="65"/>
      <c r="K22" s="64" t="n">
        <v>10133.6793484514</v>
      </c>
      <c r="L22" s="65"/>
      <c r="M22" s="66" t="n">
        <v>10759.72</v>
      </c>
      <c r="N22" s="62"/>
      <c r="O22" s="63" t="n">
        <v>-626.040651548577</v>
      </c>
      <c r="P22" s="67"/>
      <c r="Q22" s="68"/>
      <c r="R22" s="67"/>
      <c r="S22" s="63" t="n">
        <v>0</v>
      </c>
      <c r="T22" s="67"/>
      <c r="U22" s="63" t="n">
        <v>2546.236</v>
      </c>
      <c r="V22" s="67"/>
      <c r="W22" s="63" t="n">
        <v>1273.118</v>
      </c>
      <c r="X22" s="67"/>
      <c r="Y22" s="63" t="n">
        <v>647.077348451422</v>
      </c>
      <c r="Z22" s="69" t="n">
        <v>0.0622728657926497</v>
      </c>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0"/>
      <c r="AMC22" s="0"/>
      <c r="AMD22" s="0"/>
      <c r="AME22" s="0"/>
      <c r="AMF22" s="0"/>
      <c r="AMG22" s="0"/>
      <c r="AMH22" s="0"/>
      <c r="AMI22" s="0"/>
      <c r="AMJ22" s="0"/>
    </row>
    <row r="23" s="60" customFormat="true" ht="14.15" hidden="false" customHeight="true" outlineLevel="0" collapsed="false">
      <c r="A23" s="57" t="n">
        <v>17</v>
      </c>
      <c r="B23" s="58" t="s">
        <v>60</v>
      </c>
      <c r="C23" s="59" t="n">
        <v>26203</v>
      </c>
      <c r="E23" s="61" t="n">
        <v>14411.65</v>
      </c>
      <c r="F23" s="62"/>
      <c r="G23" s="63" t="n">
        <v>4000</v>
      </c>
      <c r="H23" s="62"/>
      <c r="I23" s="64" t="n">
        <v>1055.65824439155</v>
      </c>
      <c r="J23" s="65"/>
      <c r="K23" s="64" t="n">
        <v>19467.3082443916</v>
      </c>
      <c r="L23" s="65"/>
      <c r="M23" s="66" t="n">
        <v>26606.76</v>
      </c>
      <c r="N23" s="62"/>
      <c r="O23" s="63" t="n">
        <v>-7139.45175560845</v>
      </c>
      <c r="P23" s="67"/>
      <c r="Q23" s="68"/>
      <c r="R23" s="67"/>
      <c r="S23" s="63" t="n">
        <v>0</v>
      </c>
      <c r="T23" s="67"/>
      <c r="U23" s="63" t="n">
        <v>6659.8732</v>
      </c>
      <c r="V23" s="67"/>
      <c r="W23" s="63" t="n">
        <v>3329.9366</v>
      </c>
      <c r="X23" s="67"/>
      <c r="Y23" s="63" t="n">
        <v>-3809.51515560845</v>
      </c>
      <c r="Z23" s="69" t="n">
        <v>-0.145384694714668</v>
      </c>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0"/>
      <c r="AMC23" s="0"/>
      <c r="AMD23" s="0"/>
      <c r="AME23" s="0"/>
      <c r="AMF23" s="0"/>
      <c r="AMG23" s="0"/>
      <c r="AMH23" s="0"/>
      <c r="AMI23" s="0"/>
      <c r="AMJ23" s="0"/>
    </row>
    <row r="24" s="60" customFormat="true" ht="14.15" hidden="false" customHeight="true" outlineLevel="0" collapsed="false">
      <c r="A24" s="57" t="n">
        <v>23</v>
      </c>
      <c r="B24" s="58" t="s">
        <v>61</v>
      </c>
      <c r="C24" s="59" t="n">
        <v>7145</v>
      </c>
      <c r="E24" s="61" t="n">
        <v>3929.75</v>
      </c>
      <c r="F24" s="62"/>
      <c r="G24" s="63" t="n">
        <v>3100</v>
      </c>
      <c r="H24" s="62"/>
      <c r="I24" s="64" t="n">
        <v>287.855518687846</v>
      </c>
      <c r="J24" s="65"/>
      <c r="K24" s="64" t="n">
        <v>7317.60551868785</v>
      </c>
      <c r="L24" s="65"/>
      <c r="M24" s="66" t="n">
        <v>7423.4</v>
      </c>
      <c r="N24" s="62"/>
      <c r="O24" s="63" t="n">
        <v>-105.794481312153</v>
      </c>
      <c r="P24" s="67"/>
      <c r="Q24" s="68"/>
      <c r="R24" s="67"/>
      <c r="S24" s="63" t="n">
        <v>0</v>
      </c>
      <c r="T24" s="67"/>
      <c r="U24" s="63" t="n">
        <v>2200</v>
      </c>
      <c r="V24" s="67"/>
      <c r="W24" s="63" t="n">
        <v>1100</v>
      </c>
      <c r="X24" s="67"/>
      <c r="Y24" s="63" t="n">
        <v>994.205518687847</v>
      </c>
      <c r="Z24" s="69" t="n">
        <v>0.139147028507746</v>
      </c>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0"/>
      <c r="AMC24" s="0"/>
      <c r="AMD24" s="0"/>
      <c r="AME24" s="0"/>
      <c r="AMF24" s="0"/>
      <c r="AMG24" s="0"/>
      <c r="AMH24" s="0"/>
      <c r="AMI24" s="0"/>
      <c r="AMJ24" s="0"/>
    </row>
    <row r="25" s="60" customFormat="true" ht="14.15" hidden="false" customHeight="true" outlineLevel="0" collapsed="false">
      <c r="A25" s="57" t="n">
        <v>24</v>
      </c>
      <c r="B25" s="58" t="s">
        <v>62</v>
      </c>
      <c r="C25" s="59" t="n">
        <v>10697</v>
      </c>
      <c r="E25" s="61" t="n">
        <v>5883.35</v>
      </c>
      <c r="F25" s="62"/>
      <c r="G25" s="63" t="n">
        <v>4000</v>
      </c>
      <c r="H25" s="62"/>
      <c r="I25" s="64" t="n">
        <v>430.957380462406</v>
      </c>
      <c r="J25" s="65"/>
      <c r="K25" s="64" t="n">
        <v>10314.3073804624</v>
      </c>
      <c r="L25" s="65"/>
      <c r="M25" s="66" t="n">
        <v>10741.24</v>
      </c>
      <c r="N25" s="62"/>
      <c r="O25" s="63" t="n">
        <v>-426.932619537594</v>
      </c>
      <c r="P25" s="67"/>
      <c r="Q25" s="68"/>
      <c r="R25" s="67"/>
      <c r="S25" s="63" t="n">
        <v>0</v>
      </c>
      <c r="T25" s="67"/>
      <c r="U25" s="63" t="n">
        <v>2200</v>
      </c>
      <c r="V25" s="67"/>
      <c r="W25" s="63" t="n">
        <v>1100</v>
      </c>
      <c r="X25" s="67"/>
      <c r="Y25" s="63" t="n">
        <v>673.067380462406</v>
      </c>
      <c r="Z25" s="69" t="n">
        <v>0.0629211349408625</v>
      </c>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0"/>
      <c r="AMC25" s="0"/>
      <c r="AMD25" s="0"/>
      <c r="AME25" s="0"/>
      <c r="AMF25" s="0"/>
      <c r="AMG25" s="0"/>
      <c r="AMH25" s="0"/>
      <c r="AMI25" s="0"/>
      <c r="AMJ25" s="0"/>
    </row>
    <row r="26" s="60" customFormat="true" ht="14.15" hidden="false" customHeight="true" outlineLevel="0" collapsed="false">
      <c r="A26" s="57" t="n">
        <v>25</v>
      </c>
      <c r="B26" s="58" t="s">
        <v>63</v>
      </c>
      <c r="C26" s="59" t="n">
        <v>6797</v>
      </c>
      <c r="E26" s="61" t="n">
        <v>3738.35</v>
      </c>
      <c r="F26" s="62"/>
      <c r="G26" s="63" t="n">
        <v>3100</v>
      </c>
      <c r="H26" s="62"/>
      <c r="I26" s="64" t="n">
        <v>273.835403851825</v>
      </c>
      <c r="J26" s="65"/>
      <c r="K26" s="64" t="n">
        <v>7112.18540385183</v>
      </c>
      <c r="L26" s="65"/>
      <c r="M26" s="66" t="n">
        <v>7103.24</v>
      </c>
      <c r="N26" s="62"/>
      <c r="O26" s="63" t="n">
        <v>8.94540385182609</v>
      </c>
      <c r="P26" s="67"/>
      <c r="Q26" s="68"/>
      <c r="R26" s="67"/>
      <c r="S26" s="63" t="n">
        <v>0</v>
      </c>
      <c r="T26" s="67"/>
      <c r="U26" s="63" t="n">
        <v>2200</v>
      </c>
      <c r="V26" s="67"/>
      <c r="W26" s="63" t="n">
        <v>1100</v>
      </c>
      <c r="X26" s="67"/>
      <c r="Y26" s="63" t="n">
        <v>1108.94540385183</v>
      </c>
      <c r="Z26" s="69" t="n">
        <v>0.163152185354101</v>
      </c>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0"/>
      <c r="AMC26" s="0"/>
      <c r="AMD26" s="0"/>
      <c r="AME26" s="0"/>
      <c r="AMF26" s="0"/>
      <c r="AMG26" s="0"/>
      <c r="AMH26" s="0"/>
      <c r="AMI26" s="0"/>
      <c r="AMJ26" s="0"/>
    </row>
    <row r="27" s="60" customFormat="true" ht="14.15" hidden="false" customHeight="true" outlineLevel="0" collapsed="false">
      <c r="A27" s="57" t="n">
        <v>26</v>
      </c>
      <c r="B27" s="58" t="s">
        <v>64</v>
      </c>
      <c r="C27" s="59" t="n">
        <v>5205</v>
      </c>
      <c r="E27" s="61" t="n">
        <v>2862.75</v>
      </c>
      <c r="F27" s="62"/>
      <c r="G27" s="63" t="n">
        <v>3100</v>
      </c>
      <c r="H27" s="62"/>
      <c r="I27" s="64" t="n">
        <v>209.69740724566</v>
      </c>
      <c r="J27" s="65"/>
      <c r="K27" s="64" t="n">
        <v>6172.44740724566</v>
      </c>
      <c r="L27" s="65"/>
      <c r="M27" s="66" t="n">
        <v>5638.6</v>
      </c>
      <c r="N27" s="62"/>
      <c r="O27" s="63" t="n">
        <v>533.847407245659</v>
      </c>
      <c r="P27" s="67"/>
      <c r="Q27" s="68"/>
      <c r="R27" s="67"/>
      <c r="S27" s="63" t="n">
        <v>0</v>
      </c>
      <c r="T27" s="67"/>
      <c r="U27" s="63" t="n">
        <v>1230.824</v>
      </c>
      <c r="V27" s="67"/>
      <c r="W27" s="63" t="n">
        <v>615.412</v>
      </c>
      <c r="X27" s="67"/>
      <c r="Y27" s="63" t="n">
        <v>1149.25940724566</v>
      </c>
      <c r="Z27" s="69" t="n">
        <v>0.220799117626448</v>
      </c>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0"/>
      <c r="AMC27" s="0"/>
      <c r="AMD27" s="0"/>
      <c r="AME27" s="0"/>
      <c r="AMF27" s="0"/>
      <c r="AMG27" s="0"/>
      <c r="AMH27" s="0"/>
      <c r="AMI27" s="0"/>
      <c r="AMJ27" s="0"/>
    </row>
    <row r="28" s="60" customFormat="true" ht="14.15" hidden="false" customHeight="true" outlineLevel="0" collapsed="false">
      <c r="A28" s="57" t="n">
        <v>27</v>
      </c>
      <c r="B28" s="58" t="s">
        <v>65</v>
      </c>
      <c r="C28" s="59" t="n">
        <v>12203</v>
      </c>
      <c r="E28" s="61" t="n">
        <v>6711.65</v>
      </c>
      <c r="F28" s="62"/>
      <c r="G28" s="63" t="n">
        <v>4000</v>
      </c>
      <c r="H28" s="62"/>
      <c r="I28" s="64" t="n">
        <v>491.630636045877</v>
      </c>
      <c r="J28" s="65"/>
      <c r="K28" s="64" t="n">
        <v>11203.2806360459</v>
      </c>
      <c r="L28" s="65"/>
      <c r="M28" s="66" t="n">
        <v>12126.76</v>
      </c>
      <c r="N28" s="62"/>
      <c r="O28" s="63" t="n">
        <v>-923.479363954124</v>
      </c>
      <c r="P28" s="67"/>
      <c r="Q28" s="68" t="n">
        <v>520.1</v>
      </c>
      <c r="R28" s="67"/>
      <c r="S28" s="63" t="n">
        <v>0</v>
      </c>
      <c r="T28" s="67"/>
      <c r="U28" s="63" t="n">
        <v>3500</v>
      </c>
      <c r="V28" s="67"/>
      <c r="W28" s="63" t="n">
        <v>1750</v>
      </c>
      <c r="X28" s="67"/>
      <c r="Y28" s="63" t="n">
        <v>1346.62063604588</v>
      </c>
      <c r="Z28" s="69" t="n">
        <v>0.11035160501892</v>
      </c>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0"/>
      <c r="AMC28" s="0"/>
      <c r="AMD28" s="0"/>
      <c r="AME28" s="0"/>
      <c r="AMF28" s="0"/>
      <c r="AMG28" s="0"/>
      <c r="AMH28" s="0"/>
      <c r="AMI28" s="0"/>
      <c r="AMJ28" s="0"/>
    </row>
    <row r="29" s="60" customFormat="true" ht="14.15" hidden="false" customHeight="true" outlineLevel="0" collapsed="false">
      <c r="A29" s="57" t="n">
        <v>28</v>
      </c>
      <c r="B29" s="58" t="s">
        <v>66</v>
      </c>
      <c r="C29" s="59" t="n">
        <v>9286</v>
      </c>
      <c r="E29" s="61" t="n">
        <v>5107.3</v>
      </c>
      <c r="F29" s="62"/>
      <c r="G29" s="63" t="n">
        <v>3100</v>
      </c>
      <c r="H29" s="62"/>
      <c r="I29" s="64" t="n">
        <v>374.111455078424</v>
      </c>
      <c r="J29" s="65"/>
      <c r="K29" s="64" t="n">
        <v>8581.41145507842</v>
      </c>
      <c r="L29" s="65"/>
      <c r="M29" s="66" t="n">
        <v>9443.12</v>
      </c>
      <c r="N29" s="62"/>
      <c r="O29" s="63" t="n">
        <v>-861.708544921577</v>
      </c>
      <c r="P29" s="67"/>
      <c r="Q29" s="68" t="n">
        <v>1279.765</v>
      </c>
      <c r="R29" s="67"/>
      <c r="S29" s="63" t="n">
        <v>0</v>
      </c>
      <c r="T29" s="67"/>
      <c r="U29" s="63" t="n">
        <v>3500</v>
      </c>
      <c r="V29" s="67"/>
      <c r="W29" s="63" t="n">
        <v>1750</v>
      </c>
      <c r="X29" s="67"/>
      <c r="Y29" s="63" t="n">
        <v>2168.05645507842</v>
      </c>
      <c r="Z29" s="69" t="n">
        <v>0.233475818983246</v>
      </c>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0"/>
      <c r="AMC29" s="0"/>
      <c r="AMD29" s="0"/>
      <c r="AME29" s="0"/>
      <c r="AMF29" s="0"/>
      <c r="AMG29" s="0"/>
      <c r="AMH29" s="0"/>
      <c r="AMI29" s="0"/>
      <c r="AMJ29" s="0"/>
    </row>
    <row r="30" s="60" customFormat="true" ht="14.15" hidden="false" customHeight="true" outlineLevel="0" collapsed="false">
      <c r="A30" s="57" t="n">
        <v>29</v>
      </c>
      <c r="B30" s="72" t="s">
        <v>67</v>
      </c>
      <c r="C30" s="59" t="n">
        <v>7348</v>
      </c>
      <c r="D30" s="4"/>
      <c r="E30" s="61" t="n">
        <v>4041.4</v>
      </c>
      <c r="F30" s="73"/>
      <c r="G30" s="74" t="n">
        <v>4500</v>
      </c>
      <c r="H30" s="73"/>
      <c r="I30" s="64" t="n">
        <v>296.033919008858</v>
      </c>
      <c r="J30" s="65"/>
      <c r="K30" s="64" t="n">
        <v>8837.43391900886</v>
      </c>
      <c r="L30" s="65"/>
      <c r="M30" s="74" t="n">
        <v>8460.16</v>
      </c>
      <c r="N30" s="73"/>
      <c r="O30" s="63" t="n">
        <v>377.273919008858</v>
      </c>
      <c r="P30" s="67"/>
      <c r="Q30" s="68"/>
      <c r="R30" s="67"/>
      <c r="S30" s="63" t="n">
        <v>0</v>
      </c>
      <c r="T30" s="67"/>
      <c r="U30" s="63" t="n">
        <v>2461.648</v>
      </c>
      <c r="V30" s="67"/>
      <c r="W30" s="63" t="n">
        <v>1230.824</v>
      </c>
      <c r="X30" s="67"/>
      <c r="Y30" s="63" t="n">
        <v>1608.09791900886</v>
      </c>
      <c r="Z30" s="69" t="n">
        <v>0.218848383098647</v>
      </c>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1" t="n">
        <v>1692.35</v>
      </c>
      <c r="F31" s="62"/>
      <c r="G31" s="63" t="n">
        <v>1800</v>
      </c>
      <c r="H31" s="62"/>
      <c r="I31" s="64" t="n">
        <v>123.965210777117</v>
      </c>
      <c r="J31" s="65"/>
      <c r="K31" s="64" t="n">
        <v>3616.31521077712</v>
      </c>
      <c r="L31" s="65"/>
      <c r="M31" s="66" t="n">
        <v>3580.84</v>
      </c>
      <c r="N31" s="62"/>
      <c r="O31" s="63" t="n">
        <v>35.4752107771169</v>
      </c>
      <c r="P31" s="67"/>
      <c r="Q31" s="68"/>
      <c r="R31" s="67"/>
      <c r="S31" s="63" t="n">
        <v>0</v>
      </c>
      <c r="T31" s="67"/>
      <c r="U31" s="63" t="n">
        <v>1346.236</v>
      </c>
      <c r="V31" s="67"/>
      <c r="W31" s="63" t="n">
        <v>673.118</v>
      </c>
      <c r="X31" s="67"/>
      <c r="Y31" s="63" t="n">
        <v>708.593210777117</v>
      </c>
      <c r="Z31" s="69" t="n">
        <v>0.230287036326655</v>
      </c>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0"/>
      <c r="AMC31" s="0"/>
      <c r="AMD31" s="0"/>
      <c r="AME31" s="0"/>
      <c r="AMF31" s="0"/>
      <c r="AMG31" s="0"/>
      <c r="AMH31" s="0"/>
      <c r="AMI31" s="0"/>
      <c r="AMJ31" s="0"/>
    </row>
    <row r="32" s="60" customFormat="true" ht="14.15" hidden="false" customHeight="true" outlineLevel="0" collapsed="false">
      <c r="A32" s="57" t="n">
        <v>32</v>
      </c>
      <c r="B32" s="58" t="s">
        <v>69</v>
      </c>
      <c r="C32" s="59" t="n">
        <v>6250</v>
      </c>
      <c r="E32" s="61" t="n">
        <v>3437.5</v>
      </c>
      <c r="F32" s="62"/>
      <c r="G32" s="63" t="n">
        <v>3100</v>
      </c>
      <c r="H32" s="62"/>
      <c r="I32" s="64" t="n">
        <v>251.798039440033</v>
      </c>
      <c r="J32" s="65"/>
      <c r="K32" s="64" t="n">
        <v>6789.29803944003</v>
      </c>
      <c r="L32" s="65"/>
      <c r="M32" s="66" t="n">
        <v>6600</v>
      </c>
      <c r="N32" s="62"/>
      <c r="O32" s="63" t="n">
        <v>189.298039440034</v>
      </c>
      <c r="P32" s="67"/>
      <c r="Q32" s="68"/>
      <c r="R32" s="67"/>
      <c r="S32" s="63" t="n">
        <v>0</v>
      </c>
      <c r="T32" s="67"/>
      <c r="U32" s="63" t="n">
        <v>1230.824</v>
      </c>
      <c r="V32" s="67"/>
      <c r="W32" s="63" t="n">
        <v>615.412</v>
      </c>
      <c r="X32" s="67"/>
      <c r="Y32" s="63" t="n">
        <v>804.710039440034</v>
      </c>
      <c r="Z32" s="69" t="n">
        <v>0.128753606310405</v>
      </c>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0"/>
      <c r="AMC32" s="0"/>
      <c r="AMD32" s="0"/>
      <c r="AME32" s="0"/>
      <c r="AMF32" s="0"/>
      <c r="AMG32" s="0"/>
      <c r="AMH32" s="0"/>
      <c r="AMI32" s="0"/>
      <c r="AMJ32" s="0"/>
    </row>
    <row r="33" s="60" customFormat="true" ht="14.15" hidden="false" customHeight="true" outlineLevel="0" collapsed="false">
      <c r="A33" s="57" t="n">
        <v>34</v>
      </c>
      <c r="B33" s="58" t="s">
        <v>70</v>
      </c>
      <c r="C33" s="59" t="n">
        <v>4781</v>
      </c>
      <c r="E33" s="61" t="n">
        <v>2629.55</v>
      </c>
      <c r="F33" s="62"/>
      <c r="G33" s="63" t="n">
        <v>1800</v>
      </c>
      <c r="H33" s="62"/>
      <c r="I33" s="64" t="n">
        <v>192.615428250048</v>
      </c>
      <c r="J33" s="65"/>
      <c r="K33" s="64" t="n">
        <v>4622.16542825005</v>
      </c>
      <c r="L33" s="65"/>
      <c r="M33" s="66" t="n">
        <v>5248.52</v>
      </c>
      <c r="N33" s="62"/>
      <c r="O33" s="63" t="n">
        <v>-626.354571749952</v>
      </c>
      <c r="P33" s="67"/>
      <c r="Q33" s="68"/>
      <c r="R33" s="67"/>
      <c r="S33" s="63" t="n">
        <v>0</v>
      </c>
      <c r="T33" s="67"/>
      <c r="U33" s="63" t="n">
        <v>1000</v>
      </c>
      <c r="V33" s="67"/>
      <c r="W33" s="63" t="n">
        <v>500</v>
      </c>
      <c r="X33" s="67"/>
      <c r="Y33" s="63" t="n">
        <v>-126.354571749952</v>
      </c>
      <c r="Z33" s="69" t="n">
        <v>-0.0264284818552503</v>
      </c>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0"/>
      <c r="AMC33" s="0"/>
      <c r="AMD33" s="0"/>
      <c r="AME33" s="0"/>
      <c r="AMF33" s="0"/>
      <c r="AMG33" s="0"/>
      <c r="AMH33" s="0"/>
      <c r="AMI33" s="0"/>
      <c r="AMJ33" s="0"/>
    </row>
    <row r="34" s="60" customFormat="true" ht="14.15" hidden="false" customHeight="true" outlineLevel="0" collapsed="false">
      <c r="A34" s="75" t="n">
        <v>101</v>
      </c>
      <c r="B34" s="58" t="s">
        <v>71</v>
      </c>
      <c r="C34" s="76" t="n">
        <v>18670</v>
      </c>
      <c r="E34" s="61" t="n">
        <v>10268.5</v>
      </c>
      <c r="F34" s="62"/>
      <c r="G34" s="63" t="n">
        <v>4000</v>
      </c>
      <c r="H34" s="62"/>
      <c r="I34" s="64" t="n">
        <v>752.171103415268</v>
      </c>
      <c r="J34" s="65"/>
      <c r="K34" s="64" t="n">
        <v>15020.6711034153</v>
      </c>
      <c r="L34" s="65"/>
      <c r="M34" s="66" t="n">
        <v>17983.07268</v>
      </c>
      <c r="N34" s="62"/>
      <c r="O34" s="63" t="n">
        <v>-2962.40157658473</v>
      </c>
      <c r="P34" s="67"/>
      <c r="Q34" s="68" t="n">
        <v>2069</v>
      </c>
      <c r="R34" s="67"/>
      <c r="S34" s="63" t="n">
        <v>0</v>
      </c>
      <c r="T34" s="67"/>
      <c r="U34" s="63" t="n">
        <v>4192.472</v>
      </c>
      <c r="V34" s="67"/>
      <c r="W34" s="63" t="n">
        <v>2096.236</v>
      </c>
      <c r="X34" s="67"/>
      <c r="Y34" s="63" t="n">
        <v>1202.83442341527</v>
      </c>
      <c r="Z34" s="69" t="n">
        <v>0.064426053744792</v>
      </c>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0"/>
      <c r="AMC34" s="0"/>
      <c r="AMD34" s="0"/>
      <c r="AME34" s="0"/>
      <c r="AMF34" s="0"/>
      <c r="AMG34" s="0"/>
      <c r="AMH34" s="0"/>
      <c r="AMI34" s="0"/>
      <c r="AMJ34" s="0"/>
    </row>
    <row r="35" s="60" customFormat="true" ht="14.15" hidden="false" customHeight="true" outlineLevel="0" collapsed="false">
      <c r="A35" s="57" t="n">
        <v>102</v>
      </c>
      <c r="B35" s="58" t="s">
        <v>72</v>
      </c>
      <c r="C35" s="76" t="n">
        <v>9286</v>
      </c>
      <c r="E35" s="61" t="n">
        <v>5107.3</v>
      </c>
      <c r="F35" s="62"/>
      <c r="G35" s="63" t="n">
        <v>3100</v>
      </c>
      <c r="H35" s="62"/>
      <c r="I35" s="64" t="n">
        <v>374.111455078424</v>
      </c>
      <c r="J35" s="65"/>
      <c r="K35" s="64" t="n">
        <v>8581.41145507842</v>
      </c>
      <c r="L35" s="65"/>
      <c r="M35" s="66" t="n">
        <v>9530.758032</v>
      </c>
      <c r="N35" s="62"/>
      <c r="O35" s="63" t="n">
        <v>-949.346576921576</v>
      </c>
      <c r="P35" s="67"/>
      <c r="Q35" s="68" t="n">
        <v>4000.2</v>
      </c>
      <c r="R35" s="67"/>
      <c r="S35" s="63" t="n">
        <v>0</v>
      </c>
      <c r="T35" s="67"/>
      <c r="U35" s="63" t="n">
        <v>2200</v>
      </c>
      <c r="V35" s="67"/>
      <c r="W35" s="63" t="n">
        <v>1100</v>
      </c>
      <c r="X35" s="67"/>
      <c r="Y35" s="63" t="n">
        <v>4150.85342307842</v>
      </c>
      <c r="Z35" s="69" t="n">
        <v>0.447001230139826</v>
      </c>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0"/>
      <c r="AMC35" s="0"/>
      <c r="AMD35" s="0"/>
      <c r="AME35" s="0"/>
      <c r="AMF35" s="0"/>
      <c r="AMG35" s="0"/>
      <c r="AMH35" s="0"/>
      <c r="AMI35" s="0"/>
      <c r="AMJ35" s="0"/>
    </row>
    <row r="36" s="60" customFormat="true" ht="14.15" hidden="false" customHeight="true" outlineLevel="0" collapsed="false">
      <c r="A36" s="57" t="n">
        <v>103</v>
      </c>
      <c r="B36" s="58" t="s">
        <v>73</v>
      </c>
      <c r="C36" s="76" t="n">
        <v>20835</v>
      </c>
      <c r="E36" s="61" t="n">
        <v>11459.25</v>
      </c>
      <c r="F36" s="62"/>
      <c r="G36" s="63" t="n">
        <v>4000</v>
      </c>
      <c r="H36" s="62"/>
      <c r="I36" s="64" t="n">
        <v>839.393944277295</v>
      </c>
      <c r="J36" s="65"/>
      <c r="K36" s="64" t="n">
        <v>16298.6439442773</v>
      </c>
      <c r="L36" s="65"/>
      <c r="M36" s="66" t="n">
        <v>19482.8061</v>
      </c>
      <c r="N36" s="62"/>
      <c r="O36" s="63" t="n">
        <v>-3184.16215572271</v>
      </c>
      <c r="P36" s="67"/>
      <c r="Q36" s="68"/>
      <c r="R36" s="67"/>
      <c r="S36" s="63" t="n">
        <v>0</v>
      </c>
      <c r="T36" s="67"/>
      <c r="U36" s="63" t="n">
        <v>3500</v>
      </c>
      <c r="V36" s="67"/>
      <c r="W36" s="63" t="n">
        <v>1750</v>
      </c>
      <c r="X36" s="67"/>
      <c r="Y36" s="63" t="n">
        <v>-1434.16215572271</v>
      </c>
      <c r="Z36" s="69" t="n">
        <v>-0.0688342767325513</v>
      </c>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0"/>
      <c r="AMC36" s="0"/>
      <c r="AMD36" s="0"/>
      <c r="AME36" s="0"/>
      <c r="AMF36" s="0"/>
      <c r="AMG36" s="0"/>
      <c r="AMH36" s="0"/>
      <c r="AMI36" s="0"/>
      <c r="AMJ36" s="0"/>
    </row>
    <row r="37" s="60" customFormat="true" ht="14.15" hidden="false" customHeight="true" outlineLevel="0" collapsed="false">
      <c r="A37" s="57" t="n">
        <v>104</v>
      </c>
      <c r="B37" s="58" t="s">
        <v>74</v>
      </c>
      <c r="C37" s="76" t="n">
        <v>37226</v>
      </c>
      <c r="E37" s="61" t="n">
        <v>20474.3</v>
      </c>
      <c r="F37" s="62"/>
      <c r="G37" s="63" t="n">
        <v>4000</v>
      </c>
      <c r="H37" s="62"/>
      <c r="I37" s="64" t="n">
        <v>1499.74941059115</v>
      </c>
      <c r="J37" s="65"/>
      <c r="K37" s="64" t="n">
        <v>25974.0494105912</v>
      </c>
      <c r="L37" s="65"/>
      <c r="M37" s="66" t="n">
        <v>29502.22344</v>
      </c>
      <c r="N37" s="62"/>
      <c r="O37" s="63" t="n">
        <v>-3528.17402940885</v>
      </c>
      <c r="P37" s="67"/>
      <c r="Q37" s="68"/>
      <c r="R37" s="67"/>
      <c r="S37" s="63" t="n">
        <v>0</v>
      </c>
      <c r="T37" s="67"/>
      <c r="U37" s="63" t="n">
        <v>4192.472</v>
      </c>
      <c r="V37" s="67"/>
      <c r="W37" s="63" t="n">
        <v>2096.236</v>
      </c>
      <c r="X37" s="67"/>
      <c r="Y37" s="63" t="n">
        <v>-1431.93802940885</v>
      </c>
      <c r="Z37" s="69" t="n">
        <v>-0.0384660728901534</v>
      </c>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0"/>
      <c r="AMC37" s="0"/>
      <c r="AMD37" s="0"/>
      <c r="AME37" s="0"/>
      <c r="AMF37" s="0"/>
      <c r="AMG37" s="0"/>
      <c r="AMH37" s="0"/>
      <c r="AMI37" s="0"/>
      <c r="AMJ37" s="0"/>
    </row>
    <row r="38" s="60" customFormat="true" ht="14.15" hidden="false" customHeight="true" outlineLevel="0" collapsed="false">
      <c r="A38" s="57" t="n">
        <v>105</v>
      </c>
      <c r="B38" s="58" t="s">
        <v>75</v>
      </c>
      <c r="C38" s="76" t="n">
        <v>8765</v>
      </c>
      <c r="E38" s="61" t="n">
        <v>4820.75</v>
      </c>
      <c r="F38" s="62"/>
      <c r="G38" s="63" t="n">
        <v>3100</v>
      </c>
      <c r="H38" s="62"/>
      <c r="I38" s="64" t="n">
        <v>353.121570510703</v>
      </c>
      <c r="J38" s="65"/>
      <c r="K38" s="64" t="n">
        <v>8273.8715705107</v>
      </c>
      <c r="L38" s="65"/>
      <c r="M38" s="66" t="n">
        <v>9023.76668</v>
      </c>
      <c r="N38" s="62"/>
      <c r="O38" s="63" t="n">
        <v>-749.895109489298</v>
      </c>
      <c r="P38" s="67"/>
      <c r="Q38" s="68"/>
      <c r="R38" s="67"/>
      <c r="S38" s="63" t="n">
        <v>0</v>
      </c>
      <c r="T38" s="67"/>
      <c r="U38" s="63" t="n">
        <v>2200</v>
      </c>
      <c r="V38" s="67"/>
      <c r="W38" s="63" t="n">
        <v>1100</v>
      </c>
      <c r="X38" s="67"/>
      <c r="Y38" s="63" t="n">
        <v>350.104890510702</v>
      </c>
      <c r="Z38" s="69" t="n">
        <v>0.0399435128934058</v>
      </c>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0"/>
      <c r="AMC38" s="0"/>
      <c r="AMD38" s="0"/>
      <c r="AME38" s="0"/>
      <c r="AMF38" s="0"/>
      <c r="AMG38" s="0"/>
      <c r="AMH38" s="0"/>
      <c r="AMI38" s="0"/>
      <c r="AMJ38" s="0"/>
    </row>
    <row r="39" s="60" customFormat="true" ht="14.15" hidden="false" customHeight="true" outlineLevel="0" collapsed="false">
      <c r="A39" s="57" t="n">
        <v>107</v>
      </c>
      <c r="B39" s="58" t="s">
        <v>76</v>
      </c>
      <c r="C39" s="76" t="n">
        <v>4586</v>
      </c>
      <c r="E39" s="61" t="n">
        <v>2522.3</v>
      </c>
      <c r="F39" s="62"/>
      <c r="G39" s="63" t="n">
        <v>1800</v>
      </c>
      <c r="H39" s="62"/>
      <c r="I39" s="64" t="n">
        <v>184.759329419519</v>
      </c>
      <c r="J39" s="65"/>
      <c r="K39" s="64" t="n">
        <v>4507.05932941952</v>
      </c>
      <c r="L39" s="65"/>
      <c r="M39" s="66" t="n">
        <v>4916.192</v>
      </c>
      <c r="N39" s="62"/>
      <c r="O39" s="63" t="n">
        <v>-409.132670580481</v>
      </c>
      <c r="P39" s="67"/>
      <c r="Q39" s="68" t="n">
        <v>410.2</v>
      </c>
      <c r="R39" s="67"/>
      <c r="S39" s="63" t="n">
        <v>0</v>
      </c>
      <c r="T39" s="67"/>
      <c r="U39" s="63" t="n">
        <v>1000</v>
      </c>
      <c r="V39" s="67"/>
      <c r="W39" s="63" t="n">
        <v>500</v>
      </c>
      <c r="X39" s="67"/>
      <c r="Y39" s="63" t="n">
        <v>501.067329419519</v>
      </c>
      <c r="Z39" s="69" t="n">
        <v>0.109260211386725</v>
      </c>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0"/>
      <c r="AMC39" s="0"/>
      <c r="AMD39" s="0"/>
      <c r="AME39" s="0"/>
      <c r="AMF39" s="0"/>
      <c r="AMG39" s="0"/>
      <c r="AMH39" s="0"/>
      <c r="AMI39" s="0"/>
      <c r="AMJ39" s="0"/>
    </row>
    <row r="40" s="60" customFormat="true" ht="14.15" hidden="false" customHeight="true" outlineLevel="0" collapsed="false">
      <c r="A40" s="57" t="n">
        <v>108</v>
      </c>
      <c r="B40" s="58" t="s">
        <v>77</v>
      </c>
      <c r="C40" s="76" t="n">
        <v>9087</v>
      </c>
      <c r="E40" s="61" t="n">
        <v>4997.85</v>
      </c>
      <c r="F40" s="62"/>
      <c r="G40" s="63" t="n">
        <v>3100</v>
      </c>
      <c r="H40" s="62"/>
      <c r="I40" s="64" t="n">
        <v>366.094205502653</v>
      </c>
      <c r="J40" s="65"/>
      <c r="K40" s="64" t="n">
        <v>8463.94420550265</v>
      </c>
      <c r="L40" s="65"/>
      <c r="M40" s="66" t="n">
        <v>9337.108744</v>
      </c>
      <c r="N40" s="62"/>
      <c r="O40" s="63" t="n">
        <v>-873.164538497345</v>
      </c>
      <c r="P40" s="67"/>
      <c r="Q40" s="68" t="n">
        <v>4560.9</v>
      </c>
      <c r="R40" s="67"/>
      <c r="S40" s="63" t="n">
        <v>0</v>
      </c>
      <c r="T40" s="67"/>
      <c r="U40" s="63" t="n">
        <v>1000</v>
      </c>
      <c r="V40" s="67"/>
      <c r="W40" s="63" t="n">
        <v>500</v>
      </c>
      <c r="X40" s="67"/>
      <c r="Y40" s="63" t="n">
        <v>4187.73546150265</v>
      </c>
      <c r="Z40" s="69" t="n">
        <v>0.460849065863613</v>
      </c>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0"/>
      <c r="AMC40" s="0"/>
      <c r="AMD40" s="0"/>
      <c r="AME40" s="0"/>
      <c r="AMF40" s="0"/>
      <c r="AMG40" s="0"/>
      <c r="AMH40" s="0"/>
      <c r="AMI40" s="0"/>
      <c r="AMJ40" s="0"/>
    </row>
    <row r="41" s="60" customFormat="true" ht="14.15" hidden="false" customHeight="true" outlineLevel="0" collapsed="false">
      <c r="A41" s="57" t="n">
        <v>109</v>
      </c>
      <c r="B41" s="58" t="s">
        <v>78</v>
      </c>
      <c r="C41" s="59" t="n">
        <v>36579</v>
      </c>
      <c r="D41" s="4"/>
      <c r="E41" s="61" t="n">
        <v>20118.45</v>
      </c>
      <c r="F41" s="73"/>
      <c r="G41" s="74" t="n">
        <v>8200</v>
      </c>
      <c r="H41" s="73"/>
      <c r="I41" s="64" t="n">
        <v>1473.68327754832</v>
      </c>
      <c r="J41" s="65"/>
      <c r="K41" s="64" t="n">
        <v>29792.1332775483</v>
      </c>
      <c r="L41" s="65"/>
      <c r="M41" s="74" t="n">
        <v>31039.0968</v>
      </c>
      <c r="N41" s="73"/>
      <c r="O41" s="63" t="n">
        <v>-1246.96352245168</v>
      </c>
      <c r="P41" s="67"/>
      <c r="Q41" s="68" t="n">
        <v>9065.3</v>
      </c>
      <c r="R41" s="67"/>
      <c r="S41" s="63" t="n">
        <v>0</v>
      </c>
      <c r="T41" s="67"/>
      <c r="U41" s="63" t="n">
        <v>7672.9751</v>
      </c>
      <c r="V41" s="67"/>
      <c r="W41" s="63" t="n">
        <v>3836.48755</v>
      </c>
      <c r="X41" s="67"/>
      <c r="Y41" s="63" t="n">
        <v>11654.8240275483</v>
      </c>
      <c r="Z41" s="69" t="n">
        <v>0.318620630075954</v>
      </c>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0"/>
      <c r="AMC41" s="0"/>
      <c r="AMD41" s="0"/>
      <c r="AME41" s="0"/>
      <c r="AMF41" s="0"/>
      <c r="AMG41" s="0"/>
      <c r="AMH41" s="0"/>
      <c r="AMI41" s="0"/>
      <c r="AMJ41" s="0"/>
    </row>
    <row r="42" s="60" customFormat="true" ht="14.15" hidden="false" customHeight="true" outlineLevel="0" collapsed="false">
      <c r="A42" s="57" t="n">
        <v>110</v>
      </c>
      <c r="B42" s="58" t="s">
        <v>79</v>
      </c>
      <c r="C42" s="76" t="n">
        <v>7439</v>
      </c>
      <c r="E42" s="61" t="n">
        <v>4091.45</v>
      </c>
      <c r="F42" s="62"/>
      <c r="G42" s="63" t="n">
        <v>3100</v>
      </c>
      <c r="H42" s="62"/>
      <c r="I42" s="64" t="n">
        <v>299.700098463105</v>
      </c>
      <c r="J42" s="65"/>
      <c r="K42" s="64" t="n">
        <v>7491.1500984631</v>
      </c>
      <c r="L42" s="65"/>
      <c r="M42" s="66" t="n">
        <v>7733.420168</v>
      </c>
      <c r="N42" s="62"/>
      <c r="O42" s="63" t="n">
        <v>-242.270069536895</v>
      </c>
      <c r="P42" s="67"/>
      <c r="Q42" s="68"/>
      <c r="R42" s="67"/>
      <c r="S42" s="63" t="n">
        <v>0</v>
      </c>
      <c r="T42" s="67"/>
      <c r="U42" s="63" t="n">
        <v>2200</v>
      </c>
      <c r="V42" s="67"/>
      <c r="W42" s="63" t="n">
        <v>1100</v>
      </c>
      <c r="X42" s="67"/>
      <c r="Y42" s="63" t="n">
        <v>857.729930463105</v>
      </c>
      <c r="Z42" s="69" t="n">
        <v>0.115301778527101</v>
      </c>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0"/>
      <c r="AMC42" s="0"/>
      <c r="AMD42" s="0"/>
      <c r="AME42" s="0"/>
      <c r="AMF42" s="0"/>
      <c r="AMG42" s="0"/>
      <c r="AMH42" s="0"/>
      <c r="AMI42" s="0"/>
      <c r="AMJ42" s="0"/>
    </row>
    <row r="43" s="60" customFormat="true" ht="14.15" hidden="false" customHeight="true" outlineLevel="0" collapsed="false">
      <c r="A43" s="57" t="n">
        <v>116</v>
      </c>
      <c r="B43" s="58" t="s">
        <v>80</v>
      </c>
      <c r="C43" s="76" t="n">
        <v>11321</v>
      </c>
      <c r="E43" s="61" t="n">
        <v>6226.55</v>
      </c>
      <c r="F43" s="62"/>
      <c r="G43" s="63" t="n">
        <v>4000</v>
      </c>
      <c r="H43" s="62"/>
      <c r="I43" s="64" t="n">
        <v>456.096896720099</v>
      </c>
      <c r="J43" s="65"/>
      <c r="K43" s="64" t="n">
        <v>10682.6468967201</v>
      </c>
      <c r="L43" s="65"/>
      <c r="M43" s="66" t="n">
        <v>11397.086208</v>
      </c>
      <c r="N43" s="62"/>
      <c r="O43" s="63" t="n">
        <v>-714.439311279903</v>
      </c>
      <c r="P43" s="67"/>
      <c r="Q43" s="68"/>
      <c r="R43" s="67"/>
      <c r="S43" s="63" t="n">
        <v>0</v>
      </c>
      <c r="T43" s="67"/>
      <c r="U43" s="63" t="n">
        <v>3568.6433</v>
      </c>
      <c r="V43" s="67"/>
      <c r="W43" s="63" t="n">
        <v>1784.32165</v>
      </c>
      <c r="X43" s="67"/>
      <c r="Y43" s="63" t="n">
        <v>1069.8823387201</v>
      </c>
      <c r="Z43" s="69" t="n">
        <v>0.0945042256620526</v>
      </c>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0"/>
      <c r="AMC43" s="0"/>
      <c r="AMD43" s="0"/>
      <c r="AME43" s="0"/>
      <c r="AMF43" s="0"/>
      <c r="AMG43" s="0"/>
      <c r="AMH43" s="0"/>
      <c r="AMI43" s="0"/>
      <c r="AMJ43" s="0"/>
    </row>
    <row r="44" s="60" customFormat="true" ht="14.15" hidden="false" customHeight="true" outlineLevel="0" collapsed="false">
      <c r="A44" s="57" t="n">
        <v>117</v>
      </c>
      <c r="B44" s="58" t="s">
        <v>81</v>
      </c>
      <c r="C44" s="76" t="n">
        <v>4134</v>
      </c>
      <c r="E44" s="61" t="n">
        <v>2273.7</v>
      </c>
      <c r="F44" s="62"/>
      <c r="G44" s="63" t="n">
        <v>1800</v>
      </c>
      <c r="H44" s="62"/>
      <c r="I44" s="64" t="n">
        <v>166.549295207216</v>
      </c>
      <c r="J44" s="65"/>
      <c r="K44" s="64" t="n">
        <v>4240.24929520722</v>
      </c>
      <c r="L44" s="65"/>
      <c r="M44" s="66" t="n">
        <v>4431.648</v>
      </c>
      <c r="N44" s="62"/>
      <c r="O44" s="63" t="n">
        <v>-191.398704792785</v>
      </c>
      <c r="P44" s="67"/>
      <c r="Q44" s="68"/>
      <c r="R44" s="67"/>
      <c r="S44" s="63" t="n">
        <v>0</v>
      </c>
      <c r="T44" s="67"/>
      <c r="U44" s="63" t="n">
        <v>1000</v>
      </c>
      <c r="V44" s="67"/>
      <c r="W44" s="63" t="n">
        <v>500</v>
      </c>
      <c r="X44" s="67"/>
      <c r="Y44" s="63" t="n">
        <v>308.601295207215</v>
      </c>
      <c r="Z44" s="69" t="n">
        <v>0.0746495634269993</v>
      </c>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0"/>
      <c r="AMC44" s="0"/>
      <c r="AMD44" s="0"/>
      <c r="AME44" s="0"/>
      <c r="AMF44" s="0"/>
      <c r="AMG44" s="0"/>
      <c r="AMH44" s="0"/>
      <c r="AMI44" s="0"/>
      <c r="AMJ44" s="0"/>
    </row>
    <row r="45" s="60" customFormat="true" ht="14.15" hidden="false" customHeight="true" outlineLevel="0" collapsed="false">
      <c r="A45" s="57" t="n">
        <v>118</v>
      </c>
      <c r="B45" s="58" t="s">
        <v>82</v>
      </c>
      <c r="C45" s="76" t="n">
        <v>3868</v>
      </c>
      <c r="E45" s="61" t="n">
        <v>2127.4</v>
      </c>
      <c r="F45" s="62"/>
      <c r="G45" s="63" t="n">
        <v>1800</v>
      </c>
      <c r="H45" s="62"/>
      <c r="I45" s="64" t="n">
        <v>155.832770648648</v>
      </c>
      <c r="J45" s="65"/>
      <c r="K45" s="64" t="n">
        <v>4083.23277064865</v>
      </c>
      <c r="L45" s="65"/>
      <c r="M45" s="66" t="n">
        <v>4146.496</v>
      </c>
      <c r="N45" s="62"/>
      <c r="O45" s="63" t="n">
        <v>-63.263229351352</v>
      </c>
      <c r="P45" s="67"/>
      <c r="Q45" s="68"/>
      <c r="R45" s="67"/>
      <c r="S45" s="63" t="n">
        <v>0</v>
      </c>
      <c r="T45" s="67"/>
      <c r="U45" s="63" t="n">
        <v>1000</v>
      </c>
      <c r="V45" s="67"/>
      <c r="W45" s="63" t="n">
        <v>500</v>
      </c>
      <c r="X45" s="67"/>
      <c r="Y45" s="63" t="n">
        <v>436.736770648648</v>
      </c>
      <c r="Z45" s="69" t="n">
        <v>0.112910230260767</v>
      </c>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0"/>
      <c r="AMC45" s="0"/>
      <c r="AMD45" s="0"/>
      <c r="AME45" s="0"/>
      <c r="AMF45" s="0"/>
      <c r="AMG45" s="0"/>
      <c r="AMH45" s="0"/>
      <c r="AMI45" s="0"/>
      <c r="AMJ45" s="0"/>
    </row>
    <row r="46" s="60" customFormat="true" ht="14.15" hidden="false" customHeight="true" outlineLevel="0" collapsed="false">
      <c r="A46" s="57" t="n">
        <v>119</v>
      </c>
      <c r="B46" s="58" t="s">
        <v>83</v>
      </c>
      <c r="C46" s="76" t="n">
        <v>8598</v>
      </c>
      <c r="E46" s="61" t="n">
        <v>4728.9</v>
      </c>
      <c r="F46" s="62"/>
      <c r="G46" s="63" t="n">
        <v>3100</v>
      </c>
      <c r="H46" s="62"/>
      <c r="I46" s="64" t="n">
        <v>346.393526896865</v>
      </c>
      <c r="J46" s="65"/>
      <c r="K46" s="64" t="n">
        <v>8175.29352689687</v>
      </c>
      <c r="L46" s="65"/>
      <c r="M46" s="66" t="n">
        <v>8861.256976</v>
      </c>
      <c r="N46" s="62"/>
      <c r="O46" s="63" t="n">
        <v>-685.963449103136</v>
      </c>
      <c r="P46" s="67"/>
      <c r="Q46" s="68" t="n">
        <v>2293.6</v>
      </c>
      <c r="R46" s="67"/>
      <c r="S46" s="63" t="n">
        <v>0</v>
      </c>
      <c r="T46" s="67"/>
      <c r="U46" s="63" t="n">
        <v>1000</v>
      </c>
      <c r="V46" s="67"/>
      <c r="W46" s="63" t="n">
        <v>500</v>
      </c>
      <c r="X46" s="67"/>
      <c r="Y46" s="63" t="n">
        <v>2107.63655089686</v>
      </c>
      <c r="Z46" s="69" t="n">
        <v>0.245131024761208</v>
      </c>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0"/>
      <c r="AMC46" s="0"/>
      <c r="AMD46" s="0"/>
      <c r="AME46" s="0"/>
      <c r="AMF46" s="0"/>
      <c r="AMG46" s="0"/>
      <c r="AMH46" s="0"/>
      <c r="AMI46" s="0"/>
      <c r="AMJ46" s="0"/>
    </row>
    <row r="47" s="60" customFormat="true" ht="14.15" hidden="false" customHeight="true" outlineLevel="0" collapsed="false">
      <c r="A47" s="57" t="n">
        <v>120</v>
      </c>
      <c r="B47" s="58" t="s">
        <v>84</v>
      </c>
      <c r="C47" s="76" t="n">
        <v>5856</v>
      </c>
      <c r="E47" s="61" t="n">
        <v>3220.8</v>
      </c>
      <c r="F47" s="62"/>
      <c r="G47" s="63" t="n">
        <v>3100</v>
      </c>
      <c r="H47" s="62"/>
      <c r="I47" s="64" t="n">
        <v>235.924691033734</v>
      </c>
      <c r="J47" s="65"/>
      <c r="K47" s="64" t="n">
        <v>6556.72469103373</v>
      </c>
      <c r="L47" s="65"/>
      <c r="M47" s="66" t="n">
        <v>6192.983872</v>
      </c>
      <c r="N47" s="62"/>
      <c r="O47" s="63" t="n">
        <v>363.740819033734</v>
      </c>
      <c r="P47" s="67"/>
      <c r="Q47" s="68" t="n">
        <v>2349.2</v>
      </c>
      <c r="R47" s="67"/>
      <c r="S47" s="63" t="n">
        <v>0</v>
      </c>
      <c r="T47" s="67"/>
      <c r="U47" s="63" t="n">
        <v>1000</v>
      </c>
      <c r="V47" s="67"/>
      <c r="W47" s="63" t="n">
        <v>500</v>
      </c>
      <c r="X47" s="67"/>
      <c r="Y47" s="63" t="n">
        <v>3212.94081903373</v>
      </c>
      <c r="Z47" s="69" t="n">
        <v>0.548657926747564</v>
      </c>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0"/>
      <c r="AMC47" s="0"/>
      <c r="AMD47" s="0"/>
      <c r="AME47" s="0"/>
      <c r="AMF47" s="0"/>
      <c r="AMG47" s="0"/>
      <c r="AMH47" s="0"/>
      <c r="AMI47" s="0"/>
      <c r="AMJ47" s="0"/>
    </row>
    <row r="48" s="60" customFormat="true" ht="14.15" hidden="false" customHeight="true" outlineLevel="0" collapsed="false">
      <c r="A48" s="57" t="n">
        <v>121</v>
      </c>
      <c r="B48" s="58" t="s">
        <v>85</v>
      </c>
      <c r="C48" s="76" t="n">
        <v>19162</v>
      </c>
      <c r="E48" s="61" t="n">
        <v>10539.1</v>
      </c>
      <c r="F48" s="62"/>
      <c r="G48" s="63" t="n">
        <v>4000</v>
      </c>
      <c r="H48" s="62"/>
      <c r="I48" s="64" t="n">
        <v>771.992645079987</v>
      </c>
      <c r="J48" s="65"/>
      <c r="K48" s="64" t="n">
        <v>15311.09264508</v>
      </c>
      <c r="L48" s="65"/>
      <c r="M48" s="66" t="n">
        <v>18145.075448</v>
      </c>
      <c r="N48" s="62"/>
      <c r="O48" s="63" t="n">
        <v>-2833.98280292001</v>
      </c>
      <c r="P48" s="67"/>
      <c r="Q48" s="68" t="n">
        <v>878.73</v>
      </c>
      <c r="R48" s="67"/>
      <c r="S48" s="63" t="n">
        <v>0</v>
      </c>
      <c r="T48" s="67"/>
      <c r="U48" s="63" t="n">
        <v>3889.9852</v>
      </c>
      <c r="V48" s="67"/>
      <c r="W48" s="63" t="n">
        <v>1944.9926</v>
      </c>
      <c r="X48" s="67"/>
      <c r="Y48" s="63" t="n">
        <v>-10.2602029200125</v>
      </c>
      <c r="Z48" s="69" t="n">
        <v>-0.000535445304248643</v>
      </c>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0"/>
      <c r="AMC48" s="0"/>
      <c r="AMD48" s="0"/>
      <c r="AME48" s="0"/>
      <c r="AMF48" s="0"/>
      <c r="AMG48" s="0"/>
      <c r="AMH48" s="0"/>
      <c r="AMI48" s="0"/>
      <c r="AMJ48" s="0"/>
    </row>
    <row r="49" s="60" customFormat="true" ht="14.15" hidden="false" customHeight="true" outlineLevel="0" collapsed="false">
      <c r="A49" s="57" t="n">
        <v>122</v>
      </c>
      <c r="B49" s="58" t="s">
        <v>86</v>
      </c>
      <c r="C49" s="76" t="n">
        <v>5101</v>
      </c>
      <c r="E49" s="61" t="n">
        <v>2805.55</v>
      </c>
      <c r="F49" s="62"/>
      <c r="G49" s="63" t="n">
        <v>3100</v>
      </c>
      <c r="H49" s="62"/>
      <c r="I49" s="64" t="n">
        <v>205.507487869378</v>
      </c>
      <c r="J49" s="65"/>
      <c r="K49" s="64" t="n">
        <v>6111.05748786938</v>
      </c>
      <c r="L49" s="65"/>
      <c r="M49" s="66" t="n">
        <v>5608.284312</v>
      </c>
      <c r="N49" s="62"/>
      <c r="O49" s="63" t="n">
        <v>502.773175869378</v>
      </c>
      <c r="P49" s="67"/>
      <c r="Q49" s="68" t="n">
        <v>3070.7</v>
      </c>
      <c r="R49" s="67"/>
      <c r="S49" s="63" t="n">
        <v>0</v>
      </c>
      <c r="T49" s="67"/>
      <c r="U49" s="63" t="n">
        <v>1000</v>
      </c>
      <c r="V49" s="67"/>
      <c r="W49" s="63" t="n">
        <v>500</v>
      </c>
      <c r="X49" s="67"/>
      <c r="Y49" s="63" t="n">
        <v>4073.47317586938</v>
      </c>
      <c r="Z49" s="69" t="n">
        <v>0.798563649454887</v>
      </c>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0"/>
      <c r="AMC49" s="0"/>
      <c r="AMD49" s="0"/>
      <c r="AME49" s="0"/>
      <c r="AMF49" s="0"/>
      <c r="AMG49" s="0"/>
      <c r="AMH49" s="0"/>
      <c r="AMI49" s="0"/>
      <c r="AMJ49" s="0"/>
    </row>
    <row r="50" s="60" customFormat="true" ht="14.15" hidden="false" customHeight="true" outlineLevel="0" collapsed="false">
      <c r="A50" s="57" t="n">
        <v>123</v>
      </c>
      <c r="B50" s="58" t="s">
        <v>87</v>
      </c>
      <c r="C50" s="76" t="n">
        <v>7452</v>
      </c>
      <c r="E50" s="61" t="n">
        <v>4098.6</v>
      </c>
      <c r="F50" s="62"/>
      <c r="G50" s="63" t="n">
        <v>3100</v>
      </c>
      <c r="H50" s="62"/>
      <c r="I50" s="64" t="n">
        <v>300.223838385141</v>
      </c>
      <c r="J50" s="65"/>
      <c r="K50" s="64" t="n">
        <v>7498.82383838514</v>
      </c>
      <c r="L50" s="65"/>
      <c r="M50" s="66" t="n">
        <v>7746.070624</v>
      </c>
      <c r="N50" s="62"/>
      <c r="O50" s="63" t="n">
        <v>-247.246785614859</v>
      </c>
      <c r="P50" s="67"/>
      <c r="Q50" s="68" t="n">
        <v>1062.4</v>
      </c>
      <c r="R50" s="67"/>
      <c r="S50" s="63" t="n">
        <v>0</v>
      </c>
      <c r="T50" s="67"/>
      <c r="U50" s="63" t="n">
        <v>1000</v>
      </c>
      <c r="V50" s="67"/>
      <c r="W50" s="63" t="n">
        <v>500</v>
      </c>
      <c r="X50" s="67"/>
      <c r="Y50" s="63" t="n">
        <v>1315.15321438514</v>
      </c>
      <c r="Z50" s="69" t="n">
        <v>0.176483254748409</v>
      </c>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0"/>
      <c r="AMC50" s="0"/>
      <c r="AMD50" s="0"/>
      <c r="AME50" s="0"/>
      <c r="AMF50" s="0"/>
      <c r="AMG50" s="0"/>
      <c r="AMH50" s="0"/>
      <c r="AMI50" s="0"/>
      <c r="AMJ50" s="0"/>
    </row>
    <row r="51" s="60" customFormat="true" ht="14.15" hidden="false" customHeight="true" outlineLevel="0" collapsed="false">
      <c r="A51" s="20" t="n">
        <v>130</v>
      </c>
      <c r="B51" s="77" t="s">
        <v>88</v>
      </c>
      <c r="C51" s="59" t="n">
        <v>32844</v>
      </c>
      <c r="D51" s="4"/>
      <c r="E51" s="61" t="n">
        <v>18064.2</v>
      </c>
      <c r="F51" s="73"/>
      <c r="G51" s="74" t="n">
        <v>6800</v>
      </c>
      <c r="H51" s="73"/>
      <c r="I51" s="64" t="n">
        <v>1323.20876917895</v>
      </c>
      <c r="J51" s="65"/>
      <c r="K51" s="64" t="n">
        <v>26187.408769179</v>
      </c>
      <c r="L51" s="65"/>
      <c r="M51" s="74" t="n">
        <v>28447.94736</v>
      </c>
      <c r="N51" s="73"/>
      <c r="O51" s="63" t="n">
        <v>-2260.53859082104</v>
      </c>
      <c r="P51" s="67"/>
      <c r="Q51" s="68" t="n">
        <v>4803.3</v>
      </c>
      <c r="R51" s="67"/>
      <c r="S51" s="63" t="n">
        <v>0</v>
      </c>
      <c r="T51" s="67"/>
      <c r="U51" s="63" t="n">
        <v>6052.1659</v>
      </c>
      <c r="V51" s="67"/>
      <c r="W51" s="63" t="n">
        <v>3026.08295</v>
      </c>
      <c r="X51" s="67"/>
      <c r="Y51" s="63" t="n">
        <v>5568.84435917896</v>
      </c>
      <c r="Z51" s="69" t="n">
        <v>0.169554389208956</v>
      </c>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0"/>
      <c r="AMC51" s="0"/>
      <c r="AMD51" s="0"/>
      <c r="AME51" s="0"/>
      <c r="AMF51" s="0"/>
      <c r="AMG51" s="0"/>
      <c r="AMH51" s="0"/>
      <c r="AMI51" s="0"/>
      <c r="AMJ51" s="0"/>
    </row>
    <row r="52" s="60" customFormat="true" ht="14.15" hidden="false" customHeight="true" outlineLevel="0" collapsed="false">
      <c r="A52" s="57" t="n">
        <v>133</v>
      </c>
      <c r="B52" s="58" t="s">
        <v>89</v>
      </c>
      <c r="C52" s="76" t="n">
        <v>18379</v>
      </c>
      <c r="E52" s="61" t="n">
        <v>10108.45</v>
      </c>
      <c r="F52" s="62"/>
      <c r="G52" s="63" t="n">
        <v>4000</v>
      </c>
      <c r="H52" s="62"/>
      <c r="I52" s="64" t="n">
        <v>740.44738669894</v>
      </c>
      <c r="J52" s="65"/>
      <c r="K52" s="64" t="n">
        <v>14848.8973866989</v>
      </c>
      <c r="L52" s="65"/>
      <c r="M52" s="66" t="n">
        <v>17489.388116</v>
      </c>
      <c r="N52" s="62"/>
      <c r="O52" s="63" t="n">
        <v>-2640.49072930106</v>
      </c>
      <c r="P52" s="67"/>
      <c r="Q52" s="68"/>
      <c r="R52" s="67"/>
      <c r="S52" s="63" t="n">
        <v>0</v>
      </c>
      <c r="T52" s="67"/>
      <c r="U52" s="63" t="n">
        <v>3774.5732</v>
      </c>
      <c r="V52" s="67"/>
      <c r="W52" s="63" t="n">
        <v>1887.2866</v>
      </c>
      <c r="X52" s="67"/>
      <c r="Y52" s="63" t="n">
        <v>-753.204129301058</v>
      </c>
      <c r="Z52" s="69" t="n">
        <v>-0.0409817797105968</v>
      </c>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0"/>
      <c r="AMC52" s="0"/>
      <c r="AMD52" s="0"/>
      <c r="AME52" s="0"/>
      <c r="AMF52" s="0"/>
      <c r="AMG52" s="0"/>
      <c r="AMH52" s="0"/>
      <c r="AMI52" s="0"/>
      <c r="AMJ52" s="0"/>
    </row>
    <row r="53" s="86" customFormat="true" ht="14.15" hidden="false" customHeight="true" outlineLevel="0" collapsed="false">
      <c r="A53" s="20" t="n">
        <v>134</v>
      </c>
      <c r="B53" s="77" t="s">
        <v>90</v>
      </c>
      <c r="C53" s="59" t="n">
        <v>39085</v>
      </c>
      <c r="D53" s="5"/>
      <c r="E53" s="78" t="n">
        <v>21496.75</v>
      </c>
      <c r="F53" s="79"/>
      <c r="G53" s="80" t="n">
        <v>5400</v>
      </c>
      <c r="H53" s="79"/>
      <c r="I53" s="81" t="n">
        <v>1574.64421944219</v>
      </c>
      <c r="J53" s="65"/>
      <c r="K53" s="81" t="n">
        <v>28471.3942194422</v>
      </c>
      <c r="L53" s="65"/>
      <c r="M53" s="80" t="n">
        <v>31059</v>
      </c>
      <c r="N53" s="79"/>
      <c r="O53" s="82" t="n">
        <f aca="false">K53-M53</f>
        <v>-2587.6057805578</v>
      </c>
      <c r="P53" s="67"/>
      <c r="Q53" s="83" t="n">
        <v>23559.5</v>
      </c>
      <c r="R53" s="67"/>
      <c r="S53" s="71" t="n">
        <v>0</v>
      </c>
      <c r="T53" s="67"/>
      <c r="U53" s="71" t="n">
        <v>3405.9299</v>
      </c>
      <c r="V53" s="67"/>
      <c r="W53" s="71" t="n">
        <v>1702.96495</v>
      </c>
      <c r="X53" s="67"/>
      <c r="Y53" s="84" t="n">
        <f aca="false">O53+Q53+S53+W53</f>
        <v>22674.8591694422</v>
      </c>
      <c r="Z53" s="85" t="n">
        <v>0.354794912867908</v>
      </c>
      <c r="AB53" s="87"/>
      <c r="AJZ53" s="5"/>
      <c r="AKA53" s="5"/>
      <c r="AKB53" s="5"/>
      <c r="AKC53" s="5"/>
      <c r="AKD53" s="5"/>
      <c r="AKE53" s="5"/>
      <c r="AKF53" s="5"/>
      <c r="AKG53" s="5"/>
      <c r="AKH53" s="5"/>
      <c r="AKI53" s="5"/>
      <c r="AKJ53" s="5"/>
      <c r="AKK53" s="5"/>
      <c r="AKL53" s="5"/>
      <c r="AKM53" s="5"/>
      <c r="AKN53" s="5"/>
      <c r="AKO53" s="5"/>
      <c r="AKP53" s="5"/>
      <c r="AKQ53" s="5"/>
      <c r="AKR53" s="5"/>
      <c r="AKS53" s="5"/>
      <c r="AKT53" s="5"/>
      <c r="AKU53" s="5"/>
      <c r="AKV53" s="5"/>
      <c r="AKW53" s="5"/>
      <c r="AKX53" s="5"/>
      <c r="AKY53" s="5"/>
      <c r="AKZ53" s="5"/>
      <c r="ALA53" s="5"/>
      <c r="ALB53" s="5"/>
      <c r="ALC53" s="5"/>
      <c r="ALD53" s="5"/>
      <c r="ALE53" s="5"/>
      <c r="ALF53" s="5"/>
      <c r="ALG53" s="5"/>
      <c r="ALH53" s="5"/>
      <c r="ALI53" s="5"/>
      <c r="ALJ53" s="5"/>
      <c r="ALK53" s="5"/>
      <c r="ALL53" s="5"/>
      <c r="ALM53" s="5"/>
      <c r="ALN53" s="5"/>
      <c r="ALO53" s="5"/>
      <c r="ALP53" s="5"/>
      <c r="ALQ53" s="5"/>
      <c r="ALR53" s="5"/>
      <c r="ALS53" s="5"/>
      <c r="ALT53" s="5"/>
      <c r="ALU53" s="5"/>
      <c r="ALV53" s="5"/>
      <c r="ALW53" s="5"/>
      <c r="ALX53" s="5"/>
      <c r="ALY53" s="5"/>
      <c r="ALZ53" s="5"/>
      <c r="AMA53" s="5"/>
      <c r="AMB53" s="88"/>
      <c r="AMC53" s="88"/>
      <c r="AMD53" s="88"/>
      <c r="AME53" s="88"/>
      <c r="AMF53" s="88"/>
      <c r="AMG53" s="88"/>
      <c r="AMH53" s="88"/>
      <c r="AMI53" s="88"/>
      <c r="AMJ53" s="88"/>
    </row>
    <row r="54" s="60" customFormat="true" ht="14.15" hidden="false" customHeight="true" outlineLevel="0" collapsed="false">
      <c r="A54" s="57" t="n">
        <v>135</v>
      </c>
      <c r="B54" s="58" t="s">
        <v>91</v>
      </c>
      <c r="C54" s="76" t="n">
        <v>11290</v>
      </c>
      <c r="E54" s="61" t="n">
        <v>6209.5</v>
      </c>
      <c r="F54" s="62"/>
      <c r="G54" s="63" t="n">
        <v>4000</v>
      </c>
      <c r="H54" s="62"/>
      <c r="I54" s="64" t="n">
        <v>454.847978444476</v>
      </c>
      <c r="J54" s="65"/>
      <c r="K54" s="64" t="n">
        <v>10664.3479784445</v>
      </c>
      <c r="L54" s="65"/>
      <c r="M54" s="66" t="n">
        <v>11369.36</v>
      </c>
      <c r="N54" s="62"/>
      <c r="O54" s="63" t="n">
        <v>-705.012021555524</v>
      </c>
      <c r="P54" s="67"/>
      <c r="Q54" s="68" t="n">
        <v>6236.24</v>
      </c>
      <c r="R54" s="67"/>
      <c r="S54" s="63" t="n">
        <v>0</v>
      </c>
      <c r="T54" s="67"/>
      <c r="U54" s="63" t="n">
        <v>1000</v>
      </c>
      <c r="V54" s="67"/>
      <c r="W54" s="63" t="n">
        <v>500</v>
      </c>
      <c r="X54" s="67"/>
      <c r="Y54" s="63" t="n">
        <v>6031.22797844448</v>
      </c>
      <c r="Z54" s="69" t="n">
        <v>0.53420974122626</v>
      </c>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0"/>
      <c r="AMC54" s="0"/>
      <c r="AMD54" s="0"/>
      <c r="AME54" s="0"/>
      <c r="AMF54" s="0"/>
      <c r="AMG54" s="0"/>
      <c r="AMH54" s="0"/>
      <c r="AMI54" s="0"/>
      <c r="AMJ54" s="0"/>
    </row>
    <row r="55" s="60" customFormat="true" ht="14.15" hidden="false" customHeight="true" outlineLevel="0" collapsed="false">
      <c r="A55" s="57" t="n">
        <v>136</v>
      </c>
      <c r="B55" s="58" t="s">
        <v>92</v>
      </c>
      <c r="C55" s="76" t="n">
        <v>5921</v>
      </c>
      <c r="E55" s="61" t="n">
        <v>3256.55</v>
      </c>
      <c r="F55" s="62"/>
      <c r="G55" s="63" t="n">
        <v>3100</v>
      </c>
      <c r="H55" s="62"/>
      <c r="I55" s="64" t="n">
        <v>238.54339064391</v>
      </c>
      <c r="J55" s="65"/>
      <c r="K55" s="64" t="n">
        <v>6595.09339064391</v>
      </c>
      <c r="L55" s="65"/>
      <c r="M55" s="66" t="n">
        <v>6256.236152</v>
      </c>
      <c r="N55" s="62"/>
      <c r="O55" s="63" t="n">
        <v>338.85723864391</v>
      </c>
      <c r="P55" s="67"/>
      <c r="Q55" s="68" t="n">
        <v>2144.7</v>
      </c>
      <c r="R55" s="67"/>
      <c r="S55" s="63" t="n">
        <v>0</v>
      </c>
      <c r="T55" s="67"/>
      <c r="U55" s="63" t="n">
        <v>1000</v>
      </c>
      <c r="V55" s="67"/>
      <c r="W55" s="63" t="n">
        <v>500</v>
      </c>
      <c r="X55" s="67"/>
      <c r="Y55" s="63" t="n">
        <v>2983.55723864391</v>
      </c>
      <c r="Z55" s="69" t="n">
        <v>0.503894146030047</v>
      </c>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0"/>
      <c r="AMC55" s="0"/>
      <c r="AMD55" s="0"/>
      <c r="AME55" s="0"/>
      <c r="AMF55" s="0"/>
      <c r="AMG55" s="0"/>
      <c r="AMH55" s="0"/>
      <c r="AMI55" s="0"/>
      <c r="AMJ55" s="0"/>
    </row>
    <row r="56" s="60" customFormat="true" ht="14.15" hidden="false" customHeight="true" outlineLevel="0" collapsed="false">
      <c r="A56" s="20" t="n">
        <v>137</v>
      </c>
      <c r="B56" s="77" t="s">
        <v>93</v>
      </c>
      <c r="C56" s="59" t="n">
        <v>23944</v>
      </c>
      <c r="D56" s="4"/>
      <c r="E56" s="61" t="n">
        <v>13169.2</v>
      </c>
      <c r="F56" s="73"/>
      <c r="G56" s="74" t="n">
        <v>5400</v>
      </c>
      <c r="H56" s="73"/>
      <c r="I56" s="64" t="n">
        <v>964.648361016346</v>
      </c>
      <c r="J56" s="65"/>
      <c r="K56" s="64" t="n">
        <v>19533.8483610163</v>
      </c>
      <c r="L56" s="65"/>
      <c r="M56" s="74" t="n">
        <v>22450.80704</v>
      </c>
      <c r="N56" s="73"/>
      <c r="O56" s="63" t="n">
        <v>-2916.95867898365</v>
      </c>
      <c r="P56" s="67"/>
      <c r="Q56" s="68" t="n">
        <v>2285.8</v>
      </c>
      <c r="R56" s="67"/>
      <c r="S56" s="63" t="n">
        <v>0</v>
      </c>
      <c r="T56" s="67"/>
      <c r="U56" s="63" t="n">
        <v>4983.5226</v>
      </c>
      <c r="V56" s="67"/>
      <c r="W56" s="63" t="n">
        <v>2491.7613</v>
      </c>
      <c r="X56" s="67"/>
      <c r="Y56" s="63" t="n">
        <v>1860.60262101635</v>
      </c>
      <c r="Z56" s="69" t="n">
        <v>0.0777064241988117</v>
      </c>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0"/>
      <c r="AMC56" s="0"/>
      <c r="AMD56" s="0"/>
      <c r="AME56" s="0"/>
      <c r="AMF56" s="0"/>
      <c r="AMG56" s="0"/>
      <c r="AMH56" s="0"/>
      <c r="AMI56" s="0"/>
      <c r="AMJ56" s="0"/>
    </row>
    <row r="57" s="60" customFormat="true" ht="14.15" hidden="false" customHeight="true" outlineLevel="0" collapsed="false">
      <c r="A57" s="57" t="n">
        <v>139</v>
      </c>
      <c r="B57" s="58" t="s">
        <v>94</v>
      </c>
      <c r="C57" s="76" t="n">
        <v>12294</v>
      </c>
      <c r="E57" s="61" t="n">
        <v>6761.7</v>
      </c>
      <c r="F57" s="62"/>
      <c r="G57" s="63" t="n">
        <v>4000</v>
      </c>
      <c r="H57" s="62"/>
      <c r="I57" s="64" t="n">
        <v>495.296815500123</v>
      </c>
      <c r="J57" s="65"/>
      <c r="K57" s="64" t="n">
        <v>11256.9968155001</v>
      </c>
      <c r="L57" s="65"/>
      <c r="M57" s="66" t="n">
        <v>12259.989312</v>
      </c>
      <c r="N57" s="62"/>
      <c r="O57" s="63" t="n">
        <v>-1002.99249649988</v>
      </c>
      <c r="P57" s="67"/>
      <c r="Q57" s="68" t="n">
        <v>7871.185</v>
      </c>
      <c r="R57" s="67"/>
      <c r="S57" s="63" t="n">
        <v>0</v>
      </c>
      <c r="T57" s="67"/>
      <c r="U57" s="63" t="n">
        <v>1000</v>
      </c>
      <c r="V57" s="67"/>
      <c r="W57" s="63" t="n">
        <v>500</v>
      </c>
      <c r="X57" s="67"/>
      <c r="Y57" s="63" t="n">
        <v>7368.19250350013</v>
      </c>
      <c r="Z57" s="69" t="n">
        <v>0.599332398202385</v>
      </c>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0"/>
      <c r="AMC57" s="0"/>
      <c r="AMD57" s="0"/>
      <c r="AME57" s="0"/>
      <c r="AMF57" s="0"/>
      <c r="AMG57" s="0"/>
      <c r="AMH57" s="0"/>
      <c r="AMI57" s="0"/>
      <c r="AMJ57" s="0"/>
    </row>
    <row r="58" s="60" customFormat="true" ht="14.15" hidden="false" customHeight="true" outlineLevel="0" collapsed="false">
      <c r="A58" s="57" t="n">
        <v>140</v>
      </c>
      <c r="B58" s="58" t="s">
        <v>95</v>
      </c>
      <c r="C58" s="76" t="n">
        <v>4007</v>
      </c>
      <c r="E58" s="61" t="n">
        <v>2203.85</v>
      </c>
      <c r="F58" s="62"/>
      <c r="G58" s="63" t="n">
        <v>1800</v>
      </c>
      <c r="H58" s="62"/>
      <c r="I58" s="64" t="n">
        <v>161.432759045794</v>
      </c>
      <c r="J58" s="65"/>
      <c r="K58" s="64" t="n">
        <v>4165.28275904579</v>
      </c>
      <c r="L58" s="65"/>
      <c r="M58" s="66" t="n">
        <v>4445.504</v>
      </c>
      <c r="N58" s="62"/>
      <c r="O58" s="63" t="n">
        <v>-280.221240954206</v>
      </c>
      <c r="P58" s="67"/>
      <c r="Q58" s="68" t="n">
        <v>868.4</v>
      </c>
      <c r="R58" s="67"/>
      <c r="S58" s="63" t="n">
        <v>0</v>
      </c>
      <c r="T58" s="67"/>
      <c r="U58" s="63" t="n">
        <v>1000</v>
      </c>
      <c r="V58" s="67"/>
      <c r="W58" s="63" t="n">
        <v>500</v>
      </c>
      <c r="X58" s="67"/>
      <c r="Y58" s="63" t="n">
        <v>1088.17875904579</v>
      </c>
      <c r="Z58" s="69" t="n">
        <v>0.271569443235786</v>
      </c>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0"/>
      <c r="AMC58" s="0"/>
      <c r="AMD58" s="0"/>
      <c r="AME58" s="0"/>
      <c r="AMF58" s="0"/>
      <c r="AMG58" s="0"/>
      <c r="AMH58" s="0"/>
      <c r="AMI58" s="0"/>
      <c r="AMJ58" s="0"/>
    </row>
    <row r="59" s="60" customFormat="true" ht="14.15" hidden="false" customHeight="true" outlineLevel="0" collapsed="false">
      <c r="A59" s="57" t="n">
        <v>141</v>
      </c>
      <c r="B59" s="58" t="s">
        <v>96</v>
      </c>
      <c r="C59" s="76" t="n">
        <v>3012</v>
      </c>
      <c r="E59" s="61" t="n">
        <v>1656.6</v>
      </c>
      <c r="F59" s="62"/>
      <c r="G59" s="63" t="n">
        <v>1800</v>
      </c>
      <c r="H59" s="62"/>
      <c r="I59" s="64" t="n">
        <v>121.346511166941</v>
      </c>
      <c r="J59" s="65"/>
      <c r="K59" s="64" t="n">
        <v>3577.94651116694</v>
      </c>
      <c r="L59" s="65"/>
      <c r="M59" s="66" t="n">
        <v>3378.864</v>
      </c>
      <c r="N59" s="62"/>
      <c r="O59" s="63" t="n">
        <v>199.082511166941</v>
      </c>
      <c r="P59" s="67"/>
      <c r="Q59" s="68" t="n">
        <v>954.4</v>
      </c>
      <c r="R59" s="67"/>
      <c r="S59" s="63" t="n">
        <v>0</v>
      </c>
      <c r="T59" s="67"/>
      <c r="U59" s="63" t="n">
        <v>1115.412</v>
      </c>
      <c r="V59" s="67"/>
      <c r="W59" s="63" t="n">
        <v>557.706</v>
      </c>
      <c r="X59" s="67"/>
      <c r="Y59" s="63" t="n">
        <v>1711.18851116694</v>
      </c>
      <c r="Z59" s="69" t="n">
        <v>0.568123675686235</v>
      </c>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0"/>
      <c r="AMC59" s="0"/>
      <c r="AMD59" s="0"/>
      <c r="AME59" s="0"/>
      <c r="AMF59" s="0"/>
      <c r="AMG59" s="0"/>
      <c r="AMH59" s="0"/>
      <c r="AMI59" s="0"/>
      <c r="AMJ59" s="0"/>
    </row>
    <row r="60" s="60" customFormat="true" ht="14.15" hidden="false" customHeight="true" outlineLevel="0" collapsed="false">
      <c r="A60" s="57" t="n">
        <v>142</v>
      </c>
      <c r="B60" s="58" t="s">
        <v>97</v>
      </c>
      <c r="C60" s="76" t="n">
        <v>4168</v>
      </c>
      <c r="E60" s="61" t="n">
        <v>2292.4</v>
      </c>
      <c r="F60" s="62"/>
      <c r="G60" s="63" t="n">
        <v>1800</v>
      </c>
      <c r="H60" s="62"/>
      <c r="I60" s="64" t="n">
        <v>167.919076541769</v>
      </c>
      <c r="J60" s="65"/>
      <c r="K60" s="64" t="n">
        <v>4260.31907654177</v>
      </c>
      <c r="L60" s="65"/>
      <c r="M60" s="66" t="n">
        <v>4468.096</v>
      </c>
      <c r="N60" s="62"/>
      <c r="O60" s="63" t="n">
        <v>-207.77692345823</v>
      </c>
      <c r="P60" s="67"/>
      <c r="Q60" s="68" t="n">
        <v>2117.6</v>
      </c>
      <c r="R60" s="67"/>
      <c r="S60" s="63" t="n">
        <v>0</v>
      </c>
      <c r="T60" s="67"/>
      <c r="U60" s="63" t="n">
        <v>1000</v>
      </c>
      <c r="V60" s="67"/>
      <c r="W60" s="63" t="n">
        <v>500</v>
      </c>
      <c r="X60" s="67"/>
      <c r="Y60" s="63" t="n">
        <v>2409.82307654177</v>
      </c>
      <c r="Z60" s="69" t="n">
        <v>0.578172523162613</v>
      </c>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0"/>
      <c r="AMC60" s="0"/>
      <c r="AMD60" s="0"/>
      <c r="AME60" s="0"/>
      <c r="AMF60" s="0"/>
      <c r="AMG60" s="0"/>
      <c r="AMH60" s="0"/>
      <c r="AMI60" s="0"/>
      <c r="AMJ60" s="0"/>
    </row>
    <row r="61" s="60" customFormat="true" ht="14.15" hidden="false" customHeight="true" outlineLevel="0" collapsed="false">
      <c r="A61" s="57" t="n">
        <v>143</v>
      </c>
      <c r="B61" s="58" t="s">
        <v>98</v>
      </c>
      <c r="C61" s="76" t="n">
        <v>3641</v>
      </c>
      <c r="E61" s="61" t="n">
        <v>2002.55</v>
      </c>
      <c r="F61" s="62"/>
      <c r="G61" s="63" t="n">
        <v>1800</v>
      </c>
      <c r="H61" s="62"/>
      <c r="I61" s="64" t="n">
        <v>146.687465856186</v>
      </c>
      <c r="J61" s="65"/>
      <c r="K61" s="64" t="n">
        <v>3949.23746585619</v>
      </c>
      <c r="L61" s="65"/>
      <c r="M61" s="66" t="n">
        <v>3903.152</v>
      </c>
      <c r="N61" s="62"/>
      <c r="O61" s="63" t="n">
        <v>46.0854658561861</v>
      </c>
      <c r="P61" s="67"/>
      <c r="Q61" s="68" t="n">
        <v>1513.7</v>
      </c>
      <c r="R61" s="67"/>
      <c r="S61" s="63" t="n">
        <v>0</v>
      </c>
      <c r="T61" s="67"/>
      <c r="U61" s="63" t="n">
        <v>1000</v>
      </c>
      <c r="V61" s="67"/>
      <c r="W61" s="63" t="n">
        <v>500</v>
      </c>
      <c r="X61" s="67"/>
      <c r="Y61" s="63" t="n">
        <v>2059.78546585619</v>
      </c>
      <c r="Z61" s="69" t="n">
        <v>0.56571971047959</v>
      </c>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0"/>
      <c r="AMC61" s="0"/>
      <c r="AMD61" s="0"/>
      <c r="AME61" s="0"/>
      <c r="AMF61" s="0"/>
      <c r="AMG61" s="0"/>
      <c r="AMH61" s="0"/>
      <c r="AMI61" s="0"/>
      <c r="AMJ61" s="0"/>
    </row>
    <row r="62" s="60" customFormat="true" ht="14.15" hidden="false" customHeight="true" outlineLevel="0" collapsed="false">
      <c r="A62" s="57" t="n">
        <v>144</v>
      </c>
      <c r="B62" s="58" t="s">
        <v>99</v>
      </c>
      <c r="C62" s="76" t="n">
        <v>4466</v>
      </c>
      <c r="E62" s="61" t="n">
        <v>2456.3</v>
      </c>
      <c r="F62" s="62"/>
      <c r="G62" s="63" t="n">
        <v>1800</v>
      </c>
      <c r="H62" s="62"/>
      <c r="I62" s="64" t="n">
        <v>179.92480706227</v>
      </c>
      <c r="J62" s="65"/>
      <c r="K62" s="64" t="n">
        <v>4436.22480706227</v>
      </c>
      <c r="L62" s="65"/>
      <c r="M62" s="66" t="n">
        <v>4787.552</v>
      </c>
      <c r="N62" s="62"/>
      <c r="O62" s="63" t="n">
        <v>-351.327192937729</v>
      </c>
      <c r="P62" s="67"/>
      <c r="Q62" s="68"/>
      <c r="R62" s="67"/>
      <c r="S62" s="63" t="n">
        <v>0</v>
      </c>
      <c r="T62" s="67"/>
      <c r="U62" s="63" t="n">
        <v>1184.0553</v>
      </c>
      <c r="V62" s="67"/>
      <c r="W62" s="63" t="n">
        <v>592.02765</v>
      </c>
      <c r="X62" s="67"/>
      <c r="Y62" s="63" t="n">
        <v>240.700457062271</v>
      </c>
      <c r="Z62" s="69" t="n">
        <v>0.0538962062387531</v>
      </c>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0"/>
      <c r="AMC62" s="0"/>
      <c r="AMD62" s="0"/>
      <c r="AME62" s="0"/>
      <c r="AMF62" s="0"/>
      <c r="AMG62" s="0"/>
      <c r="AMH62" s="0"/>
      <c r="AMI62" s="0"/>
      <c r="AMJ62" s="0"/>
    </row>
    <row r="63" s="60" customFormat="true" ht="14.15" hidden="false" customHeight="true" outlineLevel="0" collapsed="false">
      <c r="A63" s="57" t="n">
        <v>146</v>
      </c>
      <c r="B63" s="58" t="s">
        <v>100</v>
      </c>
      <c r="C63" s="76" t="n">
        <v>2064</v>
      </c>
      <c r="E63" s="61" t="n">
        <v>1135.2</v>
      </c>
      <c r="F63" s="62"/>
      <c r="G63" s="63" t="n">
        <v>1400</v>
      </c>
      <c r="H63" s="62"/>
      <c r="I63" s="64" t="n">
        <v>83.1537845446766</v>
      </c>
      <c r="J63" s="65"/>
      <c r="K63" s="64" t="n">
        <v>2618.35378454468</v>
      </c>
      <c r="L63" s="65"/>
      <c r="M63" s="66" t="n">
        <v>2212.608</v>
      </c>
      <c r="N63" s="62"/>
      <c r="O63" s="63" t="n">
        <v>405.745784544676</v>
      </c>
      <c r="P63" s="67"/>
      <c r="Q63" s="68" t="n">
        <v>630.3</v>
      </c>
      <c r="R63" s="67"/>
      <c r="S63" s="63" t="n">
        <v>0</v>
      </c>
      <c r="T63" s="67"/>
      <c r="U63" s="63" t="n">
        <v>1000</v>
      </c>
      <c r="V63" s="67"/>
      <c r="W63" s="63" t="n">
        <v>500</v>
      </c>
      <c r="X63" s="67"/>
      <c r="Y63" s="63" t="n">
        <v>1536.04578454468</v>
      </c>
      <c r="Z63" s="69" t="n">
        <v>0.744208228946064</v>
      </c>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0"/>
      <c r="AMC63" s="0"/>
      <c r="AMD63" s="0"/>
      <c r="AME63" s="0"/>
      <c r="AMF63" s="0"/>
      <c r="AMG63" s="0"/>
      <c r="AMH63" s="0"/>
      <c r="AMI63" s="0"/>
      <c r="AMJ63" s="0"/>
    </row>
    <row r="64" s="60" customFormat="true" ht="14.15" hidden="false" customHeight="true" outlineLevel="0" collapsed="false">
      <c r="A64" s="57" t="n">
        <v>147</v>
      </c>
      <c r="B64" s="58" t="s">
        <v>101</v>
      </c>
      <c r="C64" s="76" t="n">
        <v>7465</v>
      </c>
      <c r="E64" s="61" t="n">
        <v>4105.75</v>
      </c>
      <c r="F64" s="62"/>
      <c r="G64" s="63" t="n">
        <v>3100</v>
      </c>
      <c r="H64" s="62"/>
      <c r="I64" s="64" t="n">
        <v>300.747578307176</v>
      </c>
      <c r="J64" s="65"/>
      <c r="K64" s="64" t="n">
        <v>7506.49757830718</v>
      </c>
      <c r="L64" s="65"/>
      <c r="M64" s="66" t="n">
        <v>7034.89202</v>
      </c>
      <c r="N64" s="62"/>
      <c r="O64" s="63" t="n">
        <v>471.605558307176</v>
      </c>
      <c r="P64" s="67"/>
      <c r="Q64" s="68" t="n">
        <v>5225.5</v>
      </c>
      <c r="R64" s="67"/>
      <c r="S64" s="63" t="n">
        <v>0</v>
      </c>
      <c r="T64" s="67"/>
      <c r="U64" s="63" t="n">
        <v>1000</v>
      </c>
      <c r="V64" s="67"/>
      <c r="W64" s="63" t="n">
        <v>500</v>
      </c>
      <c r="X64" s="67"/>
      <c r="Y64" s="63" t="n">
        <v>6197.10555830718</v>
      </c>
      <c r="Z64" s="69" t="n">
        <v>0.830154796826145</v>
      </c>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0"/>
      <c r="AMC64" s="0"/>
      <c r="AMD64" s="0"/>
      <c r="AME64" s="0"/>
      <c r="AMF64" s="0"/>
      <c r="AMG64" s="0"/>
      <c r="AMH64" s="0"/>
      <c r="AMI64" s="0"/>
      <c r="AMJ64" s="0"/>
    </row>
    <row r="65" s="91" customFormat="true" ht="15.5" hidden="false" customHeight="true" outlineLevel="0" collapsed="false">
      <c r="A65" s="89"/>
      <c r="B65" s="90" t="s">
        <v>102</v>
      </c>
      <c r="C65" s="90" t="n">
        <v>620537</v>
      </c>
      <c r="E65" s="92" t="n">
        <v>341295.35</v>
      </c>
      <c r="F65" s="93"/>
      <c r="G65" s="94" t="n">
        <v>188700</v>
      </c>
      <c r="H65" s="93"/>
      <c r="I65" s="95" t="n">
        <v>25000</v>
      </c>
      <c r="J65" s="96"/>
      <c r="K65" s="95" t="n">
        <v>554995.35</v>
      </c>
      <c r="L65" s="65"/>
      <c r="M65" s="92" t="n">
        <v>613191.082084</v>
      </c>
      <c r="N65" s="93"/>
      <c r="O65" s="97" t="n">
        <v>-58195.732084</v>
      </c>
      <c r="P65" s="67"/>
      <c r="Q65" s="98" t="n">
        <v>101502.38</v>
      </c>
      <c r="R65" s="67"/>
      <c r="S65" s="97" t="n">
        <v>0</v>
      </c>
      <c r="T65" s="67"/>
      <c r="U65" s="97" t="n">
        <v>132585.087</v>
      </c>
      <c r="V65" s="67"/>
      <c r="W65" s="97" t="n">
        <v>66292.5435</v>
      </c>
      <c r="X65" s="67"/>
      <c r="Y65" s="97" t="n">
        <v>109599.191416</v>
      </c>
      <c r="Z65" s="99" t="n">
        <v>0.176619913745675</v>
      </c>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0"/>
      <c r="AMC65" s="0"/>
      <c r="AMD65" s="0"/>
      <c r="AME65" s="0"/>
      <c r="AMF65" s="0"/>
      <c r="AMG65" s="0"/>
      <c r="AMH65" s="0"/>
      <c r="AMI65" s="0"/>
      <c r="AMJ65" s="0"/>
    </row>
    <row r="66" customFormat="false" ht="23.1" hidden="false" customHeight="true" outlineLevel="0" collapsed="false">
      <c r="A66" s="100" t="s">
        <v>103</v>
      </c>
      <c r="B66" s="101" t="s">
        <v>104</v>
      </c>
      <c r="C66" s="101"/>
      <c r="D66" s="101"/>
      <c r="E66" s="101"/>
      <c r="F66" s="101"/>
      <c r="G66" s="101"/>
      <c r="H66" s="101"/>
      <c r="I66" s="101"/>
      <c r="J66" s="101"/>
      <c r="K66" s="101"/>
      <c r="L66" s="101"/>
      <c r="M66" s="101"/>
      <c r="N66" s="101"/>
      <c r="O66" s="101"/>
      <c r="P66" s="102"/>
      <c r="Q66" s="62"/>
      <c r="R66" s="102"/>
      <c r="S66" s="103"/>
      <c r="T66" s="102"/>
      <c r="U66" s="103"/>
      <c r="V66" s="102"/>
      <c r="W66" s="103"/>
      <c r="X66" s="102"/>
      <c r="Y66" s="103"/>
      <c r="Z66" s="103"/>
    </row>
    <row r="67" customFormat="false" ht="12.8" hidden="false" customHeight="false" outlineLevel="0" collapsed="false">
      <c r="E67" s="104"/>
      <c r="G67" s="104"/>
      <c r="I67" s="104"/>
      <c r="K67" s="104"/>
      <c r="M67" s="104"/>
      <c r="O67" s="104"/>
      <c r="Q67" s="60"/>
      <c r="Y67" s="105"/>
    </row>
    <row r="68" customFormat="false" ht="12.8" hidden="false" customHeight="false" outlineLevel="0" collapsed="false">
      <c r="K68" s="106"/>
      <c r="O68" s="105"/>
      <c r="Q68" s="60"/>
    </row>
    <row r="69" customFormat="false" ht="12.8" hidden="false" customHeight="false" outlineLevel="0" collapsed="false">
      <c r="G69" s="105"/>
      <c r="Q69" s="60"/>
    </row>
    <row r="70" customFormat="false" ht="12.8" hidden="false" customHeight="false" outlineLevel="0" collapsed="false">
      <c r="O70" s="105"/>
      <c r="Q70" s="60"/>
    </row>
    <row r="71" customFormat="false" ht="12.8" hidden="false" customHeight="false" outlineLevel="0" collapsed="false">
      <c r="G71" s="105"/>
      <c r="Q71" s="60"/>
    </row>
    <row r="72" customFormat="false" ht="12.8" hidden="false" customHeight="false" outlineLevel="0" collapsed="false">
      <c r="Q72" s="60"/>
    </row>
    <row r="73" customFormat="false" ht="12.8" hidden="false" customHeight="false" outlineLevel="0" collapsed="false">
      <c r="O73" s="106"/>
      <c r="Q73" s="60"/>
    </row>
    <row r="74" customFormat="false" ht="12.8" hidden="false" customHeight="false" outlineLevel="0" collapsed="false">
      <c r="Q74" s="60"/>
    </row>
    <row r="75" customFormat="false" ht="12.8" hidden="false" customHeight="false" outlineLevel="0" collapsed="false">
      <c r="Q75" s="60"/>
    </row>
    <row r="76" customFormat="false" ht="12.8" hidden="false" customHeight="false" outlineLevel="0" collapsed="false">
      <c r="Q76" s="60"/>
    </row>
    <row r="77" customFormat="false" ht="12.8" hidden="false" customHeight="false" outlineLevel="0" collapsed="false">
      <c r="Q77" s="60"/>
    </row>
    <row r="78" customFormat="false" ht="12.8" hidden="false" customHeight="false" outlineLevel="0" collapsed="false">
      <c r="Q78" s="60"/>
    </row>
    <row r="79" customFormat="false" ht="12.8" hidden="false" customHeight="false" outlineLevel="0" collapsed="false">
      <c r="Q79" s="60"/>
    </row>
    <row r="80" customFormat="false" ht="12.8" hidden="false" customHeight="false" outlineLevel="0" collapsed="false">
      <c r="Q80" s="60"/>
    </row>
    <row r="81" customFormat="false" ht="12.8" hidden="false" customHeight="false" outlineLevel="0" collapsed="false">
      <c r="Q81" s="60"/>
    </row>
    <row r="82" customFormat="false" ht="12.8" hidden="false" customHeight="false" outlineLevel="0" collapsed="false">
      <c r="Q82" s="60"/>
    </row>
    <row r="83" customFormat="false" ht="12.8" hidden="false" customHeight="false" outlineLevel="0" collapsed="false">
      <c r="Q83" s="60"/>
    </row>
    <row r="84" customFormat="false" ht="12.8" hidden="false" customHeight="false" outlineLevel="0" collapsed="false">
      <c r="Q84" s="60"/>
    </row>
    <row r="85" customFormat="false" ht="12.8" hidden="false" customHeight="false" outlineLevel="0" collapsed="false">
      <c r="Q85" s="60"/>
    </row>
    <row r="86" customFormat="false" ht="12.8" hidden="false" customHeight="false" outlineLevel="0" collapsed="false">
      <c r="Q86" s="60"/>
    </row>
    <row r="87" customFormat="false" ht="12.8" hidden="false" customHeight="false" outlineLevel="0" collapsed="false">
      <c r="Q87" s="60"/>
    </row>
    <row r="88" customFormat="false" ht="12.8" hidden="false" customHeight="false" outlineLevel="0" collapsed="false">
      <c r="Q88" s="60"/>
    </row>
    <row r="89" customFormat="false" ht="12.8" hidden="false" customHeight="false" outlineLevel="0" collapsed="false">
      <c r="Q89" s="60"/>
    </row>
    <row r="90" customFormat="false" ht="12.8" hidden="false" customHeight="false" outlineLevel="0" collapsed="false">
      <c r="Q90" s="60"/>
    </row>
    <row r="91" customFormat="false" ht="12.8" hidden="false" customHeight="false" outlineLevel="0" collapsed="false">
      <c r="Q91" s="60"/>
    </row>
    <row r="92" customFormat="false" ht="12.8" hidden="false" customHeight="false" outlineLevel="0" collapsed="false">
      <c r="Q92" s="60"/>
    </row>
    <row r="93" customFormat="false" ht="12.8" hidden="false" customHeight="false" outlineLevel="0" collapsed="false">
      <c r="Q93" s="60"/>
    </row>
    <row r="94" customFormat="false" ht="12.8" hidden="false" customHeight="false" outlineLevel="0" collapsed="false">
      <c r="Q94" s="60"/>
    </row>
    <row r="95" customFormat="false" ht="12.8" hidden="false" customHeight="false" outlineLevel="0" collapsed="false">
      <c r="Q95" s="60"/>
    </row>
    <row r="96" customFormat="false" ht="12.8" hidden="false" customHeight="false" outlineLevel="0" collapsed="false">
      <c r="Q96" s="60"/>
    </row>
    <row r="97" customFormat="false" ht="12.8" hidden="false" customHeight="false" outlineLevel="0" collapsed="false">
      <c r="Q97" s="60"/>
    </row>
    <row r="98" customFormat="false" ht="12.8" hidden="false" customHeight="false" outlineLevel="0" collapsed="false">
      <c r="Q98" s="60"/>
    </row>
    <row r="99" customFormat="false" ht="12.8" hidden="false" customHeight="false" outlineLevel="0" collapsed="false">
      <c r="Q99" s="60"/>
    </row>
    <row r="100" customFormat="false" ht="12.8" hidden="false" customHeight="false" outlineLevel="0" collapsed="false">
      <c r="Q100" s="60"/>
    </row>
    <row r="101" customFormat="false" ht="12.8" hidden="false" customHeight="false" outlineLevel="0" collapsed="false">
      <c r="Q101" s="60"/>
    </row>
    <row r="102" customFormat="false" ht="12.8" hidden="false" customHeight="false" outlineLevel="0" collapsed="false">
      <c r="Q102" s="60"/>
    </row>
    <row r="103" customFormat="false" ht="12.8" hidden="false" customHeight="false" outlineLevel="0" collapsed="false">
      <c r="Q103" s="60"/>
    </row>
    <row r="104" customFormat="false" ht="12.8" hidden="false" customHeight="false" outlineLevel="0" collapsed="false">
      <c r="Q104" s="60"/>
    </row>
    <row r="105" customFormat="false" ht="12.8" hidden="false" customHeight="false" outlineLevel="0" collapsed="false">
      <c r="Q105" s="60"/>
    </row>
    <row r="106" customFormat="false" ht="12.8" hidden="false" customHeight="false" outlineLevel="0" collapsed="false">
      <c r="Q106" s="60"/>
    </row>
    <row r="107" customFormat="false" ht="12.8" hidden="false" customHeight="false" outlineLevel="0" collapsed="false">
      <c r="Q107" s="60"/>
    </row>
    <row r="108" customFormat="false" ht="12.8" hidden="false" customHeight="false" outlineLevel="0" collapsed="false">
      <c r="Q108" s="60"/>
    </row>
    <row r="109" customFormat="false" ht="12.8" hidden="false" customHeight="false" outlineLevel="0" collapsed="false">
      <c r="Q109" s="60"/>
    </row>
    <row r="110" customFormat="false" ht="12.8" hidden="false" customHeight="false" outlineLevel="0" collapsed="false">
      <c r="Q110" s="60"/>
    </row>
    <row r="111" customFormat="false" ht="12.8" hidden="false" customHeight="false" outlineLevel="0" collapsed="false">
      <c r="Q111" s="60"/>
    </row>
    <row r="112" customFormat="false" ht="12.8" hidden="false" customHeight="false" outlineLevel="0" collapsed="false">
      <c r="Q112" s="60"/>
    </row>
    <row r="113" customFormat="false" ht="12.8" hidden="false" customHeight="false" outlineLevel="0" collapsed="false">
      <c r="Q113" s="60"/>
    </row>
    <row r="114" customFormat="false" ht="12.8" hidden="false" customHeight="false" outlineLevel="0" collapsed="false">
      <c r="Q114" s="60"/>
    </row>
    <row r="115" customFormat="false" ht="12.8" hidden="false" customHeight="false" outlineLevel="0" collapsed="false">
      <c r="Q115" s="60"/>
    </row>
    <row r="116" customFormat="false" ht="12.8" hidden="false" customHeight="false" outlineLevel="0" collapsed="false">
      <c r="Q116" s="60"/>
    </row>
    <row r="117" customFormat="false" ht="12.8" hidden="false" customHeight="false" outlineLevel="0" collapsed="false">
      <c r="Q117" s="60"/>
    </row>
    <row r="118" customFormat="false" ht="12.8" hidden="false" customHeight="false" outlineLevel="0" collapsed="false">
      <c r="Q118" s="60"/>
    </row>
    <row r="119" customFormat="false" ht="12.8" hidden="false" customHeight="false" outlineLevel="0" collapsed="false">
      <c r="Q119" s="60"/>
    </row>
    <row r="120" customFormat="false" ht="12.8" hidden="false" customHeight="false" outlineLevel="0" collapsed="false">
      <c r="Q120" s="60"/>
    </row>
    <row r="121" customFormat="false" ht="12.8" hidden="false" customHeight="false" outlineLevel="0" collapsed="false">
      <c r="Q121" s="60"/>
    </row>
    <row r="122" customFormat="false" ht="12.8" hidden="false" customHeight="false" outlineLevel="0" collapsed="false">
      <c r="Q122" s="60"/>
    </row>
    <row r="123" customFormat="false" ht="12.8" hidden="false" customHeight="false" outlineLevel="0" collapsed="false">
      <c r="Q123" s="60"/>
    </row>
    <row r="124" customFormat="false" ht="12.8" hidden="false" customHeight="false" outlineLevel="0" collapsed="false">
      <c r="Q124" s="60"/>
    </row>
    <row r="125" customFormat="false" ht="12.8" hidden="false" customHeight="false" outlineLevel="0" collapsed="false">
      <c r="Q125" s="60"/>
    </row>
    <row r="126" customFormat="false" ht="12.8" hidden="false" customHeight="false" outlineLevel="0" collapsed="false">
      <c r="Q126" s="60"/>
    </row>
    <row r="127" customFormat="false" ht="12.8" hidden="false" customHeight="false" outlineLevel="0" collapsed="false">
      <c r="Q127" s="60"/>
    </row>
    <row r="128" customFormat="false" ht="12.8" hidden="false" customHeight="false" outlineLevel="0" collapsed="false">
      <c r="Q128" s="60"/>
    </row>
    <row r="129" customFormat="false" ht="12.8" hidden="false" customHeight="false" outlineLevel="0" collapsed="false">
      <c r="Q129" s="60"/>
    </row>
    <row r="130" customFormat="false" ht="12.8" hidden="false" customHeight="false" outlineLevel="0" collapsed="false">
      <c r="Q130" s="60"/>
    </row>
    <row r="131" customFormat="false" ht="12.8" hidden="false" customHeight="false" outlineLevel="0" collapsed="false">
      <c r="Q131" s="60"/>
    </row>
    <row r="132" customFormat="false" ht="12.8" hidden="false" customHeight="false" outlineLevel="0" collapsed="false">
      <c r="Q132" s="60"/>
    </row>
    <row r="133" customFormat="false" ht="12.8" hidden="false" customHeight="false" outlineLevel="0" collapsed="false">
      <c r="Q133" s="60"/>
    </row>
    <row r="134" customFormat="false" ht="12.8" hidden="false" customHeight="false" outlineLevel="0" collapsed="false">
      <c r="Q134" s="60"/>
    </row>
    <row r="135" customFormat="false" ht="12.8" hidden="false" customHeight="false" outlineLevel="0" collapsed="false">
      <c r="Q135" s="60"/>
    </row>
    <row r="136" customFormat="false" ht="12.8" hidden="false" customHeight="false" outlineLevel="0" collapsed="false">
      <c r="Q136" s="60"/>
    </row>
    <row r="137" customFormat="false" ht="12.8" hidden="false" customHeight="false" outlineLevel="0" collapsed="false">
      <c r="Q137" s="60"/>
    </row>
    <row r="138" customFormat="false" ht="12.8" hidden="false" customHeight="false" outlineLevel="0" collapsed="false">
      <c r="Q138" s="60"/>
    </row>
    <row r="139" customFormat="false" ht="12.8" hidden="false" customHeight="false" outlineLevel="0" collapsed="false">
      <c r="Q139" s="60"/>
    </row>
    <row r="140" customFormat="false" ht="12.8" hidden="false" customHeight="false" outlineLevel="0" collapsed="false">
      <c r="Q140" s="60"/>
    </row>
    <row r="141" customFormat="false" ht="12.8" hidden="false" customHeight="false" outlineLevel="0" collapsed="false">
      <c r="Q141" s="60"/>
    </row>
    <row r="142" customFormat="false" ht="12.8" hidden="false" customHeight="false" outlineLevel="0" collapsed="false">
      <c r="Q142" s="60"/>
    </row>
    <row r="143" customFormat="false" ht="12.8" hidden="false" customHeight="false" outlineLevel="0" collapsed="false">
      <c r="Q143" s="60"/>
    </row>
    <row r="144" customFormat="false" ht="12.8" hidden="false" customHeight="false" outlineLevel="0" collapsed="false">
      <c r="Q144" s="60"/>
    </row>
    <row r="145" customFormat="false" ht="12.8" hidden="false" customHeight="false" outlineLevel="0" collapsed="false">
      <c r="Q145" s="60"/>
    </row>
    <row r="146" customFormat="false" ht="12.8" hidden="false" customHeight="false" outlineLevel="0" collapsed="false">
      <c r="Q146" s="60"/>
    </row>
    <row r="147" customFormat="false" ht="12.8" hidden="false" customHeight="false" outlineLevel="0" collapsed="false">
      <c r="Q147" s="60"/>
    </row>
    <row r="148" customFormat="false" ht="12.8" hidden="false" customHeight="false" outlineLevel="0" collapsed="false">
      <c r="Q148" s="60"/>
    </row>
    <row r="149" customFormat="false" ht="12.8" hidden="false" customHeight="false" outlineLevel="0" collapsed="false">
      <c r="Q149" s="60"/>
    </row>
    <row r="150" customFormat="false" ht="12.8" hidden="false" customHeight="false" outlineLevel="0" collapsed="false">
      <c r="Q150" s="60"/>
    </row>
    <row r="151" customFormat="false" ht="12.8" hidden="false" customHeight="false" outlineLevel="0" collapsed="false">
      <c r="Q151" s="60"/>
    </row>
    <row r="152" customFormat="false" ht="12.8" hidden="false" customHeight="false" outlineLevel="0" collapsed="false">
      <c r="Q152" s="60"/>
    </row>
    <row r="153" customFormat="false" ht="12.8" hidden="false" customHeight="false" outlineLevel="0" collapsed="false">
      <c r="Q153" s="60"/>
    </row>
    <row r="154" customFormat="false" ht="12.8" hidden="false" customHeight="false" outlineLevel="0" collapsed="false">
      <c r="Q154" s="60"/>
    </row>
    <row r="155" customFormat="false" ht="12.8" hidden="false" customHeight="false" outlineLevel="0" collapsed="false">
      <c r="Q155" s="60"/>
    </row>
    <row r="156" customFormat="false" ht="12.8" hidden="false" customHeight="false" outlineLevel="0" collapsed="false">
      <c r="Q156" s="60"/>
    </row>
    <row r="157" customFormat="false" ht="12.8" hidden="false" customHeight="false" outlineLevel="0" collapsed="false">
      <c r="Q157" s="60"/>
    </row>
    <row r="158" customFormat="false" ht="12.8" hidden="false" customHeight="false" outlineLevel="0" collapsed="false">
      <c r="Q158" s="60"/>
    </row>
    <row r="159" customFormat="false" ht="12.8" hidden="false" customHeight="false" outlineLevel="0" collapsed="false">
      <c r="Q159" s="60"/>
    </row>
    <row r="160" customFormat="false" ht="12.8" hidden="false" customHeight="false" outlineLevel="0" collapsed="false">
      <c r="Q160" s="60"/>
    </row>
    <row r="161" customFormat="false" ht="12.8" hidden="false" customHeight="false" outlineLevel="0" collapsed="false">
      <c r="Q161" s="60"/>
    </row>
    <row r="162" customFormat="false" ht="12.8" hidden="false" customHeight="false" outlineLevel="0" collapsed="false">
      <c r="Q162" s="60"/>
    </row>
    <row r="163" customFormat="false" ht="12.8" hidden="false" customHeight="false" outlineLevel="0" collapsed="false">
      <c r="Q163" s="60"/>
    </row>
    <row r="164" customFormat="false" ht="12.8" hidden="false" customHeight="false" outlineLevel="0" collapsed="false">
      <c r="Q164" s="60"/>
    </row>
    <row r="165" customFormat="false" ht="12.8" hidden="false" customHeight="false" outlineLevel="0" collapsed="false">
      <c r="Q165" s="60"/>
    </row>
    <row r="166" customFormat="false" ht="12.8" hidden="false" customHeight="false" outlineLevel="0" collapsed="false">
      <c r="Q166" s="60"/>
    </row>
  </sheetData>
  <mergeCells count="12">
    <mergeCell ref="A1:S1"/>
    <mergeCell ref="A4:A6"/>
    <mergeCell ref="B4:B6"/>
    <mergeCell ref="C4:C6"/>
    <mergeCell ref="E4:E5"/>
    <mergeCell ref="G4:G5"/>
    <mergeCell ref="I4:I5"/>
    <mergeCell ref="K4:K5"/>
    <mergeCell ref="M4:M5"/>
    <mergeCell ref="Y4:Y5"/>
    <mergeCell ref="Z4:Z6"/>
    <mergeCell ref="B66:O6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53515625" defaultRowHeight="12.8" zeroHeight="false" outlineLevelRow="0" outlineLevelCol="0"/>
  <cols>
    <col collapsed="false" customWidth="true" hidden="false" outlineLevel="0" max="1" min="1" style="26" width="5.14"/>
    <col collapsed="false" customWidth="true" hidden="false" outlineLevel="0" max="2" min="2" style="26" width="83.51"/>
    <col collapsed="false" customWidth="false" hidden="false" outlineLevel="0" max="3" min="3" style="26" width="11.52"/>
    <col collapsed="false" customWidth="true" hidden="false" outlineLevel="0" max="4" min="4" style="26" width="16.53"/>
    <col collapsed="false" customWidth="false" hidden="false" outlineLevel="0" max="1018" min="5" style="26" width="11.52"/>
    <col collapsed="false" customWidth="false" hidden="false" outlineLevel="0" max="1020" min="1019" style="4" width="11.54"/>
    <col collapsed="false" customWidth="false" hidden="false" outlineLevel="0" max="1024" min="1021" style="4" width="11.52"/>
  </cols>
  <sheetData>
    <row r="1" customFormat="false" ht="32.05" hidden="false" customHeight="true" outlineLevel="0" collapsed="false">
      <c r="A1" s="107" t="s">
        <v>105</v>
      </c>
      <c r="B1" s="107"/>
      <c r="C1" s="107"/>
      <c r="D1" s="107"/>
    </row>
    <row r="2" customFormat="false" ht="60.4" hidden="false" customHeight="true" outlineLevel="0" collapsed="false">
      <c r="A2" s="108" t="s">
        <v>106</v>
      </c>
      <c r="B2" s="108"/>
      <c r="C2" s="108"/>
      <c r="D2" s="108"/>
    </row>
    <row r="3" customFormat="false" ht="31.3" hidden="false" customHeight="true" outlineLevel="0" collapsed="false"/>
    <row r="4" customFormat="false" ht="40.25" hidden="false" customHeight="true" outlineLevel="0" collapsed="false">
      <c r="A4" s="109" t="s">
        <v>107</v>
      </c>
      <c r="B4" s="109"/>
      <c r="C4" s="109"/>
      <c r="D4" s="109"/>
    </row>
    <row r="5" customFormat="false" ht="33.55" hidden="false" customHeight="true" outlineLevel="0" collapsed="false">
      <c r="A5" s="109" t="s">
        <v>108</v>
      </c>
      <c r="B5" s="109"/>
      <c r="C5" s="109"/>
      <c r="D5" s="109"/>
    </row>
    <row r="6" customFormat="false" ht="33.55" hidden="false" customHeight="true" outlineLevel="0" collapsed="false">
      <c r="A6" s="109" t="s">
        <v>109</v>
      </c>
      <c r="B6" s="109"/>
      <c r="C6" s="109"/>
      <c r="D6" s="109"/>
    </row>
    <row r="7" customFormat="false" ht="40.25" hidden="false" customHeight="true" outlineLevel="0" collapsed="false">
      <c r="A7" s="109" t="s">
        <v>110</v>
      </c>
      <c r="B7" s="109"/>
      <c r="C7" s="109"/>
      <c r="D7" s="109"/>
    </row>
    <row r="9" customFormat="false" ht="17.15" hidden="false" customHeight="true" outlineLevel="0" collapsed="false">
      <c r="A9" s="110" t="s">
        <v>4</v>
      </c>
      <c r="B9" s="26" t="s">
        <v>111</v>
      </c>
      <c r="C9" s="111" t="n">
        <v>60000</v>
      </c>
      <c r="D9" s="4"/>
    </row>
    <row r="10" customFormat="false" ht="17.15" hidden="false" customHeight="true" outlineLevel="0" collapsed="false">
      <c r="A10" s="110" t="s">
        <v>5</v>
      </c>
      <c r="B10" s="26" t="s">
        <v>112</v>
      </c>
      <c r="C10" s="111" t="n">
        <v>32365</v>
      </c>
      <c r="D10" s="4"/>
    </row>
    <row r="11" customFormat="false" ht="17.15" hidden="false" customHeight="true" outlineLevel="0" collapsed="false">
      <c r="A11" s="110" t="s">
        <v>6</v>
      </c>
      <c r="B11" s="26" t="s">
        <v>113</v>
      </c>
      <c r="C11" s="111" t="n">
        <v>43608</v>
      </c>
      <c r="D11" s="4"/>
    </row>
    <row r="12" customFormat="false" ht="26.1" hidden="false" customHeight="true" outlineLevel="0" collapsed="false">
      <c r="A12" s="110" t="s">
        <v>7</v>
      </c>
      <c r="B12" s="112" t="s">
        <v>114</v>
      </c>
      <c r="C12" s="111" t="n">
        <v>17000</v>
      </c>
      <c r="D12" s="4"/>
    </row>
    <row r="13" customFormat="false" ht="17.15" hidden="false" customHeight="true" outlineLevel="0" collapsed="false">
      <c r="A13" s="110" t="s">
        <v>8</v>
      </c>
      <c r="B13" s="26" t="s">
        <v>115</v>
      </c>
      <c r="C13" s="111" t="n">
        <v>10000</v>
      </c>
      <c r="D13" s="4"/>
    </row>
    <row r="14" customFormat="false" ht="17.15" hidden="false" customHeight="true" outlineLevel="0" collapsed="false">
      <c r="A14" s="110" t="s">
        <v>9</v>
      </c>
      <c r="B14" s="112" t="s">
        <v>116</v>
      </c>
      <c r="C14" s="111" t="n">
        <v>15000</v>
      </c>
      <c r="D14" s="4"/>
    </row>
    <row r="15" customFormat="false" ht="17.15" hidden="false" customHeight="true" outlineLevel="0" collapsed="false">
      <c r="A15" s="110" t="s">
        <v>10</v>
      </c>
      <c r="B15" s="26" t="s">
        <v>117</v>
      </c>
      <c r="C15" s="111" t="n">
        <v>10000</v>
      </c>
      <c r="D15" s="4"/>
    </row>
    <row r="16" customFormat="false" ht="12.8" hidden="false" customHeight="false" outlineLevel="0" collapsed="false">
      <c r="A16" s="113"/>
    </row>
    <row r="17" customFormat="false" ht="124.6" hidden="false" customHeight="true" outlineLevel="0" collapsed="false">
      <c r="A17" s="109" t="s">
        <v>118</v>
      </c>
      <c r="B17" s="109"/>
      <c r="C17" s="109"/>
      <c r="D17" s="109"/>
    </row>
    <row r="18" customFormat="false" ht="108.2" hidden="false" customHeight="true" outlineLevel="0" collapsed="false">
      <c r="A18" s="109" t="s">
        <v>119</v>
      </c>
      <c r="B18" s="109"/>
      <c r="C18" s="109"/>
      <c r="D18" s="109"/>
    </row>
  </sheetData>
  <mergeCells count="8">
    <mergeCell ref="A1:D1"/>
    <mergeCell ref="A2:D2"/>
    <mergeCell ref="A4:D4"/>
    <mergeCell ref="A5:D5"/>
    <mergeCell ref="A6:D6"/>
    <mergeCell ref="A7:C7"/>
    <mergeCell ref="A17:D17"/>
    <mergeCell ref="A18:D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9" activeCellId="0" sqref="B9"/>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8.06"/>
    <col collapsed="false" customWidth="true" hidden="false" outlineLevel="0" max="6" min="6" style="4" width="16.39"/>
    <col collapsed="false" customWidth="true" hidden="false" outlineLevel="0" max="7" min="7" style="4" width="2.64"/>
    <col collapsed="false" customWidth="false" hidden="false" outlineLevel="0" max="8" min="8" style="4" width="11.64"/>
    <col collapsed="false" customWidth="true" hidden="false" outlineLevel="0" max="9" min="9" style="4" width="12.78"/>
    <col collapsed="false" customWidth="true" hidden="false" outlineLevel="0" max="10" min="10" style="4" width="14.43"/>
    <col collapsed="false" customWidth="true" hidden="false" outlineLevel="0" max="11" min="11" style="4" width="15.68"/>
    <col collapsed="false" customWidth="true" hidden="false" outlineLevel="0" max="12" min="12" style="4" width="3.89"/>
    <col collapsed="false" customWidth="true" hidden="false" outlineLevel="0" max="13" min="13" style="4" width="20.3"/>
    <col collapsed="false" customWidth="true" hidden="false" outlineLevel="0" max="14" min="14" style="4" width="20.14"/>
    <col collapsed="false" customWidth="false" hidden="false" outlineLevel="0" max="15" min="15" style="4" width="11.64"/>
    <col collapsed="false" customWidth="true" hidden="false" outlineLevel="0" max="16" min="16" style="4" width="2.22"/>
    <col collapsed="false" customWidth="false" hidden="false" outlineLevel="0" max="964" min="17" style="4" width="11.64"/>
    <col collapsed="false" customWidth="true" hidden="false" outlineLevel="0" max="1014" min="965" style="4" width="11.52"/>
    <col collapsed="false" customWidth="true" hidden="false" outlineLevel="0" max="1024" min="1015" style="0" width="11.52"/>
  </cols>
  <sheetData>
    <row r="1" s="8" customFormat="true" ht="36.95" hidden="false" customHeight="true" outlineLevel="0" collapsed="false">
      <c r="A1" s="114" t="s">
        <v>120</v>
      </c>
      <c r="B1" s="114"/>
      <c r="C1" s="114"/>
      <c r="D1" s="114"/>
      <c r="E1" s="114"/>
      <c r="F1" s="114"/>
      <c r="G1" s="114"/>
      <c r="H1" s="114"/>
      <c r="I1" s="114"/>
      <c r="J1" s="114"/>
      <c r="K1" s="114"/>
      <c r="L1" s="114"/>
      <c r="M1" s="114"/>
      <c r="N1" s="11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0"/>
      <c r="AMB1" s="0"/>
      <c r="AMC1" s="0"/>
      <c r="AMD1" s="0"/>
      <c r="AME1" s="0"/>
      <c r="AMF1" s="0"/>
      <c r="AMG1" s="0"/>
      <c r="AMH1" s="0"/>
      <c r="AMI1" s="0"/>
      <c r="AMJ1" s="0"/>
    </row>
    <row r="2" s="8" customFormat="true" ht="19.45" hidden="false" customHeight="true" outlineLevel="0" collapsed="false">
      <c r="A2" s="9"/>
      <c r="B2" s="10"/>
      <c r="C2" s="11"/>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0"/>
      <c r="AMB2" s="0"/>
      <c r="AMC2" s="0"/>
      <c r="AMD2" s="0"/>
      <c r="AME2" s="0"/>
      <c r="AMF2" s="0"/>
      <c r="AMG2" s="0"/>
      <c r="AMH2" s="0"/>
      <c r="AMI2" s="0"/>
      <c r="AMJ2" s="0"/>
    </row>
    <row r="3" s="8" customFormat="true" ht="13.7" hidden="false" customHeight="true" outlineLevel="0" collapsed="false">
      <c r="A3" s="9"/>
      <c r="B3" s="10"/>
      <c r="C3" s="11"/>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0"/>
      <c r="AMB3" s="0"/>
      <c r="AMC3" s="0"/>
      <c r="AMD3" s="0"/>
      <c r="AME3" s="0"/>
      <c r="AMF3" s="0"/>
      <c r="AMG3" s="0"/>
      <c r="AMH3" s="0"/>
      <c r="AMI3" s="0"/>
      <c r="AMJ3" s="0"/>
    </row>
    <row r="4" s="26" customFormat="true" ht="35.8" hidden="false" customHeight="true" outlineLevel="0" collapsed="false">
      <c r="A4" s="23" t="s">
        <v>15</v>
      </c>
      <c r="B4" s="24" t="s">
        <v>16</v>
      </c>
      <c r="C4" s="25" t="s">
        <v>17</v>
      </c>
      <c r="E4" s="35" t="s">
        <v>121</v>
      </c>
      <c r="F4" s="115" t="s">
        <v>27</v>
      </c>
      <c r="H4" s="116" t="s">
        <v>122</v>
      </c>
      <c r="I4" s="116"/>
      <c r="J4" s="116"/>
      <c r="K4" s="116"/>
      <c r="L4" s="117"/>
      <c r="M4" s="118" t="s">
        <v>123</v>
      </c>
      <c r="N4" s="118"/>
      <c r="O4" s="117"/>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0"/>
      <c r="AMB4" s="0"/>
      <c r="AMC4" s="0"/>
      <c r="AMD4" s="0"/>
      <c r="AME4" s="0"/>
      <c r="AMF4" s="0"/>
      <c r="AMG4" s="0"/>
      <c r="AMH4" s="0"/>
      <c r="AMI4" s="0"/>
      <c r="AMJ4" s="0"/>
    </row>
    <row r="5" s="26" customFormat="true" ht="75.35" hidden="false" customHeight="true" outlineLevel="0" collapsed="false">
      <c r="A5" s="23"/>
      <c r="B5" s="24"/>
      <c r="C5" s="25"/>
      <c r="E5" s="35"/>
      <c r="F5" s="115"/>
      <c r="H5" s="119" t="s">
        <v>124</v>
      </c>
      <c r="I5" s="119" t="s">
        <v>125</v>
      </c>
      <c r="J5" s="120" t="s">
        <v>126</v>
      </c>
      <c r="K5" s="120" t="s">
        <v>127</v>
      </c>
      <c r="L5" s="121"/>
      <c r="M5" s="122" t="s">
        <v>128</v>
      </c>
      <c r="N5" s="122" t="s">
        <v>129</v>
      </c>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0"/>
      <c r="AMB5" s="0"/>
      <c r="AMC5" s="0"/>
      <c r="AMD5" s="0"/>
      <c r="AME5" s="0"/>
      <c r="AMF5" s="0"/>
      <c r="AMG5" s="0"/>
      <c r="AMH5" s="0"/>
      <c r="AMI5" s="0"/>
      <c r="AMJ5" s="0"/>
    </row>
    <row r="6" s="26" customFormat="true" ht="64.9" hidden="false" customHeight="true" outlineLevel="0" collapsed="false">
      <c r="A6" s="23"/>
      <c r="B6" s="24"/>
      <c r="C6" s="25"/>
      <c r="E6" s="123" t="s">
        <v>43</v>
      </c>
      <c r="F6" s="115"/>
      <c r="H6" s="124" t="s">
        <v>130</v>
      </c>
      <c r="I6" s="124"/>
      <c r="J6" s="120"/>
      <c r="K6" s="120"/>
      <c r="M6" s="122"/>
      <c r="N6" s="122"/>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0"/>
      <c r="AMB6" s="0"/>
      <c r="AMC6" s="0"/>
      <c r="AMD6" s="0"/>
      <c r="AME6" s="0"/>
      <c r="AMF6" s="0"/>
      <c r="AMG6" s="0"/>
      <c r="AMH6" s="0"/>
      <c r="AMI6" s="0"/>
      <c r="AMJ6" s="0"/>
    </row>
    <row r="7" s="60" customFormat="true" ht="14.15" hidden="false" customHeight="true" outlineLevel="0" collapsed="false">
      <c r="A7" s="57" t="n">
        <v>1</v>
      </c>
      <c r="B7" s="58" t="s">
        <v>44</v>
      </c>
      <c r="C7" s="59" t="n">
        <v>15466</v>
      </c>
      <c r="E7" s="63" t="n">
        <v>-14.5646435232716</v>
      </c>
      <c r="F7" s="69" t="n">
        <v>-0.000941720129527454</v>
      </c>
      <c r="H7" s="63" t="n">
        <v>14.5646435232716</v>
      </c>
      <c r="I7" s="125"/>
      <c r="J7" s="63" t="n">
        <v>0</v>
      </c>
      <c r="K7" s="69" t="n">
        <v>0</v>
      </c>
      <c r="L7" s="126"/>
      <c r="M7" s="127"/>
      <c r="N7" s="128"/>
      <c r="O7" s="129"/>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0"/>
      <c r="AMB7" s="0"/>
      <c r="AMC7" s="0"/>
      <c r="AMD7" s="0"/>
      <c r="AME7" s="0"/>
      <c r="AMF7" s="0"/>
      <c r="AMG7" s="0"/>
      <c r="AMH7" s="0"/>
      <c r="AMI7" s="0"/>
      <c r="AMJ7" s="0"/>
    </row>
    <row r="8" s="60" customFormat="true" ht="14.15" hidden="false" customHeight="true" outlineLevel="0" collapsed="false">
      <c r="A8" s="57" t="n">
        <v>2</v>
      </c>
      <c r="B8" s="58" t="s">
        <v>45</v>
      </c>
      <c r="C8" s="70" t="n">
        <v>2118</v>
      </c>
      <c r="E8" s="63" t="n">
        <v>1284.26931960544</v>
      </c>
      <c r="F8" s="69" t="n">
        <v>0.606359452127214</v>
      </c>
      <c r="H8" s="125"/>
      <c r="I8" s="63" t="n">
        <v>-726.16659349062</v>
      </c>
      <c r="J8" s="63" t="n">
        <v>558.10272611482</v>
      </c>
      <c r="K8" s="69" t="n">
        <v>0.2635045921222</v>
      </c>
      <c r="M8" s="127" t="n">
        <v>932.6</v>
      </c>
      <c r="N8" s="130" t="n">
        <v>1.67101853540872</v>
      </c>
      <c r="O8" s="129"/>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0"/>
      <c r="AMB8" s="0"/>
      <c r="AMC8" s="0"/>
      <c r="AMD8" s="0"/>
      <c r="AME8" s="0"/>
      <c r="AMF8" s="0"/>
      <c r="AMG8" s="0"/>
      <c r="AMH8" s="0"/>
      <c r="AMI8" s="0"/>
      <c r="AMJ8" s="0"/>
    </row>
    <row r="9" s="60" customFormat="true" ht="14.15" hidden="false" customHeight="true" outlineLevel="0" collapsed="false">
      <c r="A9" s="57" t="n">
        <v>3</v>
      </c>
      <c r="B9" s="58" t="s">
        <v>46</v>
      </c>
      <c r="C9" s="59" t="n">
        <v>18010</v>
      </c>
      <c r="E9" s="63" t="n">
        <v>-431.118769549601</v>
      </c>
      <c r="F9" s="69" t="n">
        <v>-0.0239377440060856</v>
      </c>
      <c r="H9" s="63" t="n">
        <v>431.118769549601</v>
      </c>
      <c r="I9" s="125"/>
      <c r="J9" s="63" t="n">
        <v>0</v>
      </c>
      <c r="K9" s="69" t="n">
        <v>0</v>
      </c>
      <c r="M9" s="127" t="n">
        <v>907</v>
      </c>
      <c r="N9" s="131" t="s">
        <v>131</v>
      </c>
      <c r="O9" s="129"/>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0"/>
      <c r="AMB9" s="0"/>
      <c r="AMC9" s="0"/>
      <c r="AMD9" s="0"/>
      <c r="AME9" s="0"/>
      <c r="AMF9" s="0"/>
      <c r="AMG9" s="0"/>
      <c r="AMH9" s="0"/>
      <c r="AMI9" s="0"/>
      <c r="AMJ9" s="0"/>
    </row>
    <row r="10" s="60" customFormat="true" ht="14.15" hidden="false" customHeight="true" outlineLevel="0" collapsed="false">
      <c r="A10" s="57" t="n">
        <v>29</v>
      </c>
      <c r="B10" s="132" t="s">
        <v>132</v>
      </c>
      <c r="C10" s="59" t="n">
        <v>7348</v>
      </c>
      <c r="D10" s="4"/>
      <c r="E10" s="63" t="n">
        <v>1608</v>
      </c>
      <c r="F10" s="69" t="n">
        <v>0.21883505715841</v>
      </c>
      <c r="H10" s="63"/>
      <c r="I10" s="125"/>
      <c r="J10" s="63" t="n">
        <v>1608</v>
      </c>
      <c r="K10" s="69" t="n">
        <v>0.21883505715841</v>
      </c>
      <c r="M10" s="127"/>
      <c r="N10" s="133"/>
      <c r="O10" s="129"/>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0"/>
      <c r="AMB10" s="0"/>
      <c r="AMC10" s="0"/>
      <c r="AMD10" s="0"/>
      <c r="AME10" s="0"/>
      <c r="AMF10" s="0"/>
      <c r="AMG10" s="0"/>
      <c r="AMH10" s="0"/>
      <c r="AMI10" s="0"/>
      <c r="AMJ10" s="0"/>
    </row>
    <row r="11" s="60" customFormat="true" ht="14.15" hidden="false" customHeight="true" outlineLevel="0" collapsed="false">
      <c r="A11" s="57" t="n">
        <v>118</v>
      </c>
      <c r="B11" s="58" t="s">
        <v>82</v>
      </c>
      <c r="C11" s="76" t="n">
        <v>3868</v>
      </c>
      <c r="E11" s="63" t="n">
        <v>436.736770648648</v>
      </c>
      <c r="F11" s="69" t="n">
        <v>0.112910230260767</v>
      </c>
      <c r="H11" s="125"/>
      <c r="I11" s="125"/>
      <c r="J11" s="63" t="n">
        <v>436.736770648648</v>
      </c>
      <c r="K11" s="69" t="n">
        <v>0.112910230260767</v>
      </c>
      <c r="L11" s="121"/>
      <c r="M11" s="127"/>
      <c r="N11" s="133"/>
      <c r="O11" s="129"/>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0"/>
      <c r="AMB11" s="0"/>
      <c r="AMC11" s="0"/>
      <c r="AMD11" s="0"/>
      <c r="AME11" s="0"/>
      <c r="AMF11" s="0"/>
      <c r="AMG11" s="0"/>
      <c r="AMH11" s="0"/>
      <c r="AMI11" s="0"/>
      <c r="AMJ11" s="0"/>
    </row>
    <row r="12" s="60" customFormat="true" ht="14.15" hidden="false" customHeight="true" outlineLevel="0" collapsed="false">
      <c r="A12" s="57" t="n">
        <v>4</v>
      </c>
      <c r="B12" s="58" t="s">
        <v>47</v>
      </c>
      <c r="C12" s="59" t="n">
        <v>7409</v>
      </c>
      <c r="E12" s="63" t="n">
        <v>757.161467873793</v>
      </c>
      <c r="F12" s="69" t="n">
        <v>0.102194826275313</v>
      </c>
      <c r="H12" s="125"/>
      <c r="I12" s="125"/>
      <c r="J12" s="63" t="n">
        <v>757.161467873793</v>
      </c>
      <c r="K12" s="69" t="n">
        <v>0.102194826275313</v>
      </c>
      <c r="M12" s="127"/>
      <c r="N12" s="128"/>
      <c r="O12" s="129"/>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0"/>
      <c r="AMB12" s="0"/>
      <c r="AMC12" s="0"/>
      <c r="AMD12" s="0"/>
      <c r="AME12" s="0"/>
      <c r="AMF12" s="0"/>
      <c r="AMG12" s="0"/>
      <c r="AMH12" s="0"/>
      <c r="AMI12" s="0"/>
      <c r="AMJ12" s="0"/>
    </row>
    <row r="13" s="60" customFormat="true" ht="14.15" hidden="false" customHeight="true" outlineLevel="0" collapsed="false">
      <c r="A13" s="57" t="n">
        <v>5</v>
      </c>
      <c r="B13" s="58" t="s">
        <v>48</v>
      </c>
      <c r="C13" s="59" t="n">
        <v>11259</v>
      </c>
      <c r="E13" s="63" t="n">
        <v>3390.06906016885</v>
      </c>
      <c r="F13" s="69" t="n">
        <v>0.301098593140496</v>
      </c>
      <c r="H13" s="125"/>
      <c r="I13" s="125"/>
      <c r="J13" s="63" t="n">
        <v>3390.06906016885</v>
      </c>
      <c r="K13" s="69" t="n">
        <v>0.301098593140496</v>
      </c>
      <c r="M13" s="127" t="n">
        <v>3052.3</v>
      </c>
      <c r="N13" s="130" t="n">
        <v>0.900365138829347</v>
      </c>
      <c r="O13" s="129"/>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0"/>
      <c r="AMB13" s="0"/>
      <c r="AMC13" s="0"/>
      <c r="AMD13" s="0"/>
      <c r="AME13" s="0"/>
      <c r="AMF13" s="0"/>
      <c r="AMG13" s="0"/>
      <c r="AMH13" s="0"/>
      <c r="AMI13" s="0"/>
      <c r="AMJ13" s="0"/>
    </row>
    <row r="14" s="60" customFormat="true" ht="14.15" hidden="false" customHeight="true" outlineLevel="0" collapsed="false">
      <c r="A14" s="57" t="n">
        <v>6</v>
      </c>
      <c r="B14" s="58" t="s">
        <v>49</v>
      </c>
      <c r="C14" s="59" t="n">
        <v>4280</v>
      </c>
      <c r="E14" s="63" t="n">
        <v>1842.53729740853</v>
      </c>
      <c r="F14" s="69" t="n">
        <v>0.430499368553395</v>
      </c>
      <c r="H14" s="125"/>
      <c r="I14" s="63"/>
      <c r="J14" s="63" t="n">
        <v>1842.53729740853</v>
      </c>
      <c r="K14" s="69" t="n">
        <v>0.430499368553395</v>
      </c>
      <c r="M14" s="127" t="n">
        <v>496</v>
      </c>
      <c r="N14" s="130" t="n">
        <v>0.269194008011457</v>
      </c>
      <c r="O14" s="129"/>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0"/>
      <c r="AMB14" s="0"/>
      <c r="AMC14" s="0"/>
      <c r="AMD14" s="0"/>
      <c r="AME14" s="0"/>
      <c r="AMF14" s="0"/>
      <c r="AMG14" s="0"/>
      <c r="AMH14" s="0"/>
      <c r="AMI14" s="0"/>
      <c r="AMJ14" s="0"/>
    </row>
    <row r="15" s="60" customFormat="true" ht="14.15" hidden="false" customHeight="true" outlineLevel="0" collapsed="false">
      <c r="A15" s="57" t="n">
        <v>25</v>
      </c>
      <c r="B15" s="58" t="s">
        <v>63</v>
      </c>
      <c r="C15" s="59" t="n">
        <v>6797</v>
      </c>
      <c r="E15" s="63" t="n">
        <v>1108.94540385183</v>
      </c>
      <c r="F15" s="69" t="n">
        <v>0.163152185354102</v>
      </c>
      <c r="H15" s="125"/>
      <c r="I15" s="125"/>
      <c r="J15" s="63" t="n">
        <v>1108.94540385183</v>
      </c>
      <c r="K15" s="69" t="n">
        <v>0.163152185354102</v>
      </c>
      <c r="M15" s="127"/>
      <c r="N15" s="133"/>
      <c r="O15" s="129"/>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0"/>
      <c r="AMB15" s="0"/>
      <c r="AMC15" s="0"/>
      <c r="AMD15" s="0"/>
      <c r="AME15" s="0"/>
      <c r="AMF15" s="0"/>
      <c r="AMG15" s="0"/>
      <c r="AMH15" s="0"/>
      <c r="AMI15" s="0"/>
      <c r="AMJ15" s="0"/>
    </row>
    <row r="16" s="60" customFormat="true" ht="14.15" hidden="false" customHeight="true" outlineLevel="0" collapsed="false">
      <c r="A16" s="57" t="n">
        <v>23</v>
      </c>
      <c r="B16" s="58" t="s">
        <v>61</v>
      </c>
      <c r="C16" s="59" t="n">
        <v>7145</v>
      </c>
      <c r="E16" s="63" t="n">
        <v>994.205518687847</v>
      </c>
      <c r="F16" s="69" t="n">
        <v>0.139147028507746</v>
      </c>
      <c r="H16" s="125"/>
      <c r="I16" s="125"/>
      <c r="J16" s="63" t="n">
        <v>994.205518687847</v>
      </c>
      <c r="K16" s="69" t="n">
        <v>0.139147028507746</v>
      </c>
      <c r="M16" s="127"/>
      <c r="N16" s="133"/>
      <c r="O16" s="129"/>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0"/>
      <c r="AMB16" s="0"/>
      <c r="AMC16" s="0"/>
      <c r="AMD16" s="0"/>
      <c r="AME16" s="0"/>
      <c r="AMF16" s="0"/>
      <c r="AMG16" s="0"/>
      <c r="AMH16" s="0"/>
      <c r="AMI16" s="0"/>
      <c r="AMJ16" s="0"/>
    </row>
    <row r="17" s="60" customFormat="true" ht="14.15" hidden="false" customHeight="true" outlineLevel="0" collapsed="false">
      <c r="A17" s="57" t="n">
        <v>7</v>
      </c>
      <c r="B17" s="58" t="s">
        <v>50</v>
      </c>
      <c r="C17" s="59" t="n">
        <v>5198</v>
      </c>
      <c r="E17" s="63" t="n">
        <v>2550.78304344149</v>
      </c>
      <c r="F17" s="69" t="n">
        <v>0.490723940638994</v>
      </c>
      <c r="H17" s="125"/>
      <c r="I17" s="63"/>
      <c r="J17" s="63" t="n">
        <v>2550.78304344149</v>
      </c>
      <c r="K17" s="69" t="n">
        <v>0.490723940638994</v>
      </c>
      <c r="M17" s="127" t="n">
        <v>1572.6</v>
      </c>
      <c r="N17" s="130" t="n">
        <v>0.616516564998905</v>
      </c>
      <c r="O17" s="129"/>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0"/>
      <c r="AMB17" s="0"/>
      <c r="AMC17" s="0"/>
      <c r="AMD17" s="0"/>
      <c r="AME17" s="0"/>
      <c r="AMF17" s="0"/>
      <c r="AMG17" s="0"/>
      <c r="AMH17" s="0"/>
      <c r="AMI17" s="0"/>
      <c r="AMJ17" s="0"/>
    </row>
    <row r="18" s="60" customFormat="true" ht="14.15" hidden="false" customHeight="true" outlineLevel="0" collapsed="false">
      <c r="A18" s="57" t="n">
        <v>8</v>
      </c>
      <c r="B18" s="58" t="s">
        <v>51</v>
      </c>
      <c r="C18" s="59" t="n">
        <v>7496</v>
      </c>
      <c r="E18" s="63" t="n">
        <v>1832.2164965828</v>
      </c>
      <c r="F18" s="69" t="n">
        <v>0.244425893354162</v>
      </c>
      <c r="H18" s="125"/>
      <c r="I18" s="125"/>
      <c r="J18" s="63" t="n">
        <v>1832.2164965828</v>
      </c>
      <c r="K18" s="69" t="n">
        <v>0.244425893354162</v>
      </c>
      <c r="M18" s="127" t="n">
        <v>1003.74</v>
      </c>
      <c r="N18" s="130" t="n">
        <v>0.547828273499359</v>
      </c>
      <c r="O18" s="129"/>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0"/>
      <c r="AMB18" s="0"/>
      <c r="AMC18" s="0"/>
      <c r="AMD18" s="0"/>
      <c r="AME18" s="0"/>
      <c r="AMF18" s="0"/>
      <c r="AMG18" s="0"/>
      <c r="AMH18" s="0"/>
      <c r="AMI18" s="0"/>
      <c r="AMJ18" s="0"/>
    </row>
    <row r="19" s="60" customFormat="true" ht="14.15" hidden="false" customHeight="true" outlineLevel="0" collapsed="false">
      <c r="A19" s="57" t="n">
        <v>142</v>
      </c>
      <c r="B19" s="58" t="s">
        <v>97</v>
      </c>
      <c r="C19" s="76" t="n">
        <v>4168</v>
      </c>
      <c r="E19" s="63" t="n">
        <v>2409.82307654177</v>
      </c>
      <c r="F19" s="69" t="n">
        <v>0.578172523162613</v>
      </c>
      <c r="H19" s="125"/>
      <c r="I19" s="63" t="n">
        <v>-692.410368341692</v>
      </c>
      <c r="J19" s="63" t="n">
        <v>1717.41270820008</v>
      </c>
      <c r="K19" s="69" t="n">
        <v>0.412047194865662</v>
      </c>
      <c r="M19" s="127" t="n">
        <v>2117.6</v>
      </c>
      <c r="N19" s="130" t="n">
        <v>1.23301754429157</v>
      </c>
      <c r="O19" s="129"/>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0"/>
      <c r="AMB19" s="0"/>
      <c r="AMC19" s="0"/>
      <c r="AMD19" s="0"/>
      <c r="AME19" s="0"/>
      <c r="AMF19" s="0"/>
      <c r="AMG19" s="0"/>
      <c r="AMH19" s="0"/>
      <c r="AMI19" s="0"/>
      <c r="AMJ19" s="0"/>
    </row>
    <row r="20" s="60" customFormat="true" ht="14.15" hidden="false" customHeight="true" outlineLevel="0" collapsed="false">
      <c r="A20" s="57" t="n">
        <v>121</v>
      </c>
      <c r="B20" s="58" t="s">
        <v>85</v>
      </c>
      <c r="C20" s="76" t="n">
        <v>19162</v>
      </c>
      <c r="E20" s="63" t="n">
        <v>-10.2602029200125</v>
      </c>
      <c r="F20" s="69" t="n">
        <v>-0.000535445304248643</v>
      </c>
      <c r="H20" s="63" t="n">
        <v>10.2602029200125</v>
      </c>
      <c r="I20" s="125"/>
      <c r="J20" s="63" t="n">
        <v>0</v>
      </c>
      <c r="K20" s="69" t="n">
        <v>0</v>
      </c>
      <c r="M20" s="127" t="n">
        <v>878.73</v>
      </c>
      <c r="N20" s="131" t="s">
        <v>131</v>
      </c>
      <c r="O20" s="129"/>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0"/>
      <c r="AMB20" s="0"/>
      <c r="AMC20" s="0"/>
      <c r="AMD20" s="0"/>
      <c r="AME20" s="0"/>
      <c r="AMF20" s="0"/>
      <c r="AMG20" s="0"/>
      <c r="AMH20" s="0"/>
      <c r="AMI20" s="0"/>
      <c r="AMJ20" s="0"/>
    </row>
    <row r="21" s="60" customFormat="true" ht="14.15" hidden="false" customHeight="true" outlineLevel="0" collapsed="false">
      <c r="A21" s="57" t="n">
        <v>9</v>
      </c>
      <c r="B21" s="58" t="s">
        <v>52</v>
      </c>
      <c r="C21" s="59" t="n">
        <v>7379</v>
      </c>
      <c r="E21" s="63" t="n">
        <v>1032.46483728448</v>
      </c>
      <c r="F21" s="69" t="n">
        <v>0.139919343716558</v>
      </c>
      <c r="H21" s="125"/>
      <c r="I21" s="125"/>
      <c r="J21" s="63" t="n">
        <v>1032.46483728448</v>
      </c>
      <c r="K21" s="69" t="n">
        <v>0.139919343716558</v>
      </c>
      <c r="M21" s="127"/>
      <c r="N21" s="128"/>
      <c r="O21" s="129"/>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0"/>
      <c r="AMB21" s="0"/>
      <c r="AMC21" s="0"/>
      <c r="AMD21" s="0"/>
      <c r="AME21" s="0"/>
      <c r="AMF21" s="0"/>
      <c r="AMG21" s="0"/>
      <c r="AMH21" s="0"/>
      <c r="AMI21" s="0"/>
      <c r="AMJ21" s="0"/>
    </row>
    <row r="22" s="60" customFormat="true" ht="14.15" hidden="false" customHeight="true" outlineLevel="0" collapsed="false">
      <c r="A22" s="57" t="n">
        <v>122</v>
      </c>
      <c r="B22" s="58" t="s">
        <v>86</v>
      </c>
      <c r="C22" s="76" t="n">
        <v>5101</v>
      </c>
      <c r="E22" s="63" t="n">
        <v>4073.47317586938</v>
      </c>
      <c r="F22" s="69" t="n">
        <v>0.798563649454887</v>
      </c>
      <c r="H22" s="125"/>
      <c r="I22" s="63" t="n">
        <v>-956.347333212564</v>
      </c>
      <c r="J22" s="63" t="n">
        <v>3117.12584265682</v>
      </c>
      <c r="K22" s="69" t="n">
        <v>0.611081325751189</v>
      </c>
      <c r="M22" s="127" t="n">
        <v>3070.7</v>
      </c>
      <c r="N22" s="130" t="n">
        <v>0.985106201994961</v>
      </c>
      <c r="O22" s="129"/>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0"/>
      <c r="AMB22" s="0"/>
      <c r="AMC22" s="0"/>
      <c r="AMD22" s="0"/>
      <c r="AME22" s="0"/>
      <c r="AMF22" s="0"/>
      <c r="AMG22" s="0"/>
      <c r="AMH22" s="0"/>
      <c r="AMI22" s="0"/>
      <c r="AMJ22" s="0"/>
    </row>
    <row r="23" s="86" customFormat="true" ht="14.15" hidden="false" customHeight="true" outlineLevel="0" collapsed="false">
      <c r="A23" s="57" t="n">
        <v>146</v>
      </c>
      <c r="B23" s="58" t="s">
        <v>100</v>
      </c>
      <c r="C23" s="76" t="n">
        <v>2064</v>
      </c>
      <c r="D23" s="60"/>
      <c r="E23" s="63" t="n">
        <v>1536.04578454468</v>
      </c>
      <c r="F23" s="69" t="n">
        <v>0.744208228946066</v>
      </c>
      <c r="G23" s="60"/>
      <c r="H23" s="125"/>
      <c r="I23" s="63" t="n">
        <v>-891.252131991292</v>
      </c>
      <c r="J23" s="63" t="n">
        <v>644.793652553388</v>
      </c>
      <c r="K23" s="69" t="n">
        <v>0.312400025461913</v>
      </c>
      <c r="L23" s="60"/>
      <c r="M23" s="127" t="n">
        <v>630.3</v>
      </c>
      <c r="N23" s="130" t="n">
        <v>0.977522029728437</v>
      </c>
      <c r="O23" s="134"/>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4"/>
      <c r="ALX23" s="4"/>
      <c r="ALY23" s="4"/>
      <c r="ALZ23" s="4"/>
      <c r="AMA23" s="0"/>
      <c r="AMB23" s="0"/>
      <c r="AMC23" s="0"/>
      <c r="AMD23" s="0"/>
      <c r="AME23" s="0"/>
      <c r="AMF23" s="0"/>
      <c r="AMG23" s="0"/>
      <c r="AMH23" s="0"/>
      <c r="AMI23" s="0"/>
      <c r="AMJ23" s="0"/>
    </row>
    <row r="24" s="60" customFormat="true" ht="14.15" hidden="false" customHeight="true" outlineLevel="0" collapsed="false">
      <c r="A24" s="57" t="n">
        <v>10</v>
      </c>
      <c r="B24" s="58" t="s">
        <v>53</v>
      </c>
      <c r="C24" s="59" t="n">
        <v>15869</v>
      </c>
      <c r="E24" s="63" t="n">
        <v>-228.262705940176</v>
      </c>
      <c r="F24" s="69" t="n">
        <v>-0.0143841896742187</v>
      </c>
      <c r="H24" s="63" t="n">
        <v>228.262705940176</v>
      </c>
      <c r="I24" s="125"/>
      <c r="J24" s="63" t="n">
        <v>0</v>
      </c>
      <c r="K24" s="69" t="n">
        <v>0</v>
      </c>
      <c r="M24" s="127"/>
      <c r="N24" s="128" t="s">
        <v>133</v>
      </c>
      <c r="O24" s="129"/>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0"/>
      <c r="AMB24" s="0"/>
      <c r="AMC24" s="0"/>
      <c r="AMD24" s="0"/>
      <c r="AME24" s="0"/>
      <c r="AMF24" s="0"/>
      <c r="AMG24" s="0"/>
      <c r="AMH24" s="0"/>
      <c r="AMI24" s="0"/>
      <c r="AMJ24" s="0"/>
    </row>
    <row r="25" s="60" customFormat="true" ht="14.15" hidden="false" customHeight="true" outlineLevel="0" collapsed="false">
      <c r="A25" s="57" t="n">
        <v>24</v>
      </c>
      <c r="B25" s="58" t="s">
        <v>62</v>
      </c>
      <c r="C25" s="59" t="n">
        <v>10697</v>
      </c>
      <c r="E25" s="63" t="n">
        <v>673.067380462406</v>
      </c>
      <c r="F25" s="69" t="n">
        <v>0.0629211349408625</v>
      </c>
      <c r="H25" s="63"/>
      <c r="I25" s="125"/>
      <c r="J25" s="63" t="n">
        <v>673.067380462406</v>
      </c>
      <c r="K25" s="69" t="n">
        <v>0.0629211349408625</v>
      </c>
      <c r="M25" s="127"/>
      <c r="N25" s="133"/>
      <c r="O25" s="129"/>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0"/>
      <c r="AMB25" s="0"/>
      <c r="AMC25" s="0"/>
      <c r="AMD25" s="0"/>
      <c r="AME25" s="0"/>
      <c r="AMF25" s="0"/>
      <c r="AMG25" s="0"/>
      <c r="AMH25" s="0"/>
      <c r="AMI25" s="0"/>
      <c r="AMJ25" s="0"/>
    </row>
    <row r="26" s="60" customFormat="true" ht="14.15" hidden="false" customHeight="true" outlineLevel="0" collapsed="false">
      <c r="A26" s="57" t="n">
        <v>141</v>
      </c>
      <c r="B26" s="58" t="s">
        <v>96</v>
      </c>
      <c r="C26" s="76" t="n">
        <v>3012</v>
      </c>
      <c r="E26" s="63" t="n">
        <v>1711.18851116694</v>
      </c>
      <c r="F26" s="69" t="n">
        <v>0.568123675686235</v>
      </c>
      <c r="H26" s="125"/>
      <c r="I26" s="63" t="n">
        <v>-680.376025816267</v>
      </c>
      <c r="J26" s="63" t="n">
        <v>1030.81248535067</v>
      </c>
      <c r="K26" s="69" t="n">
        <v>0.342235220899958</v>
      </c>
      <c r="M26" s="127" t="n">
        <v>954.4</v>
      </c>
      <c r="N26" s="130" t="n">
        <v>0.925871595041189</v>
      </c>
      <c r="O26" s="129"/>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0"/>
      <c r="AMB26" s="0"/>
      <c r="AMC26" s="0"/>
      <c r="AMD26" s="0"/>
      <c r="AME26" s="0"/>
      <c r="AMF26" s="0"/>
      <c r="AMG26" s="0"/>
      <c r="AMH26" s="0"/>
      <c r="AMI26" s="0"/>
      <c r="AMJ26" s="0"/>
    </row>
    <row r="27" s="60" customFormat="true" ht="14.15" hidden="false" customHeight="true" outlineLevel="0" collapsed="false">
      <c r="A27" s="57" t="n">
        <v>105</v>
      </c>
      <c r="B27" s="58" t="s">
        <v>75</v>
      </c>
      <c r="C27" s="76" t="n">
        <v>8765</v>
      </c>
      <c r="E27" s="63" t="n">
        <v>350.104890510702</v>
      </c>
      <c r="F27" s="69" t="n">
        <v>0.0399435128934058</v>
      </c>
      <c r="H27" s="63"/>
      <c r="I27" s="125"/>
      <c r="J27" s="63" t="n">
        <v>350.104890510702</v>
      </c>
      <c r="K27" s="69" t="n">
        <v>0.0399435128934058</v>
      </c>
      <c r="M27" s="127"/>
      <c r="N27" s="133"/>
      <c r="O27" s="129"/>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0"/>
      <c r="AMB27" s="0"/>
      <c r="AMC27" s="0"/>
      <c r="AMD27" s="0"/>
      <c r="AME27" s="0"/>
      <c r="AMF27" s="0"/>
      <c r="AMG27" s="0"/>
      <c r="AMH27" s="0"/>
      <c r="AMI27" s="0"/>
      <c r="AMJ27" s="0"/>
    </row>
    <row r="28" s="60" customFormat="true" ht="14.15" hidden="false" customHeight="true" outlineLevel="0" collapsed="false">
      <c r="A28" s="57" t="n">
        <v>103</v>
      </c>
      <c r="B28" s="58" t="s">
        <v>73</v>
      </c>
      <c r="C28" s="76" t="n">
        <v>20835</v>
      </c>
      <c r="E28" s="63" t="n">
        <v>-1434.16215572271</v>
      </c>
      <c r="F28" s="69" t="n">
        <v>-0.0688342767325515</v>
      </c>
      <c r="H28" s="63" t="n">
        <v>1434.16215572271</v>
      </c>
      <c r="I28" s="125"/>
      <c r="J28" s="63" t="n">
        <v>0</v>
      </c>
      <c r="K28" s="69" t="n">
        <v>0</v>
      </c>
      <c r="M28" s="127"/>
      <c r="N28" s="133"/>
      <c r="O28" s="129"/>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0"/>
      <c r="AMB28" s="0"/>
      <c r="AMC28" s="0"/>
      <c r="AMD28" s="0"/>
      <c r="AME28" s="0"/>
      <c r="AMF28" s="0"/>
      <c r="AMG28" s="0"/>
      <c r="AMH28" s="0"/>
      <c r="AMI28" s="0"/>
      <c r="AMJ28" s="0"/>
    </row>
    <row r="29" s="60" customFormat="true" ht="14.15" hidden="false" customHeight="true" outlineLevel="0" collapsed="false">
      <c r="A29" s="57" t="n">
        <v>31</v>
      </c>
      <c r="B29" s="58" t="s">
        <v>68</v>
      </c>
      <c r="C29" s="59" t="n">
        <v>3077</v>
      </c>
      <c r="E29" s="63" t="n">
        <v>708.593210777117</v>
      </c>
      <c r="F29" s="69" t="n">
        <v>0.230287036326655</v>
      </c>
      <c r="H29" s="125"/>
      <c r="I29" s="125"/>
      <c r="J29" s="63" t="n">
        <v>708.593210777117</v>
      </c>
      <c r="K29" s="69" t="n">
        <v>0.230287036326655</v>
      </c>
      <c r="M29" s="127"/>
      <c r="N29" s="133"/>
      <c r="O29" s="129"/>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0"/>
      <c r="AMB29" s="0"/>
      <c r="AMC29" s="0"/>
      <c r="AMD29" s="0"/>
      <c r="AME29" s="0"/>
      <c r="AMF29" s="0"/>
      <c r="AMG29" s="0"/>
      <c r="AMH29" s="0"/>
      <c r="AMI29" s="0"/>
      <c r="AMJ29" s="0"/>
    </row>
    <row r="30" s="60" customFormat="true" ht="14.15" hidden="false" customHeight="true" outlineLevel="0" collapsed="false">
      <c r="A30" s="57" t="n">
        <v>116</v>
      </c>
      <c r="B30" s="58" t="s">
        <v>80</v>
      </c>
      <c r="C30" s="76" t="n">
        <v>11321</v>
      </c>
      <c r="E30" s="63" t="n">
        <v>1069.8823387201</v>
      </c>
      <c r="F30" s="69" t="n">
        <v>0.0945042256620528</v>
      </c>
      <c r="H30" s="63"/>
      <c r="I30" s="125"/>
      <c r="J30" s="63" t="n">
        <v>1069.8823387201</v>
      </c>
      <c r="K30" s="69" t="n">
        <v>0.0945042256620528</v>
      </c>
      <c r="M30" s="127"/>
      <c r="N30" s="133"/>
      <c r="O30" s="129"/>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0"/>
      <c r="AMB30" s="0"/>
      <c r="AMC30" s="0"/>
      <c r="AMD30" s="0"/>
      <c r="AME30" s="0"/>
      <c r="AMF30" s="0"/>
      <c r="AMG30" s="0"/>
      <c r="AMH30" s="0"/>
      <c r="AMI30" s="0"/>
      <c r="AMJ30" s="0"/>
    </row>
    <row r="31" s="60" customFormat="true" ht="14.15" hidden="false" customHeight="true" outlineLevel="0" collapsed="false">
      <c r="A31" s="57" t="n">
        <v>11</v>
      </c>
      <c r="B31" s="58" t="s">
        <v>54</v>
      </c>
      <c r="C31" s="59" t="n">
        <v>8515</v>
      </c>
      <c r="E31" s="63" t="n">
        <v>1850.9996489331</v>
      </c>
      <c r="F31" s="69" t="n">
        <v>0.217381050961022</v>
      </c>
      <c r="H31" s="125"/>
      <c r="I31" s="125"/>
      <c r="J31" s="63" t="n">
        <v>1850.9996489331</v>
      </c>
      <c r="K31" s="69" t="n">
        <v>0.217381050961022</v>
      </c>
      <c r="M31" s="127" t="n">
        <v>1308.5</v>
      </c>
      <c r="N31" s="130" t="n">
        <v>0.706915315059194</v>
      </c>
      <c r="O31" s="129"/>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0"/>
      <c r="AMB31" s="0"/>
      <c r="AMC31" s="0"/>
      <c r="AMD31" s="0"/>
      <c r="AME31" s="0"/>
      <c r="AMF31" s="0"/>
      <c r="AMG31" s="0"/>
      <c r="AMH31" s="0"/>
      <c r="AMI31" s="0"/>
      <c r="AMJ31" s="0"/>
    </row>
    <row r="32" s="60" customFormat="true" ht="14.15" hidden="false" customHeight="true" outlineLevel="0" collapsed="false">
      <c r="A32" s="57" t="n">
        <v>117</v>
      </c>
      <c r="B32" s="58" t="s">
        <v>81</v>
      </c>
      <c r="C32" s="76" t="n">
        <v>4134</v>
      </c>
      <c r="E32" s="63" t="n">
        <v>308.601295207215</v>
      </c>
      <c r="F32" s="69" t="n">
        <v>0.0746495634269993</v>
      </c>
      <c r="H32" s="63"/>
      <c r="I32" s="125"/>
      <c r="J32" s="63" t="n">
        <v>308.601295207215</v>
      </c>
      <c r="K32" s="69" t="n">
        <v>0.0746495634269993</v>
      </c>
      <c r="M32" s="127"/>
      <c r="N32" s="133"/>
      <c r="O32" s="129"/>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0"/>
      <c r="AMB32" s="0"/>
      <c r="AMC32" s="0"/>
      <c r="AMD32" s="0"/>
      <c r="AME32" s="0"/>
      <c r="AMF32" s="0"/>
      <c r="AMG32" s="0"/>
      <c r="AMH32" s="0"/>
      <c r="AMI32" s="0"/>
      <c r="AMJ32" s="0"/>
    </row>
    <row r="33" s="60" customFormat="true" ht="14.15" hidden="false" customHeight="true" outlineLevel="0" collapsed="false">
      <c r="A33" s="57" t="n">
        <v>139</v>
      </c>
      <c r="B33" s="58" t="s">
        <v>94</v>
      </c>
      <c r="C33" s="76" t="n">
        <v>12294</v>
      </c>
      <c r="E33" s="63" t="n">
        <v>7368.19250350013</v>
      </c>
      <c r="F33" s="69" t="n">
        <v>0.599332398202386</v>
      </c>
      <c r="H33" s="125"/>
      <c r="I33" s="63" t="n">
        <v>-717.751103647151</v>
      </c>
      <c r="J33" s="63" t="n">
        <v>6650.44139985298</v>
      </c>
      <c r="K33" s="69" t="n">
        <v>0.540950170803073</v>
      </c>
      <c r="M33" s="127" t="n">
        <v>7871.185</v>
      </c>
      <c r="N33" s="130" t="n">
        <v>1.18355828233807</v>
      </c>
      <c r="O33" s="129"/>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0"/>
      <c r="AMB33" s="0"/>
      <c r="AMC33" s="0"/>
      <c r="AMD33" s="0"/>
      <c r="AME33" s="0"/>
      <c r="AMF33" s="0"/>
      <c r="AMG33" s="0"/>
      <c r="AMH33" s="0"/>
      <c r="AMI33" s="0"/>
      <c r="AMJ33" s="0"/>
    </row>
    <row r="34" s="60" customFormat="true" ht="14.15" hidden="false" customHeight="true" outlineLevel="0" collapsed="false">
      <c r="A34" s="57" t="n">
        <v>133</v>
      </c>
      <c r="B34" s="58" t="s">
        <v>89</v>
      </c>
      <c r="C34" s="76" t="n">
        <v>18379</v>
      </c>
      <c r="E34" s="63" t="n">
        <v>-753.204129301058</v>
      </c>
      <c r="F34" s="69" t="n">
        <v>-0.0409817797105968</v>
      </c>
      <c r="H34" s="63" t="n">
        <v>753.204129301058</v>
      </c>
      <c r="I34" s="125"/>
      <c r="J34" s="63" t="n">
        <v>0</v>
      </c>
      <c r="K34" s="69" t="n">
        <v>0</v>
      </c>
      <c r="M34" s="127"/>
      <c r="N34" s="133"/>
      <c r="O34" s="129"/>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0"/>
      <c r="AMB34" s="0"/>
      <c r="AMC34" s="0"/>
      <c r="AMD34" s="0"/>
      <c r="AME34" s="0"/>
      <c r="AMF34" s="0"/>
      <c r="AMG34" s="0"/>
      <c r="AMH34" s="0"/>
      <c r="AMI34" s="0"/>
      <c r="AMJ34" s="0"/>
    </row>
    <row r="35" s="60" customFormat="true" ht="14.15" hidden="false" customHeight="true" outlineLevel="0" collapsed="false">
      <c r="A35" s="75" t="n">
        <v>101</v>
      </c>
      <c r="B35" s="135" t="s">
        <v>71</v>
      </c>
      <c r="C35" s="76" t="n">
        <v>18670</v>
      </c>
      <c r="E35" s="63" t="n">
        <v>1202.83442341527</v>
      </c>
      <c r="F35" s="69" t="n">
        <v>0.0644260537447922</v>
      </c>
      <c r="H35" s="63"/>
      <c r="I35" s="125"/>
      <c r="J35" s="63" t="n">
        <v>1202.83442341527</v>
      </c>
      <c r="K35" s="69" t="n">
        <v>0.0644260537447922</v>
      </c>
      <c r="M35" s="127" t="n">
        <v>2069</v>
      </c>
      <c r="N35" s="130" t="n">
        <v>1.72010374804986</v>
      </c>
      <c r="O35" s="129"/>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0"/>
      <c r="AMB35" s="0"/>
      <c r="AMC35" s="0"/>
      <c r="AMD35" s="0"/>
      <c r="AME35" s="0"/>
      <c r="AMF35" s="0"/>
      <c r="AMG35" s="0"/>
      <c r="AMH35" s="0"/>
      <c r="AMI35" s="0"/>
      <c r="AMJ35" s="0"/>
    </row>
    <row r="36" s="60" customFormat="true" ht="14.15" hidden="false" customHeight="true" outlineLevel="0" collapsed="false">
      <c r="A36" s="57" t="n">
        <v>12</v>
      </c>
      <c r="B36" s="58" t="s">
        <v>55</v>
      </c>
      <c r="C36" s="59" t="n">
        <v>4494</v>
      </c>
      <c r="E36" s="63" t="n">
        <v>345.332862278962</v>
      </c>
      <c r="F36" s="69" t="n">
        <v>0.0768430935200183</v>
      </c>
      <c r="H36" s="63"/>
      <c r="I36" s="125"/>
      <c r="J36" s="63" t="n">
        <v>345.332862278962</v>
      </c>
      <c r="K36" s="69" t="n">
        <v>0.0768430935200183</v>
      </c>
      <c r="M36" s="127"/>
      <c r="N36" s="128"/>
      <c r="O36" s="129"/>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0"/>
      <c r="AMB36" s="0"/>
      <c r="AMC36" s="0"/>
      <c r="AMD36" s="0"/>
      <c r="AME36" s="0"/>
      <c r="AMF36" s="0"/>
      <c r="AMG36" s="0"/>
      <c r="AMH36" s="0"/>
      <c r="AMI36" s="0"/>
      <c r="AMJ36" s="0"/>
    </row>
    <row r="37" s="60" customFormat="true" ht="14.15" hidden="false" customHeight="true" outlineLevel="0" collapsed="false">
      <c r="A37" s="57" t="n">
        <v>13</v>
      </c>
      <c r="B37" s="58" t="s">
        <v>56</v>
      </c>
      <c r="C37" s="59" t="n">
        <v>5221</v>
      </c>
      <c r="E37" s="63" t="n">
        <v>1590.97801022663</v>
      </c>
      <c r="F37" s="69" t="n">
        <v>0.304726682671256</v>
      </c>
      <c r="H37" s="125"/>
      <c r="I37" s="63"/>
      <c r="J37" s="63" t="n">
        <v>1590.97801022663</v>
      </c>
      <c r="K37" s="69" t="n">
        <v>0.304726682671256</v>
      </c>
      <c r="M37" s="127" t="n">
        <v>654.7</v>
      </c>
      <c r="N37" s="130" t="n">
        <v>0.411507887470261</v>
      </c>
      <c r="O37" s="129"/>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0"/>
      <c r="AMB37" s="0"/>
      <c r="AMC37" s="0"/>
      <c r="AMD37" s="0"/>
      <c r="AME37" s="0"/>
      <c r="AMF37" s="0"/>
      <c r="AMG37" s="0"/>
      <c r="AMH37" s="0"/>
      <c r="AMI37" s="0"/>
      <c r="AMJ37" s="0"/>
    </row>
    <row r="38" s="60" customFormat="true" ht="14.15" hidden="false" customHeight="true" outlineLevel="0" collapsed="false">
      <c r="A38" s="57" t="n">
        <v>136</v>
      </c>
      <c r="B38" s="58" t="s">
        <v>92</v>
      </c>
      <c r="C38" s="76" t="n">
        <v>5921</v>
      </c>
      <c r="E38" s="63" t="n">
        <v>2983.55723864391</v>
      </c>
      <c r="F38" s="69" t="n">
        <v>0.503894146030047</v>
      </c>
      <c r="H38" s="125"/>
      <c r="I38" s="63" t="n">
        <v>-603.455745958646</v>
      </c>
      <c r="J38" s="63" t="n">
        <v>2380.10149268526</v>
      </c>
      <c r="K38" s="69" t="n">
        <v>0.401976269664797</v>
      </c>
      <c r="M38" s="127" t="n">
        <v>2144.7</v>
      </c>
      <c r="N38" s="130" t="n">
        <v>0.901096027455669</v>
      </c>
      <c r="O38" s="129"/>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0"/>
      <c r="AMB38" s="0"/>
      <c r="AMC38" s="0"/>
      <c r="AMD38" s="0"/>
      <c r="AME38" s="0"/>
      <c r="AMF38" s="0"/>
      <c r="AMG38" s="0"/>
      <c r="AMH38" s="0"/>
      <c r="AMI38" s="0"/>
      <c r="AMJ38" s="0"/>
    </row>
    <row r="39" s="60" customFormat="true" ht="14.15" hidden="false" customHeight="true" outlineLevel="0" collapsed="false">
      <c r="A39" s="57" t="n">
        <v>135</v>
      </c>
      <c r="B39" s="58" t="s">
        <v>91</v>
      </c>
      <c r="C39" s="76" t="n">
        <v>11290</v>
      </c>
      <c r="E39" s="63" t="n">
        <v>6031.22797844448</v>
      </c>
      <c r="F39" s="69" t="n">
        <v>0.53420974122626</v>
      </c>
      <c r="H39" s="125"/>
      <c r="I39" s="63" t="n">
        <v>-639.761228483979</v>
      </c>
      <c r="J39" s="63" t="n">
        <v>5391.4667499605</v>
      </c>
      <c r="K39" s="69" t="n">
        <v>0.477543556240966</v>
      </c>
      <c r="M39" s="127" t="n">
        <v>6236.24</v>
      </c>
      <c r="N39" s="130" t="n">
        <v>1.15668709262571</v>
      </c>
      <c r="O39" s="129"/>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0"/>
      <c r="AMB39" s="0"/>
      <c r="AMC39" s="0"/>
      <c r="AMD39" s="0"/>
      <c r="AME39" s="0"/>
      <c r="AMF39" s="0"/>
      <c r="AMG39" s="0"/>
      <c r="AMH39" s="0"/>
      <c r="AMI39" s="0"/>
      <c r="AMJ39" s="0"/>
    </row>
    <row r="40" s="60" customFormat="true" ht="14.15" hidden="false" customHeight="true" outlineLevel="0" collapsed="false">
      <c r="A40" s="20" t="n">
        <v>137</v>
      </c>
      <c r="B40" s="58" t="s">
        <v>134</v>
      </c>
      <c r="C40" s="59" t="n">
        <v>23944</v>
      </c>
      <c r="D40" s="4"/>
      <c r="E40" s="63" t="n">
        <v>1860.60262101635</v>
      </c>
      <c r="F40" s="69" t="n">
        <v>0.0777064241988118</v>
      </c>
      <c r="H40" s="63"/>
      <c r="I40" s="125"/>
      <c r="J40" s="63" t="n">
        <v>1860.60262101635</v>
      </c>
      <c r="K40" s="69" t="n">
        <v>0.0777064241988118</v>
      </c>
      <c r="M40" s="127" t="n">
        <v>2285.8</v>
      </c>
      <c r="N40" s="130" t="n">
        <v>1.22852670107032</v>
      </c>
      <c r="O40" s="129"/>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0"/>
      <c r="AMB40" s="0"/>
      <c r="AMC40" s="0"/>
      <c r="AMD40" s="0"/>
      <c r="AME40" s="0"/>
      <c r="AMF40" s="0"/>
      <c r="AMG40" s="0"/>
      <c r="AMH40" s="0"/>
      <c r="AMI40" s="0"/>
      <c r="AMJ40" s="0"/>
    </row>
    <row r="41" s="60" customFormat="true" ht="14.15" hidden="false" customHeight="true" outlineLevel="0" collapsed="false">
      <c r="A41" s="57" t="n">
        <v>108</v>
      </c>
      <c r="B41" s="58" t="s">
        <v>77</v>
      </c>
      <c r="C41" s="76" t="n">
        <v>9087</v>
      </c>
      <c r="E41" s="63" t="n">
        <v>4187.73546150265</v>
      </c>
      <c r="F41" s="69" t="n">
        <v>0.460849065863613</v>
      </c>
      <c r="H41" s="125"/>
      <c r="I41" s="63"/>
      <c r="J41" s="63" t="n">
        <v>4187.73546150265</v>
      </c>
      <c r="K41" s="69" t="n">
        <v>0.460849065863613</v>
      </c>
      <c r="M41" s="127" t="n">
        <v>4560.9</v>
      </c>
      <c r="N41" s="130" t="n">
        <v>1.08910890908172</v>
      </c>
      <c r="O41" s="129"/>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0"/>
      <c r="AMB41" s="0"/>
      <c r="AMC41" s="0"/>
      <c r="AMD41" s="0"/>
      <c r="AME41" s="0"/>
      <c r="AMF41" s="0"/>
      <c r="AMG41" s="0"/>
      <c r="AMH41" s="0"/>
      <c r="AMI41" s="0"/>
      <c r="AMJ41" s="0"/>
    </row>
    <row r="42" s="60" customFormat="true" ht="14.15" hidden="false" customHeight="true" outlineLevel="0" collapsed="false">
      <c r="A42" s="57" t="n">
        <v>104</v>
      </c>
      <c r="B42" s="58" t="s">
        <v>74</v>
      </c>
      <c r="C42" s="76" t="n">
        <v>37226</v>
      </c>
      <c r="E42" s="63" t="n">
        <v>-1431.93802940885</v>
      </c>
      <c r="F42" s="69" t="n">
        <v>-0.0384660728901534</v>
      </c>
      <c r="H42" s="63" t="n">
        <v>1431.93802940885</v>
      </c>
      <c r="I42" s="125"/>
      <c r="J42" s="63" t="n">
        <v>0</v>
      </c>
      <c r="K42" s="69" t="n">
        <v>0</v>
      </c>
      <c r="M42" s="127"/>
      <c r="N42" s="133"/>
      <c r="O42" s="129"/>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0"/>
      <c r="AMB42" s="0"/>
      <c r="AMC42" s="0"/>
      <c r="AMD42" s="0"/>
      <c r="AME42" s="0"/>
      <c r="AMF42" s="0"/>
      <c r="AMG42" s="0"/>
      <c r="AMH42" s="0"/>
      <c r="AMI42" s="0"/>
      <c r="AMJ42" s="0"/>
    </row>
    <row r="43" s="60" customFormat="true" ht="14.15" hidden="false" customHeight="true" outlineLevel="0" collapsed="false">
      <c r="A43" s="57" t="n">
        <v>32</v>
      </c>
      <c r="B43" s="58" t="s">
        <v>69</v>
      </c>
      <c r="C43" s="59" t="n">
        <v>6250</v>
      </c>
      <c r="E43" s="63" t="n">
        <v>804.710039440034</v>
      </c>
      <c r="F43" s="69" t="n">
        <v>0.128753606310405</v>
      </c>
      <c r="H43" s="125"/>
      <c r="I43" s="125"/>
      <c r="J43" s="63" t="n">
        <v>804.710039440034</v>
      </c>
      <c r="K43" s="69" t="n">
        <v>0.128753606310405</v>
      </c>
      <c r="M43" s="127"/>
      <c r="N43" s="133"/>
      <c r="O43" s="129"/>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0"/>
      <c r="AMB43" s="0"/>
      <c r="AMC43" s="0"/>
      <c r="AMD43" s="0"/>
      <c r="AME43" s="0"/>
      <c r="AMF43" s="0"/>
      <c r="AMG43" s="0"/>
      <c r="AMH43" s="0"/>
      <c r="AMI43" s="0"/>
      <c r="AMJ43" s="0"/>
    </row>
    <row r="44" s="60" customFormat="true" ht="14.15" hidden="false" customHeight="true" outlineLevel="0" collapsed="false">
      <c r="A44" s="57" t="n">
        <v>119</v>
      </c>
      <c r="B44" s="58" t="s">
        <v>83</v>
      </c>
      <c r="C44" s="76" t="n">
        <v>8598</v>
      </c>
      <c r="E44" s="63" t="n">
        <v>2107.63655089686</v>
      </c>
      <c r="F44" s="69" t="n">
        <v>0.245131024761207</v>
      </c>
      <c r="H44" s="125"/>
      <c r="I44" s="125"/>
      <c r="J44" s="63" t="n">
        <v>2107.63655089686</v>
      </c>
      <c r="K44" s="69" t="n">
        <v>0.245131024761207</v>
      </c>
      <c r="M44" s="127" t="n">
        <v>2293.6</v>
      </c>
      <c r="N44" s="130" t="n">
        <v>1.08823316763225</v>
      </c>
      <c r="O44" s="129"/>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0"/>
      <c r="AMB44" s="0"/>
      <c r="AMC44" s="0"/>
      <c r="AMD44" s="0"/>
      <c r="AME44" s="0"/>
      <c r="AMF44" s="0"/>
      <c r="AMG44" s="0"/>
      <c r="AMH44" s="0"/>
      <c r="AMI44" s="0"/>
      <c r="AMJ44" s="0"/>
    </row>
    <row r="45" s="60" customFormat="true" ht="14.15" hidden="false" customHeight="true" outlineLevel="0" collapsed="false">
      <c r="A45" s="57" t="n">
        <v>107</v>
      </c>
      <c r="B45" s="58" t="s">
        <v>76</v>
      </c>
      <c r="C45" s="76" t="n">
        <v>4586</v>
      </c>
      <c r="E45" s="63" t="n">
        <v>501.067329419519</v>
      </c>
      <c r="F45" s="69" t="n">
        <v>0.109260211386725</v>
      </c>
      <c r="H45" s="125"/>
      <c r="I45" s="125"/>
      <c r="J45" s="63" t="n">
        <v>501.067329419519</v>
      </c>
      <c r="K45" s="69" t="n">
        <v>0.109260211386725</v>
      </c>
      <c r="M45" s="127" t="n">
        <v>410.2</v>
      </c>
      <c r="N45" s="130" t="n">
        <v>0.818652456298063</v>
      </c>
      <c r="O45" s="129"/>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0"/>
      <c r="AMB45" s="0"/>
      <c r="AMC45" s="0"/>
      <c r="AMD45" s="0"/>
      <c r="AME45" s="0"/>
      <c r="AMF45" s="0"/>
      <c r="AMG45" s="0"/>
      <c r="AMH45" s="0"/>
      <c r="AMI45" s="0"/>
      <c r="AMJ45" s="0"/>
    </row>
    <row r="46" s="60" customFormat="true" ht="14.15" hidden="false" customHeight="true" outlineLevel="0" collapsed="false">
      <c r="A46" s="57" t="n">
        <v>34</v>
      </c>
      <c r="B46" s="58" t="s">
        <v>70</v>
      </c>
      <c r="C46" s="59" t="n">
        <v>4781</v>
      </c>
      <c r="E46" s="63" t="n">
        <v>-126.354571749952</v>
      </c>
      <c r="F46" s="69" t="n">
        <v>-0.0264284818552504</v>
      </c>
      <c r="H46" s="63" t="n">
        <v>126.354571749952</v>
      </c>
      <c r="I46" s="125"/>
      <c r="J46" s="63" t="n">
        <v>0</v>
      </c>
      <c r="K46" s="69" t="n">
        <v>0</v>
      </c>
      <c r="M46" s="127"/>
      <c r="N46" s="133"/>
      <c r="O46" s="129"/>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0"/>
      <c r="AMB46" s="0"/>
      <c r="AMC46" s="0"/>
      <c r="AMD46" s="0"/>
      <c r="AME46" s="0"/>
      <c r="AMF46" s="0"/>
      <c r="AMG46" s="0"/>
      <c r="AMH46" s="0"/>
      <c r="AMI46" s="0"/>
      <c r="AMJ46" s="0"/>
    </row>
    <row r="47" s="60" customFormat="true" ht="14.15" hidden="false" customHeight="true" outlineLevel="0" collapsed="false">
      <c r="A47" s="57" t="n">
        <v>14</v>
      </c>
      <c r="B47" s="58" t="s">
        <v>57</v>
      </c>
      <c r="C47" s="59" t="n">
        <v>3532</v>
      </c>
      <c r="E47" s="63" t="n">
        <v>135.456108048352</v>
      </c>
      <c r="F47" s="69" t="n">
        <v>0.0383511064689558</v>
      </c>
      <c r="H47" s="63"/>
      <c r="I47" s="125"/>
      <c r="J47" s="63" t="n">
        <v>135.456108048352</v>
      </c>
      <c r="K47" s="69" t="n">
        <v>0.0383511064689558</v>
      </c>
      <c r="M47" s="127"/>
      <c r="N47" s="128"/>
      <c r="O47" s="129"/>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0"/>
      <c r="AMB47" s="0"/>
      <c r="AMC47" s="0"/>
      <c r="AMD47" s="0"/>
      <c r="AME47" s="0"/>
      <c r="AMF47" s="0"/>
      <c r="AMG47" s="0"/>
      <c r="AMH47" s="0"/>
      <c r="AMI47" s="0"/>
      <c r="AMJ47" s="0"/>
    </row>
    <row r="48" s="60" customFormat="true" ht="14.15" hidden="false" customHeight="true" outlineLevel="0" collapsed="false">
      <c r="A48" s="57" t="n">
        <v>144</v>
      </c>
      <c r="B48" s="58" t="s">
        <v>99</v>
      </c>
      <c r="C48" s="76" t="n">
        <v>4466</v>
      </c>
      <c r="E48" s="63" t="n">
        <v>240.700457062271</v>
      </c>
      <c r="F48" s="69" t="n">
        <v>0.053896206238753</v>
      </c>
      <c r="H48" s="63"/>
      <c r="I48" s="125"/>
      <c r="J48" s="63" t="n">
        <v>240.700457062271</v>
      </c>
      <c r="K48" s="69" t="n">
        <v>0.053896206238753</v>
      </c>
      <c r="M48" s="127"/>
      <c r="N48" s="133"/>
      <c r="O48" s="129"/>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0"/>
      <c r="AMB48" s="0"/>
      <c r="AMC48" s="0"/>
      <c r="AMD48" s="0"/>
      <c r="AME48" s="0"/>
      <c r="AMF48" s="0"/>
      <c r="AMG48" s="0"/>
      <c r="AMH48" s="0"/>
      <c r="AMI48" s="0"/>
      <c r="AMJ48" s="0"/>
    </row>
    <row r="49" s="60" customFormat="true" ht="14.15" hidden="false" customHeight="true" outlineLevel="0" collapsed="false">
      <c r="A49" s="57" t="n">
        <v>123</v>
      </c>
      <c r="B49" s="58" t="s">
        <v>87</v>
      </c>
      <c r="C49" s="76" t="n">
        <v>7452</v>
      </c>
      <c r="E49" s="63" t="n">
        <v>1315.15321438514</v>
      </c>
      <c r="F49" s="69" t="n">
        <v>0.176483254748408</v>
      </c>
      <c r="H49" s="125"/>
      <c r="I49" s="125"/>
      <c r="J49" s="63" t="n">
        <v>1315.15321438514</v>
      </c>
      <c r="K49" s="69" t="n">
        <v>0.176483254748408</v>
      </c>
      <c r="M49" s="127" t="n">
        <v>1062.4</v>
      </c>
      <c r="N49" s="130" t="n">
        <v>0.807814624470726</v>
      </c>
      <c r="O49" s="129"/>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0"/>
      <c r="AMB49" s="0"/>
      <c r="AMC49" s="0"/>
      <c r="AMD49" s="0"/>
      <c r="AME49" s="0"/>
      <c r="AMF49" s="0"/>
      <c r="AMG49" s="0"/>
      <c r="AMH49" s="0"/>
      <c r="AMI49" s="0"/>
      <c r="AMJ49" s="0"/>
    </row>
    <row r="50" s="60" customFormat="true" ht="14.15" hidden="false" customHeight="true" outlineLevel="0" collapsed="false">
      <c r="A50" s="20" t="n">
        <v>130</v>
      </c>
      <c r="B50" s="58" t="s">
        <v>135</v>
      </c>
      <c r="C50" s="59" t="n">
        <v>32844</v>
      </c>
      <c r="D50" s="4"/>
      <c r="E50" s="63" t="n">
        <v>5568.84435917896</v>
      </c>
      <c r="F50" s="69" t="n">
        <v>0.169554389208956</v>
      </c>
      <c r="H50" s="125"/>
      <c r="I50" s="125"/>
      <c r="J50" s="63" t="n">
        <v>5568.84435917896</v>
      </c>
      <c r="K50" s="69" t="n">
        <v>0.169554389208956</v>
      </c>
      <c r="M50" s="127" t="n">
        <v>4803.3</v>
      </c>
      <c r="N50" s="130" t="n">
        <v>0.862530839469928</v>
      </c>
      <c r="O50" s="129"/>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0"/>
      <c r="AMB50" s="0"/>
      <c r="AMC50" s="0"/>
      <c r="AMD50" s="0"/>
      <c r="AME50" s="0"/>
      <c r="AMF50" s="0"/>
      <c r="AMG50" s="0"/>
      <c r="AMH50" s="0"/>
      <c r="AMI50" s="0"/>
      <c r="AMJ50" s="0"/>
    </row>
    <row r="51" s="60" customFormat="true" ht="14.15" hidden="false" customHeight="true" outlineLevel="0" collapsed="false">
      <c r="A51" s="20" t="n">
        <v>134</v>
      </c>
      <c r="B51" s="58" t="s">
        <v>136</v>
      </c>
      <c r="C51" s="59" t="n">
        <v>39085</v>
      </c>
      <c r="D51" s="4"/>
      <c r="E51" s="63" t="n">
        <v>13867.1591694422</v>
      </c>
      <c r="F51" s="69" t="n">
        <v>0.354794912867908</v>
      </c>
      <c r="H51" s="125"/>
      <c r="I51" s="125"/>
      <c r="J51" s="63" t="n">
        <v>13867.1591694422</v>
      </c>
      <c r="K51" s="69" t="n">
        <v>0.354794912867908</v>
      </c>
      <c r="M51" s="127" t="n">
        <v>23559.5</v>
      </c>
      <c r="N51" s="130" t="n">
        <v>1.69894206247491</v>
      </c>
      <c r="O51" s="129"/>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0"/>
      <c r="AMB51" s="0"/>
      <c r="AMC51" s="0"/>
      <c r="AMD51" s="0"/>
      <c r="AME51" s="0"/>
      <c r="AMF51" s="0"/>
      <c r="AMG51" s="0"/>
      <c r="AMH51" s="0"/>
      <c r="AMI51" s="0"/>
      <c r="AMJ51" s="0"/>
    </row>
    <row r="52" s="60" customFormat="true" ht="14.15" hidden="false" customHeight="true" outlineLevel="0" collapsed="false">
      <c r="A52" s="57" t="n">
        <v>109</v>
      </c>
      <c r="B52" s="58" t="s">
        <v>137</v>
      </c>
      <c r="C52" s="59" t="n">
        <v>36579</v>
      </c>
      <c r="D52" s="4"/>
      <c r="E52" s="63" t="n">
        <v>11654.8240275483</v>
      </c>
      <c r="F52" s="69" t="n">
        <v>0.318620630075953</v>
      </c>
      <c r="H52" s="125"/>
      <c r="I52" s="125"/>
      <c r="J52" s="63" t="n">
        <v>11654.8240275483</v>
      </c>
      <c r="K52" s="69" t="n">
        <v>0.318620630075953</v>
      </c>
      <c r="M52" s="127" t="n">
        <v>9065.3</v>
      </c>
      <c r="N52" s="130" t="n">
        <v>0.777815261609486</v>
      </c>
      <c r="O52" s="129"/>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0"/>
      <c r="AMB52" s="0"/>
      <c r="AMC52" s="0"/>
      <c r="AMD52" s="0"/>
      <c r="AME52" s="0"/>
      <c r="AMF52" s="0"/>
      <c r="AMG52" s="0"/>
      <c r="AMH52" s="0"/>
      <c r="AMI52" s="0"/>
      <c r="AMJ52" s="0"/>
    </row>
    <row r="53" s="60" customFormat="true" ht="14.15" hidden="false" customHeight="true" outlineLevel="0" collapsed="false">
      <c r="A53" s="57" t="n">
        <v>110</v>
      </c>
      <c r="B53" s="58" t="s">
        <v>79</v>
      </c>
      <c r="C53" s="76" t="n">
        <v>7439</v>
      </c>
      <c r="E53" s="63" t="n">
        <v>857.729930463105</v>
      </c>
      <c r="F53" s="69" t="n">
        <v>0.115301778527101</v>
      </c>
      <c r="H53" s="125"/>
      <c r="I53" s="125"/>
      <c r="J53" s="63" t="n">
        <v>857.729930463105</v>
      </c>
      <c r="K53" s="69" t="n">
        <v>0.115301778527101</v>
      </c>
      <c r="M53" s="127"/>
      <c r="N53" s="133"/>
      <c r="O53" s="129"/>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0"/>
      <c r="AMB53" s="0"/>
      <c r="AMC53" s="0"/>
      <c r="AMD53" s="0"/>
      <c r="AME53" s="0"/>
      <c r="AMF53" s="0"/>
      <c r="AMG53" s="0"/>
      <c r="AMH53" s="0"/>
      <c r="AMI53" s="0"/>
      <c r="AMJ53" s="0"/>
    </row>
    <row r="54" s="60" customFormat="true" ht="14.15" hidden="false" customHeight="true" outlineLevel="0" collapsed="false">
      <c r="A54" s="57" t="n">
        <v>15</v>
      </c>
      <c r="B54" s="58" t="s">
        <v>58</v>
      </c>
      <c r="C54" s="59" t="n">
        <v>4363</v>
      </c>
      <c r="E54" s="63" t="n">
        <v>1665.6851753723</v>
      </c>
      <c r="F54" s="69" t="n">
        <v>0.381775194905409</v>
      </c>
      <c r="H54" s="125"/>
      <c r="I54" s="125"/>
      <c r="J54" s="63" t="n">
        <v>1665.6851753723</v>
      </c>
      <c r="K54" s="69" t="n">
        <v>0.381775194905409</v>
      </c>
      <c r="M54" s="127" t="n">
        <v>1804.22</v>
      </c>
      <c r="N54" s="130" t="n">
        <v>1.08316987308045</v>
      </c>
      <c r="O54" s="129"/>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0"/>
      <c r="AMB54" s="0"/>
      <c r="AMC54" s="0"/>
      <c r="AMD54" s="0"/>
      <c r="AME54" s="0"/>
      <c r="AMF54" s="0"/>
      <c r="AMG54" s="0"/>
      <c r="AMH54" s="0"/>
      <c r="AMI54" s="0"/>
      <c r="AMJ54" s="0"/>
    </row>
    <row r="55" s="60" customFormat="true" ht="14.15" hidden="false" customHeight="true" outlineLevel="0" collapsed="false">
      <c r="A55" s="57" t="n">
        <v>26</v>
      </c>
      <c r="B55" s="58" t="s">
        <v>64</v>
      </c>
      <c r="C55" s="59" t="n">
        <v>5205</v>
      </c>
      <c r="D55" s="86"/>
      <c r="E55" s="63" t="n">
        <v>1149.25940724566</v>
      </c>
      <c r="F55" s="85" t="n">
        <v>0.220799117626448</v>
      </c>
      <c r="G55" s="86"/>
      <c r="H55" s="136"/>
      <c r="I55" s="136"/>
      <c r="J55" s="71" t="n">
        <v>1149.25940724566</v>
      </c>
      <c r="K55" s="85" t="n">
        <v>0.220799117626448</v>
      </c>
      <c r="L55" s="86"/>
      <c r="M55" s="137"/>
      <c r="N55" s="138"/>
      <c r="O55" s="129"/>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0"/>
      <c r="AMB55" s="0"/>
      <c r="AMC55" s="0"/>
      <c r="AMD55" s="0"/>
      <c r="AME55" s="0"/>
      <c r="AMF55" s="0"/>
      <c r="AMG55" s="0"/>
      <c r="AMH55" s="0"/>
      <c r="AMI55" s="0"/>
      <c r="AMJ55" s="0"/>
    </row>
    <row r="56" s="60" customFormat="true" ht="14.15" hidden="false" customHeight="true" outlineLevel="0" collapsed="false">
      <c r="A56" s="57" t="n">
        <v>27</v>
      </c>
      <c r="B56" s="58" t="s">
        <v>65</v>
      </c>
      <c r="C56" s="59" t="n">
        <v>12203</v>
      </c>
      <c r="E56" s="63" t="n">
        <v>1346.62063604588</v>
      </c>
      <c r="F56" s="69" t="n">
        <v>0.11035160501892</v>
      </c>
      <c r="H56" s="63"/>
      <c r="I56" s="125"/>
      <c r="J56" s="63" t="n">
        <v>1346.62063604588</v>
      </c>
      <c r="K56" s="69" t="n">
        <v>0.11035160501892</v>
      </c>
      <c r="M56" s="127" t="n">
        <v>520.1</v>
      </c>
      <c r="N56" s="130" t="n">
        <v>0.386226072940026</v>
      </c>
      <c r="O56" s="129"/>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0"/>
      <c r="AMB56" s="0"/>
      <c r="AMC56" s="0"/>
      <c r="AMD56" s="0"/>
      <c r="AME56" s="0"/>
      <c r="AMF56" s="0"/>
      <c r="AMG56" s="0"/>
      <c r="AMH56" s="0"/>
      <c r="AMI56" s="0"/>
      <c r="AMJ56" s="0"/>
    </row>
    <row r="57" s="60" customFormat="true" ht="14.15" hidden="false" customHeight="true" outlineLevel="0" collapsed="false">
      <c r="A57" s="57" t="n">
        <v>143</v>
      </c>
      <c r="B57" s="58" t="s">
        <v>98</v>
      </c>
      <c r="C57" s="76" t="n">
        <v>3641</v>
      </c>
      <c r="E57" s="63" t="n">
        <v>2059.78546585619</v>
      </c>
      <c r="F57" s="69" t="n">
        <v>0.565719710479591</v>
      </c>
      <c r="H57" s="125"/>
      <c r="I57" s="63" t="n">
        <v>-677.497074694363</v>
      </c>
      <c r="J57" s="63" t="n">
        <v>1382.28839116183</v>
      </c>
      <c r="K57" s="69" t="n">
        <v>0.379645259863177</v>
      </c>
      <c r="M57" s="127" t="n">
        <v>1513.7</v>
      </c>
      <c r="N57" s="130" t="n">
        <v>1.09506815631123</v>
      </c>
      <c r="O57" s="129"/>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0"/>
      <c r="AMB57" s="0"/>
      <c r="AMC57" s="0"/>
      <c r="AMD57" s="0"/>
      <c r="AME57" s="0"/>
      <c r="AMF57" s="0"/>
      <c r="AMG57" s="0"/>
      <c r="AMH57" s="0"/>
      <c r="AMI57" s="0"/>
      <c r="AMJ57" s="0"/>
    </row>
    <row r="58" s="60" customFormat="true" ht="14.15" hidden="false" customHeight="true" outlineLevel="0" collapsed="false">
      <c r="A58" s="57" t="n">
        <v>120</v>
      </c>
      <c r="B58" s="58" t="s">
        <v>84</v>
      </c>
      <c r="C58" s="76" t="n">
        <v>5856</v>
      </c>
      <c r="E58" s="63" t="n">
        <v>3212.94081903373</v>
      </c>
      <c r="F58" s="69" t="n">
        <v>0.548657926747563</v>
      </c>
      <c r="H58" s="125"/>
      <c r="I58" s="63" t="n">
        <v>-657.064149425209</v>
      </c>
      <c r="J58" s="63" t="n">
        <v>2555.87666960852</v>
      </c>
      <c r="K58" s="69" t="n">
        <v>0.436454349318395</v>
      </c>
      <c r="M58" s="127" t="n">
        <v>2349.2</v>
      </c>
      <c r="N58" s="130" t="n">
        <v>0.919136681332837</v>
      </c>
      <c r="O58" s="129"/>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0"/>
      <c r="AMB58" s="0"/>
      <c r="AMC58" s="0"/>
      <c r="AMD58" s="0"/>
      <c r="AME58" s="0"/>
      <c r="AMF58" s="0"/>
      <c r="AMG58" s="0"/>
      <c r="AMH58" s="0"/>
      <c r="AMI58" s="0"/>
      <c r="AMJ58" s="0"/>
    </row>
    <row r="59" s="60" customFormat="true" ht="14.15" hidden="false" customHeight="true" outlineLevel="0" collapsed="false">
      <c r="A59" s="57" t="n">
        <v>16</v>
      </c>
      <c r="B59" s="58" t="s">
        <v>59</v>
      </c>
      <c r="C59" s="59" t="n">
        <v>10391</v>
      </c>
      <c r="E59" s="63" t="n">
        <v>647.077348451422</v>
      </c>
      <c r="F59" s="69" t="n">
        <v>0.0622728657926496</v>
      </c>
      <c r="H59" s="63"/>
      <c r="I59" s="125"/>
      <c r="J59" s="63" t="n">
        <v>647.077348451422</v>
      </c>
      <c r="K59" s="69" t="n">
        <v>0.0622728657926496</v>
      </c>
      <c r="M59" s="127"/>
      <c r="N59" s="133"/>
      <c r="O59" s="129"/>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0"/>
      <c r="AMB59" s="0"/>
      <c r="AMC59" s="0"/>
      <c r="AMD59" s="0"/>
      <c r="AME59" s="0"/>
      <c r="AMF59" s="0"/>
      <c r="AMG59" s="0"/>
      <c r="AMH59" s="0"/>
      <c r="AMI59" s="0"/>
      <c r="AMJ59" s="0"/>
    </row>
    <row r="60" s="60" customFormat="true" ht="14.15" hidden="false" customHeight="true" outlineLevel="0" collapsed="false">
      <c r="A60" s="57" t="n">
        <v>28</v>
      </c>
      <c r="B60" s="58" t="s">
        <v>66</v>
      </c>
      <c r="C60" s="59" t="n">
        <v>9286</v>
      </c>
      <c r="E60" s="63" t="n">
        <v>2168.05645507842</v>
      </c>
      <c r="F60" s="69" t="n">
        <v>0.233475818983246</v>
      </c>
      <c r="H60" s="125"/>
      <c r="I60" s="125"/>
      <c r="J60" s="63" t="n">
        <v>2168.05645507842</v>
      </c>
      <c r="K60" s="69" t="n">
        <v>0.233475818983246</v>
      </c>
      <c r="M60" s="127" t="n">
        <v>1279.765</v>
      </c>
      <c r="N60" s="130" t="n">
        <v>0.590282138180627</v>
      </c>
      <c r="O60" s="129"/>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0"/>
      <c r="AMB60" s="0"/>
      <c r="AMC60" s="0"/>
      <c r="AMD60" s="0"/>
      <c r="AME60" s="0"/>
      <c r="AMF60" s="0"/>
      <c r="AMG60" s="0"/>
      <c r="AMH60" s="0"/>
      <c r="AMI60" s="0"/>
      <c r="AMJ60" s="0"/>
    </row>
    <row r="61" s="60" customFormat="true" ht="14.15" hidden="false" customHeight="true" outlineLevel="0" collapsed="false">
      <c r="A61" s="57" t="n">
        <v>102</v>
      </c>
      <c r="B61" s="58" t="s">
        <v>72</v>
      </c>
      <c r="C61" s="76" t="n">
        <v>9286</v>
      </c>
      <c r="E61" s="63" t="n">
        <v>4150.85342307842</v>
      </c>
      <c r="F61" s="69" t="n">
        <v>0.447001230139825</v>
      </c>
      <c r="H61" s="125"/>
      <c r="I61" s="63"/>
      <c r="J61" s="63" t="n">
        <v>4150.85342307842</v>
      </c>
      <c r="K61" s="69" t="n">
        <v>0.447001230139825</v>
      </c>
      <c r="M61" s="127" t="n">
        <v>4000.2</v>
      </c>
      <c r="N61" s="130" t="n">
        <v>0.963705434106442</v>
      </c>
      <c r="O61" s="129"/>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0"/>
      <c r="AMB61" s="0"/>
      <c r="AMC61" s="0"/>
      <c r="AMD61" s="0"/>
      <c r="AME61" s="0"/>
      <c r="AMF61" s="0"/>
      <c r="AMG61" s="0"/>
      <c r="AMH61" s="0"/>
      <c r="AMI61" s="0"/>
      <c r="AMJ61" s="0"/>
    </row>
    <row r="62" s="60" customFormat="true" ht="14.15" hidden="false" customHeight="true" outlineLevel="0" collapsed="false">
      <c r="A62" s="57" t="n">
        <v>17</v>
      </c>
      <c r="B62" s="58" t="s">
        <v>60</v>
      </c>
      <c r="C62" s="59" t="n">
        <v>26203</v>
      </c>
      <c r="E62" s="63" t="n">
        <v>-3809.51515560845</v>
      </c>
      <c r="F62" s="69" t="n">
        <v>-0.145384694714668</v>
      </c>
      <c r="H62" s="63" t="n">
        <v>3809.51515560845</v>
      </c>
      <c r="I62" s="125"/>
      <c r="J62" s="63" t="n">
        <v>0</v>
      </c>
      <c r="K62" s="69" t="n">
        <v>0</v>
      </c>
      <c r="M62" s="127"/>
      <c r="N62" s="133"/>
      <c r="O62" s="129"/>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0"/>
      <c r="AMB62" s="0"/>
      <c r="AMC62" s="0"/>
      <c r="AMD62" s="0"/>
      <c r="AME62" s="0"/>
      <c r="AMF62" s="0"/>
      <c r="AMG62" s="0"/>
      <c r="AMH62" s="0"/>
      <c r="AMI62" s="0"/>
      <c r="AMJ62" s="0"/>
    </row>
    <row r="63" s="60" customFormat="true" ht="14.15" hidden="false" customHeight="true" outlineLevel="0" collapsed="false">
      <c r="A63" s="57" t="n">
        <v>140</v>
      </c>
      <c r="B63" s="58" t="s">
        <v>95</v>
      </c>
      <c r="C63" s="76" t="n">
        <v>4007</v>
      </c>
      <c r="E63" s="63" t="n">
        <v>1088.17875904579</v>
      </c>
      <c r="F63" s="69" t="n">
        <v>0.271569443235785</v>
      </c>
      <c r="H63" s="125"/>
      <c r="I63" s="125"/>
      <c r="J63" s="63" t="n">
        <v>1088.17875904579</v>
      </c>
      <c r="K63" s="69" t="n">
        <v>0.271569443235785</v>
      </c>
      <c r="L63" s="126"/>
      <c r="M63" s="127" t="n">
        <v>868.4</v>
      </c>
      <c r="N63" s="130" t="n">
        <v>0.798030647796773</v>
      </c>
      <c r="O63" s="129"/>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0"/>
      <c r="AMB63" s="0"/>
      <c r="AMC63" s="0"/>
      <c r="AMD63" s="0"/>
      <c r="AME63" s="0"/>
      <c r="AMF63" s="0"/>
      <c r="AMG63" s="0"/>
      <c r="AMH63" s="0"/>
      <c r="AMI63" s="0"/>
      <c r="AMJ63" s="0"/>
    </row>
    <row r="64" s="60" customFormat="true" ht="14.15" hidden="false" customHeight="true" outlineLevel="0" collapsed="false">
      <c r="A64" s="57" t="n">
        <v>147</v>
      </c>
      <c r="B64" s="58" t="s">
        <v>101</v>
      </c>
      <c r="C64" s="76" t="n">
        <v>7465</v>
      </c>
      <c r="E64" s="63" t="n">
        <v>6197.10555830718</v>
      </c>
      <c r="F64" s="69" t="n">
        <v>0.830154796826146</v>
      </c>
      <c r="H64" s="125"/>
      <c r="I64" s="63" t="n">
        <v>-994.180397066963</v>
      </c>
      <c r="J64" s="63" t="n">
        <v>5202.92516124022</v>
      </c>
      <c r="K64" s="69" t="n">
        <v>0.696975909074376</v>
      </c>
      <c r="M64" s="127" t="n">
        <v>5225.5</v>
      </c>
      <c r="N64" s="130" t="n">
        <v>1.00433887439473</v>
      </c>
      <c r="O64" s="129"/>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0"/>
      <c r="AMB64" s="0"/>
      <c r="AMC64" s="0"/>
      <c r="AMD64" s="0"/>
      <c r="AME64" s="0"/>
      <c r="AMF64" s="0"/>
      <c r="AMG64" s="0"/>
      <c r="AMH64" s="0"/>
      <c r="AMI64" s="0"/>
      <c r="AMJ64" s="0"/>
    </row>
    <row r="65" s="91" customFormat="true" ht="15.5" hidden="false" customHeight="true" outlineLevel="0" collapsed="false">
      <c r="A65" s="89"/>
      <c r="B65" s="90" t="s">
        <v>102</v>
      </c>
      <c r="C65" s="90" t="n">
        <v>620537</v>
      </c>
      <c r="E65" s="139" t="n">
        <v>109599.093496991</v>
      </c>
      <c r="F65" s="140" t="n">
        <v>0.176619755948463</v>
      </c>
      <c r="H65" s="94" t="n">
        <v>8239.38036372408</v>
      </c>
      <c r="I65" s="141" t="n">
        <v>-8236.26215212874</v>
      </c>
      <c r="J65" s="94" t="n">
        <v>109602.211708586</v>
      </c>
      <c r="K65" s="140" t="n">
        <v>0.176624780969687</v>
      </c>
      <c r="M65" s="142" t="n">
        <v>101502.38</v>
      </c>
      <c r="N65" s="143" t="n">
        <v>0.926097917347484</v>
      </c>
      <c r="O65" s="14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0"/>
      <c r="AMB65" s="0"/>
      <c r="AMC65" s="0"/>
      <c r="AMD65" s="0"/>
      <c r="AME65" s="0"/>
      <c r="AMF65" s="0"/>
      <c r="AMG65" s="0"/>
      <c r="AMH65" s="0"/>
      <c r="AMI65" s="0"/>
      <c r="AMJ65" s="0"/>
    </row>
    <row r="66" customFormat="false" ht="12.8" hidden="false" customHeight="false" outlineLevel="0" collapsed="false">
      <c r="E66" s="105"/>
      <c r="J66" s="105"/>
    </row>
    <row r="67" customFormat="false" ht="15" hidden="false" customHeight="false" outlineLevel="0" collapsed="false">
      <c r="A67" s="100" t="s">
        <v>103</v>
      </c>
      <c r="B67" s="101" t="s">
        <v>104</v>
      </c>
      <c r="C67" s="101"/>
      <c r="D67" s="101"/>
      <c r="E67" s="101"/>
      <c r="F67" s="101"/>
      <c r="G67" s="101"/>
      <c r="H67" s="101"/>
      <c r="I67" s="101"/>
      <c r="J67" s="101"/>
      <c r="K67" s="101"/>
      <c r="L67" s="101"/>
      <c r="M67" s="101"/>
      <c r="N67" s="101"/>
      <c r="O67" s="101"/>
    </row>
  </sheetData>
  <mergeCells count="14">
    <mergeCell ref="A1:N1"/>
    <mergeCell ref="A4:A6"/>
    <mergeCell ref="B4:B6"/>
    <mergeCell ref="C4:C6"/>
    <mergeCell ref="E4:E5"/>
    <mergeCell ref="F4:F6"/>
    <mergeCell ref="H4:K4"/>
    <mergeCell ref="M4:N4"/>
    <mergeCell ref="J5:J6"/>
    <mergeCell ref="K5:K6"/>
    <mergeCell ref="M5:M6"/>
    <mergeCell ref="N5:N6"/>
    <mergeCell ref="H6:I6"/>
    <mergeCell ref="B67:O6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11" activeCellId="0" sqref="I11"/>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8.06"/>
    <col collapsed="false" customWidth="true" hidden="false" outlineLevel="0" max="6" min="6" style="4" width="2.22"/>
    <col collapsed="false" customWidth="true" hidden="false" outlineLevel="0" max="7" min="7" style="4" width="13.31"/>
    <col collapsed="false" customWidth="true" hidden="false" outlineLevel="0" max="8" min="8" style="4" width="15.15"/>
    <col collapsed="false" customWidth="false" hidden="false" outlineLevel="0" max="959" min="9" style="4" width="11.64"/>
    <col collapsed="false" customWidth="true" hidden="false" outlineLevel="0" max="1009" min="960" style="4" width="11.52"/>
    <col collapsed="false" customWidth="true" hidden="false" outlineLevel="0" max="1024" min="1010" style="0" width="11.52"/>
  </cols>
  <sheetData>
    <row r="1" s="8" customFormat="true" ht="50.95" hidden="false" customHeight="true" outlineLevel="0" collapsed="false">
      <c r="A1" s="145" t="s">
        <v>138</v>
      </c>
      <c r="B1" s="145"/>
      <c r="C1" s="145"/>
      <c r="D1" s="145"/>
      <c r="E1" s="145"/>
      <c r="F1" s="145"/>
      <c r="G1" s="145"/>
      <c r="H1" s="145"/>
      <c r="I1" s="145"/>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0"/>
      <c r="ALW1" s="0"/>
      <c r="ALX1" s="0"/>
      <c r="ALY1" s="0"/>
      <c r="ALZ1" s="0"/>
      <c r="AMA1" s="0"/>
      <c r="AMB1" s="0"/>
      <c r="AMC1" s="0"/>
      <c r="AMD1" s="0"/>
      <c r="AME1" s="0"/>
      <c r="AMF1" s="0"/>
      <c r="AMG1" s="0"/>
      <c r="AMH1" s="0"/>
      <c r="AMI1" s="0"/>
      <c r="AMJ1" s="0"/>
    </row>
    <row r="2" s="8" customFormat="true" ht="19.45" hidden="false" customHeight="true" outlineLevel="0" collapsed="false">
      <c r="A2" s="9"/>
      <c r="B2" s="10"/>
      <c r="C2" s="11"/>
      <c r="G2" s="146"/>
      <c r="H2" s="146"/>
      <c r="I2" s="146"/>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0"/>
      <c r="ALW2" s="0"/>
      <c r="ALX2" s="0"/>
      <c r="ALY2" s="0"/>
      <c r="ALZ2" s="0"/>
      <c r="AMA2" s="0"/>
      <c r="AMB2" s="0"/>
      <c r="AMC2" s="0"/>
      <c r="AMD2" s="0"/>
      <c r="AME2" s="0"/>
      <c r="AMF2" s="0"/>
      <c r="AMG2" s="0"/>
      <c r="AMH2" s="0"/>
      <c r="AMI2" s="0"/>
      <c r="AMJ2" s="0"/>
    </row>
    <row r="3" s="8" customFormat="true" ht="13.7" hidden="false" customHeight="true" outlineLevel="0" collapsed="false">
      <c r="A3" s="9"/>
      <c r="B3" s="10"/>
      <c r="C3" s="11"/>
      <c r="G3" s="19"/>
      <c r="H3" s="19"/>
      <c r="I3" s="19"/>
      <c r="J3" s="19"/>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0"/>
      <c r="ALW3" s="0"/>
      <c r="ALX3" s="0"/>
      <c r="ALY3" s="0"/>
      <c r="ALZ3" s="0"/>
      <c r="AMA3" s="0"/>
      <c r="AMB3" s="0"/>
      <c r="AMC3" s="0"/>
      <c r="AMD3" s="0"/>
      <c r="AME3" s="0"/>
      <c r="AMF3" s="0"/>
      <c r="AMG3" s="0"/>
      <c r="AMH3" s="0"/>
      <c r="AMI3" s="0"/>
      <c r="AMJ3" s="0"/>
    </row>
    <row r="4" s="26" customFormat="true" ht="35.8" hidden="false" customHeight="true" outlineLevel="0" collapsed="false">
      <c r="A4" s="23" t="s">
        <v>15</v>
      </c>
      <c r="B4" s="24" t="s">
        <v>16</v>
      </c>
      <c r="C4" s="25" t="s">
        <v>17</v>
      </c>
      <c r="E4" s="147" t="s">
        <v>121</v>
      </c>
      <c r="G4" s="148"/>
      <c r="H4" s="148"/>
      <c r="I4" s="148"/>
      <c r="J4" s="149"/>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0"/>
      <c r="ALW4" s="0"/>
      <c r="ALX4" s="0"/>
      <c r="ALY4" s="0"/>
      <c r="ALZ4" s="0"/>
      <c r="AMA4" s="0"/>
      <c r="AMB4" s="0"/>
      <c r="AMC4" s="0"/>
      <c r="AMD4" s="0"/>
      <c r="AME4" s="0"/>
      <c r="AMF4" s="0"/>
      <c r="AMG4" s="0"/>
      <c r="AMH4" s="0"/>
      <c r="AMI4" s="0"/>
      <c r="AMJ4" s="0"/>
    </row>
    <row r="5" s="26" customFormat="true" ht="75.35" hidden="false" customHeight="true" outlineLevel="0" collapsed="false">
      <c r="A5" s="23"/>
      <c r="B5" s="24"/>
      <c r="C5" s="25"/>
      <c r="E5" s="147"/>
      <c r="G5" s="150" t="s">
        <v>139</v>
      </c>
      <c r="H5" s="150"/>
      <c r="I5" s="150"/>
      <c r="J5" s="149"/>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0"/>
      <c r="ALW5" s="0"/>
      <c r="ALX5" s="0"/>
      <c r="ALY5" s="0"/>
      <c r="ALZ5" s="0"/>
      <c r="AMA5" s="0"/>
      <c r="AMB5" s="0"/>
      <c r="AMC5" s="0"/>
      <c r="AMD5" s="0"/>
      <c r="AME5" s="0"/>
      <c r="AMF5" s="0"/>
      <c r="AMG5" s="0"/>
      <c r="AMH5" s="0"/>
      <c r="AMI5" s="0"/>
      <c r="AMJ5" s="0"/>
    </row>
    <row r="6" s="26" customFormat="true" ht="64.9" hidden="false" customHeight="true" outlineLevel="0" collapsed="false">
      <c r="A6" s="23"/>
      <c r="B6" s="24"/>
      <c r="C6" s="25"/>
      <c r="E6" s="151" t="s">
        <v>140</v>
      </c>
      <c r="G6" s="152" t="s">
        <v>141</v>
      </c>
      <c r="H6" s="152" t="s">
        <v>142</v>
      </c>
      <c r="I6" s="152" t="s">
        <v>143</v>
      </c>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0"/>
      <c r="ALW6" s="0"/>
      <c r="ALX6" s="0"/>
      <c r="ALY6" s="0"/>
      <c r="ALZ6" s="0"/>
      <c r="AMA6" s="0"/>
      <c r="AMB6" s="0"/>
      <c r="AMC6" s="0"/>
      <c r="AMD6" s="0"/>
      <c r="AME6" s="0"/>
      <c r="AMF6" s="0"/>
      <c r="AMG6" s="0"/>
      <c r="AMH6" s="0"/>
      <c r="AMI6" s="0"/>
      <c r="AMJ6" s="0"/>
    </row>
    <row r="7" s="60" customFormat="true" ht="14.15" hidden="false" customHeight="true" outlineLevel="0" collapsed="false">
      <c r="A7" s="57" t="n">
        <v>147</v>
      </c>
      <c r="B7" s="58" t="s">
        <v>101</v>
      </c>
      <c r="C7" s="76" t="n">
        <v>7465</v>
      </c>
      <c r="E7" s="63" t="n">
        <f aca="false">'3 - Sintesi_e_perequazione'!J7</f>
        <v>0</v>
      </c>
      <c r="G7" s="153"/>
      <c r="H7" s="153"/>
      <c r="I7" s="153" t="n">
        <v>1</v>
      </c>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0"/>
      <c r="ALW7" s="0"/>
      <c r="ALX7" s="0"/>
      <c r="ALY7" s="0"/>
      <c r="ALZ7" s="0"/>
      <c r="AMA7" s="0"/>
      <c r="AMB7" s="0"/>
      <c r="AMC7" s="0"/>
      <c r="AMD7" s="0"/>
      <c r="AME7" s="0"/>
      <c r="AMF7" s="0"/>
      <c r="AMG7" s="0"/>
      <c r="AMH7" s="0"/>
      <c r="AMI7" s="0"/>
      <c r="AMJ7" s="0"/>
    </row>
    <row r="8" s="60" customFormat="true" ht="14.15" hidden="false" customHeight="true" outlineLevel="0" collapsed="false">
      <c r="A8" s="57" t="n">
        <v>122</v>
      </c>
      <c r="B8" s="58" t="s">
        <v>86</v>
      </c>
      <c r="C8" s="76" t="n">
        <v>5101</v>
      </c>
      <c r="E8" s="63" t="n">
        <f aca="false">'3 - Sintesi_e_perequazione'!J8</f>
        <v>558.10272611482</v>
      </c>
      <c r="G8" s="153"/>
      <c r="H8" s="153"/>
      <c r="I8" s="153" t="n">
        <v>1</v>
      </c>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0"/>
      <c r="ALW8" s="0"/>
      <c r="ALX8" s="0"/>
      <c r="ALY8" s="0"/>
      <c r="ALZ8" s="0"/>
      <c r="AMA8" s="0"/>
      <c r="AMB8" s="0"/>
      <c r="AMC8" s="0"/>
      <c r="AMD8" s="0"/>
      <c r="AME8" s="0"/>
      <c r="AMF8" s="0"/>
      <c r="AMG8" s="0"/>
      <c r="AMH8" s="0"/>
      <c r="AMI8" s="0"/>
      <c r="AMJ8" s="0"/>
    </row>
    <row r="9" s="60" customFormat="true" ht="14.15" hidden="false" customHeight="true" outlineLevel="0" collapsed="false">
      <c r="A9" s="57" t="n">
        <v>146</v>
      </c>
      <c r="B9" s="58" t="s">
        <v>100</v>
      </c>
      <c r="C9" s="76" t="n">
        <v>2064</v>
      </c>
      <c r="E9" s="63" t="n">
        <f aca="false">'3 - Sintesi_e_perequazione'!J9</f>
        <v>0</v>
      </c>
      <c r="G9" s="153" t="n">
        <v>1</v>
      </c>
      <c r="H9" s="153"/>
      <c r="I9" s="153"/>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0"/>
      <c r="ALW9" s="0"/>
      <c r="ALX9" s="0"/>
      <c r="ALY9" s="0"/>
      <c r="ALZ9" s="0"/>
      <c r="AMA9" s="0"/>
      <c r="AMB9" s="0"/>
      <c r="AMC9" s="0"/>
      <c r="AMD9" s="0"/>
      <c r="AME9" s="0"/>
      <c r="AMF9" s="0"/>
      <c r="AMG9" s="0"/>
      <c r="AMH9" s="0"/>
      <c r="AMI9" s="0"/>
      <c r="AMJ9" s="0"/>
    </row>
    <row r="10" s="60" customFormat="true" ht="14.15" hidden="false" customHeight="true" outlineLevel="0" collapsed="false">
      <c r="A10" s="57" t="n">
        <v>2</v>
      </c>
      <c r="B10" s="58" t="s">
        <v>45</v>
      </c>
      <c r="C10" s="59" t="n">
        <v>2118</v>
      </c>
      <c r="E10" s="63" t="n">
        <f aca="false">'3 - Sintesi_e_perequazione'!J10</f>
        <v>1608</v>
      </c>
      <c r="G10" s="153" t="n">
        <v>1</v>
      </c>
      <c r="H10" s="153"/>
      <c r="I10" s="153"/>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0"/>
      <c r="ALW10" s="0"/>
      <c r="ALX10" s="0"/>
      <c r="ALY10" s="0"/>
      <c r="ALZ10" s="0"/>
      <c r="AMA10" s="0"/>
      <c r="AMB10" s="0"/>
      <c r="AMC10" s="0"/>
      <c r="AMD10" s="0"/>
      <c r="AME10" s="0"/>
      <c r="AMF10" s="0"/>
      <c r="AMG10" s="0"/>
      <c r="AMH10" s="0"/>
      <c r="AMI10" s="0"/>
      <c r="AMJ10" s="0"/>
    </row>
    <row r="11" s="60" customFormat="true" ht="14.15" hidden="false" customHeight="true" outlineLevel="0" collapsed="false">
      <c r="A11" s="57" t="n">
        <v>139</v>
      </c>
      <c r="B11" s="58" t="s">
        <v>94</v>
      </c>
      <c r="C11" s="76" t="n">
        <v>12294</v>
      </c>
      <c r="E11" s="63" t="n">
        <f aca="false">'3 - Sintesi_e_perequazione'!J11</f>
        <v>436.736770648648</v>
      </c>
      <c r="G11" s="153"/>
      <c r="H11" s="153"/>
      <c r="I11" s="153" t="n">
        <v>1</v>
      </c>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0"/>
      <c r="ALW11" s="0"/>
      <c r="ALX11" s="0"/>
      <c r="ALY11" s="0"/>
      <c r="ALZ11" s="0"/>
      <c r="AMA11" s="0"/>
      <c r="AMB11" s="0"/>
      <c r="AMC11" s="0"/>
      <c r="AMD11" s="0"/>
      <c r="AME11" s="0"/>
      <c r="AMF11" s="0"/>
      <c r="AMG11" s="0"/>
      <c r="AMH11" s="0"/>
      <c r="AMI11" s="0"/>
      <c r="AMJ11" s="0"/>
    </row>
    <row r="12" s="60" customFormat="true" ht="14.15" hidden="false" customHeight="true" outlineLevel="0" collapsed="false">
      <c r="A12" s="57" t="n">
        <v>142</v>
      </c>
      <c r="B12" s="58" t="s">
        <v>97</v>
      </c>
      <c r="C12" s="76" t="n">
        <v>4168</v>
      </c>
      <c r="E12" s="63" t="n">
        <f aca="false">'3 - Sintesi_e_perequazione'!J12</f>
        <v>757.161467873793</v>
      </c>
      <c r="G12" s="153"/>
      <c r="H12" s="153" t="n">
        <v>1</v>
      </c>
      <c r="I12" s="153"/>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0"/>
      <c r="ALW12" s="0"/>
      <c r="ALX12" s="0"/>
      <c r="ALY12" s="0"/>
      <c r="ALZ12" s="0"/>
      <c r="AMA12" s="0"/>
      <c r="AMB12" s="0"/>
      <c r="AMC12" s="0"/>
      <c r="AMD12" s="0"/>
      <c r="AME12" s="0"/>
      <c r="AMF12" s="0"/>
      <c r="AMG12" s="0"/>
      <c r="AMH12" s="0"/>
      <c r="AMI12" s="0"/>
      <c r="AMJ12" s="0"/>
    </row>
    <row r="13" s="60" customFormat="true" ht="14.15" hidden="false" customHeight="true" outlineLevel="0" collapsed="false">
      <c r="A13" s="57" t="n">
        <v>141</v>
      </c>
      <c r="B13" s="58" t="s">
        <v>96</v>
      </c>
      <c r="C13" s="76" t="n">
        <v>3012</v>
      </c>
      <c r="E13" s="63" t="n">
        <f aca="false">'3 - Sintesi_e_perequazione'!J13</f>
        <v>3390.06906016885</v>
      </c>
      <c r="G13" s="153" t="n">
        <v>1</v>
      </c>
      <c r="H13" s="153"/>
      <c r="I13" s="153"/>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0"/>
      <c r="ALW13" s="0"/>
      <c r="ALX13" s="0"/>
      <c r="ALY13" s="0"/>
      <c r="ALZ13" s="0"/>
      <c r="AMA13" s="0"/>
      <c r="AMB13" s="0"/>
      <c r="AMC13" s="0"/>
      <c r="AMD13" s="0"/>
      <c r="AME13" s="0"/>
      <c r="AMF13" s="0"/>
      <c r="AMG13" s="0"/>
      <c r="AMH13" s="0"/>
      <c r="AMI13" s="0"/>
      <c r="AMJ13" s="0"/>
    </row>
    <row r="14" s="60" customFormat="true" ht="14.15" hidden="false" customHeight="true" outlineLevel="0" collapsed="false">
      <c r="A14" s="57" t="n">
        <v>143</v>
      </c>
      <c r="B14" s="58" t="s">
        <v>98</v>
      </c>
      <c r="C14" s="76" t="n">
        <v>3641</v>
      </c>
      <c r="E14" s="63" t="n">
        <f aca="false">'3 - Sintesi_e_perequazione'!J14</f>
        <v>1842.53729740853</v>
      </c>
      <c r="G14" s="153" t="n">
        <v>1</v>
      </c>
      <c r="H14" s="153"/>
      <c r="I14" s="153"/>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0"/>
      <c r="ALW14" s="0"/>
      <c r="ALX14" s="0"/>
      <c r="ALY14" s="0"/>
      <c r="ALZ14" s="0"/>
      <c r="AMA14" s="0"/>
      <c r="AMB14" s="0"/>
      <c r="AMC14" s="0"/>
      <c r="AMD14" s="0"/>
      <c r="AME14" s="0"/>
      <c r="AMF14" s="0"/>
      <c r="AMG14" s="0"/>
      <c r="AMH14" s="0"/>
      <c r="AMI14" s="0"/>
      <c r="AMJ14" s="0"/>
    </row>
    <row r="15" s="60" customFormat="true" ht="14.15" hidden="false" customHeight="true" outlineLevel="0" collapsed="false">
      <c r="A15" s="57" t="n">
        <v>120</v>
      </c>
      <c r="B15" s="58" t="s">
        <v>84</v>
      </c>
      <c r="C15" s="76" t="n">
        <v>5856</v>
      </c>
      <c r="E15" s="63" t="n">
        <f aca="false">'3 - Sintesi_e_perequazione'!J15</f>
        <v>1108.94540385183</v>
      </c>
      <c r="G15" s="153"/>
      <c r="H15" s="153" t="n">
        <v>1</v>
      </c>
      <c r="I15" s="153"/>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0"/>
      <c r="ALW15" s="0"/>
      <c r="ALX15" s="0"/>
      <c r="ALY15" s="0"/>
      <c r="ALZ15" s="0"/>
      <c r="AMA15" s="0"/>
      <c r="AMB15" s="0"/>
      <c r="AMC15" s="0"/>
      <c r="AMD15" s="0"/>
      <c r="AME15" s="0"/>
      <c r="AMF15" s="0"/>
      <c r="AMG15" s="0"/>
      <c r="AMH15" s="0"/>
      <c r="AMI15" s="0"/>
      <c r="AMJ15" s="0"/>
    </row>
    <row r="16" s="60" customFormat="true" ht="14.15" hidden="false" customHeight="true" outlineLevel="0" collapsed="false">
      <c r="A16" s="57" t="n">
        <v>135</v>
      </c>
      <c r="B16" s="58" t="s">
        <v>91</v>
      </c>
      <c r="C16" s="76" t="n">
        <v>11290</v>
      </c>
      <c r="E16" s="63" t="n">
        <f aca="false">'3 - Sintesi_e_perequazione'!J16</f>
        <v>994.205518687847</v>
      </c>
      <c r="G16" s="153"/>
      <c r="H16" s="153"/>
      <c r="I16" s="153" t="n">
        <v>1</v>
      </c>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0"/>
      <c r="ALW16" s="0"/>
      <c r="ALX16" s="0"/>
      <c r="ALY16" s="0"/>
      <c r="ALZ16" s="0"/>
      <c r="AMA16" s="0"/>
      <c r="AMB16" s="0"/>
      <c r="AMC16" s="0"/>
      <c r="AMD16" s="0"/>
      <c r="AME16" s="0"/>
      <c r="AMF16" s="0"/>
      <c r="AMG16" s="0"/>
      <c r="AMH16" s="0"/>
      <c r="AMI16" s="0"/>
      <c r="AMJ16" s="0"/>
    </row>
    <row r="17" s="60" customFormat="true" ht="14.15" hidden="false" customHeight="true" outlineLevel="0" collapsed="false">
      <c r="A17" s="57" t="n">
        <v>136</v>
      </c>
      <c r="B17" s="58" t="s">
        <v>92</v>
      </c>
      <c r="C17" s="76" t="n">
        <v>5921</v>
      </c>
      <c r="E17" s="63" t="n">
        <f aca="false">'3 - Sintesi_e_perequazione'!J17</f>
        <v>2550.78304344149</v>
      </c>
      <c r="G17" s="153"/>
      <c r="H17" s="153" t="n">
        <v>1</v>
      </c>
      <c r="I17" s="153"/>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0"/>
      <c r="ALW17" s="0"/>
      <c r="ALX17" s="0"/>
      <c r="ALY17" s="0"/>
      <c r="ALZ17" s="0"/>
      <c r="AMA17" s="0"/>
      <c r="AMB17" s="0"/>
      <c r="AMC17" s="0"/>
      <c r="AMD17" s="0"/>
      <c r="AME17" s="0"/>
      <c r="AMF17" s="0"/>
      <c r="AMG17" s="0"/>
      <c r="AMH17" s="0"/>
      <c r="AMI17" s="0"/>
      <c r="AMJ17" s="0"/>
    </row>
    <row r="18" s="60" customFormat="true" ht="14.15" hidden="false" customHeight="true" outlineLevel="0" collapsed="false">
      <c r="A18" s="57" t="n">
        <v>7</v>
      </c>
      <c r="B18" s="58" t="s">
        <v>50</v>
      </c>
      <c r="C18" s="59" t="n">
        <v>5198</v>
      </c>
      <c r="E18" s="63" t="n">
        <f aca="false">'3 - Sintesi_e_perequazione'!J18</f>
        <v>1832.2164965828</v>
      </c>
      <c r="G18" s="153"/>
      <c r="H18" s="153" t="n">
        <v>1</v>
      </c>
      <c r="I18" s="153"/>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0"/>
      <c r="ALW18" s="0"/>
      <c r="ALX18" s="0"/>
      <c r="ALY18" s="0"/>
      <c r="ALZ18" s="0"/>
      <c r="AMA18" s="0"/>
      <c r="AMB18" s="0"/>
      <c r="AMC18" s="0"/>
      <c r="AMD18" s="0"/>
      <c r="AME18" s="0"/>
      <c r="AMF18" s="0"/>
      <c r="AMG18" s="0"/>
      <c r="AMH18" s="0"/>
      <c r="AMI18" s="0"/>
      <c r="AMJ18" s="0"/>
    </row>
    <row r="19" s="60" customFormat="true" ht="14.15" hidden="false" customHeight="true" outlineLevel="0" collapsed="false">
      <c r="A19" s="57" t="n">
        <v>108</v>
      </c>
      <c r="B19" s="58" t="s">
        <v>77</v>
      </c>
      <c r="C19" s="76" t="n">
        <v>9087</v>
      </c>
      <c r="E19" s="63" t="n">
        <f aca="false">'3 - Sintesi_e_perequazione'!J19</f>
        <v>1717.41270820008</v>
      </c>
      <c r="G19" s="153"/>
      <c r="H19" s="153"/>
      <c r="I19" s="154" t="n">
        <v>1</v>
      </c>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0"/>
      <c r="ALW19" s="0"/>
      <c r="ALX19" s="0"/>
      <c r="ALY19" s="0"/>
      <c r="ALZ19" s="0"/>
      <c r="AMA19" s="0"/>
      <c r="AMB19" s="0"/>
      <c r="AMC19" s="0"/>
      <c r="AMD19" s="0"/>
      <c r="AME19" s="0"/>
      <c r="AMF19" s="0"/>
      <c r="AMG19" s="0"/>
      <c r="AMH19" s="0"/>
      <c r="AMI19" s="0"/>
      <c r="AMJ19" s="0"/>
    </row>
    <row r="20" s="60" customFormat="true" ht="14.15" hidden="false" customHeight="true" outlineLevel="0" collapsed="false">
      <c r="A20" s="57" t="n">
        <v>102</v>
      </c>
      <c r="B20" s="58" t="s">
        <v>72</v>
      </c>
      <c r="C20" s="76" t="n">
        <v>9286</v>
      </c>
      <c r="E20" s="63" t="n">
        <f aca="false">'3 - Sintesi_e_perequazione'!J20</f>
        <v>0</v>
      </c>
      <c r="G20" s="153"/>
      <c r="H20" s="153"/>
      <c r="I20" s="154" t="n">
        <v>1</v>
      </c>
      <c r="AIS20" s="4"/>
      <c r="AIT20" s="4"/>
      <c r="AIU20" s="4"/>
      <c r="AIV20" s="4"/>
      <c r="AIW20" s="4"/>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0"/>
      <c r="ALW20" s="0"/>
      <c r="ALX20" s="0"/>
      <c r="ALY20" s="0"/>
      <c r="ALZ20" s="0"/>
      <c r="AMA20" s="0"/>
      <c r="AMB20" s="0"/>
      <c r="AMC20" s="0"/>
      <c r="AMD20" s="0"/>
      <c r="AME20" s="0"/>
      <c r="AMF20" s="0"/>
      <c r="AMG20" s="0"/>
      <c r="AMH20" s="0"/>
      <c r="AMI20" s="0"/>
      <c r="AMJ20" s="0"/>
    </row>
    <row r="21" s="60" customFormat="true" ht="14.15" hidden="false" customHeight="true" outlineLevel="0" collapsed="false">
      <c r="A21" s="57" t="n">
        <v>6</v>
      </c>
      <c r="B21" s="58" t="s">
        <v>49</v>
      </c>
      <c r="C21" s="59" t="n">
        <v>4280</v>
      </c>
      <c r="E21" s="63" t="n">
        <f aca="false">'3 - Sintesi_e_perequazione'!J21</f>
        <v>1032.46483728448</v>
      </c>
      <c r="G21" s="153"/>
      <c r="H21" s="153" t="n">
        <v>1</v>
      </c>
      <c r="I21" s="153"/>
      <c r="AIS21" s="4"/>
      <c r="AIT21" s="4"/>
      <c r="AIU21" s="4"/>
      <c r="AIV21" s="4"/>
      <c r="AIW21" s="4"/>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0"/>
      <c r="ALW21" s="0"/>
      <c r="ALX21" s="0"/>
      <c r="ALY21" s="0"/>
      <c r="ALZ21" s="0"/>
      <c r="AMA21" s="0"/>
      <c r="AMB21" s="0"/>
      <c r="AMC21" s="0"/>
      <c r="AMD21" s="0"/>
      <c r="AME21" s="0"/>
      <c r="AMF21" s="0"/>
      <c r="AMG21" s="0"/>
      <c r="AMH21" s="0"/>
      <c r="AMI21" s="0"/>
      <c r="AMJ21" s="0"/>
    </row>
    <row r="22" s="60" customFormat="true" ht="14.15" hidden="false" customHeight="true" outlineLevel="0" collapsed="false">
      <c r="A22" s="57" t="n">
        <v>15</v>
      </c>
      <c r="B22" s="58" t="s">
        <v>58</v>
      </c>
      <c r="C22" s="59" t="n">
        <v>4363</v>
      </c>
      <c r="E22" s="63" t="n">
        <f aca="false">'3 - Sintesi_e_perequazione'!J22</f>
        <v>3117.12584265682</v>
      </c>
      <c r="G22" s="153"/>
      <c r="H22" s="153" t="n">
        <v>1</v>
      </c>
      <c r="I22" s="153"/>
      <c r="AIS22" s="4"/>
      <c r="AIT22" s="4"/>
      <c r="AIU22" s="4"/>
      <c r="AIV22" s="4"/>
      <c r="AIW22" s="4"/>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0"/>
      <c r="ALW22" s="0"/>
      <c r="ALX22" s="0"/>
      <c r="ALY22" s="0"/>
      <c r="ALZ22" s="0"/>
      <c r="AMA22" s="0"/>
      <c r="AMB22" s="0"/>
      <c r="AMC22" s="0"/>
      <c r="AMD22" s="0"/>
      <c r="AME22" s="0"/>
      <c r="AMF22" s="0"/>
      <c r="AMG22" s="0"/>
      <c r="AMH22" s="0"/>
      <c r="AMI22" s="0"/>
      <c r="AMJ22" s="0"/>
    </row>
    <row r="23" s="86" customFormat="true" ht="14.15" hidden="false" customHeight="true" outlineLevel="0" collapsed="false">
      <c r="A23" s="20" t="n">
        <v>134</v>
      </c>
      <c r="B23" s="58" t="s">
        <v>136</v>
      </c>
      <c r="C23" s="59" t="n">
        <v>39085</v>
      </c>
      <c r="D23" s="4"/>
      <c r="E23" s="63" t="n">
        <f aca="false">'3 - Sintesi_e_perequazione'!J23</f>
        <v>644.793652553388</v>
      </c>
      <c r="G23" s="153"/>
      <c r="H23" s="155"/>
      <c r="I23" s="155" t="n">
        <v>1</v>
      </c>
      <c r="AIS23" s="5"/>
      <c r="AIT23" s="5"/>
      <c r="AIU23" s="5"/>
      <c r="AIV23" s="5"/>
      <c r="AIW23" s="5"/>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4"/>
      <c r="ALS23" s="4"/>
      <c r="ALT23" s="4"/>
      <c r="ALU23" s="4"/>
      <c r="ALV23" s="0"/>
      <c r="ALW23" s="0"/>
      <c r="ALX23" s="0"/>
      <c r="ALY23" s="0"/>
      <c r="ALZ23" s="0"/>
      <c r="AMA23" s="0"/>
      <c r="AMB23" s="0"/>
      <c r="AMC23" s="0"/>
      <c r="AMD23" s="0"/>
      <c r="AME23" s="0"/>
      <c r="AMF23" s="0"/>
      <c r="AMG23" s="0"/>
      <c r="AMH23" s="0"/>
      <c r="AMI23" s="0"/>
      <c r="AMJ23" s="0"/>
    </row>
    <row r="24" s="60" customFormat="true" ht="14.15" hidden="false" customHeight="true" outlineLevel="0" collapsed="false">
      <c r="A24" s="57" t="n">
        <v>109</v>
      </c>
      <c r="B24" s="58" t="s">
        <v>137</v>
      </c>
      <c r="C24" s="59" t="n">
        <v>36579</v>
      </c>
      <c r="D24" s="4"/>
      <c r="E24" s="63" t="n">
        <f aca="false">'3 - Sintesi_e_perequazione'!J24</f>
        <v>0</v>
      </c>
      <c r="G24" s="153"/>
      <c r="H24" s="153"/>
      <c r="I24" s="153" t="n">
        <v>1</v>
      </c>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0"/>
      <c r="ALW24" s="0"/>
      <c r="ALX24" s="0"/>
      <c r="ALY24" s="0"/>
      <c r="ALZ24" s="0"/>
      <c r="AMA24" s="0"/>
      <c r="AMB24" s="0"/>
      <c r="AMC24" s="0"/>
      <c r="AMD24" s="0"/>
      <c r="AME24" s="0"/>
      <c r="AMF24" s="0"/>
      <c r="AMG24" s="0"/>
      <c r="AMH24" s="0"/>
      <c r="AMI24" s="0"/>
      <c r="AMJ24" s="0"/>
    </row>
    <row r="25" s="60" customFormat="true" ht="14.15" hidden="false" customHeight="true" outlineLevel="0" collapsed="false">
      <c r="A25" s="57" t="n">
        <v>13</v>
      </c>
      <c r="B25" s="58" t="s">
        <v>56</v>
      </c>
      <c r="C25" s="59" t="n">
        <v>5221</v>
      </c>
      <c r="E25" s="63" t="n">
        <f aca="false">'3 - Sintesi_e_perequazione'!J25</f>
        <v>673.067380462406</v>
      </c>
      <c r="G25" s="153"/>
      <c r="H25" s="153" t="n">
        <v>1</v>
      </c>
      <c r="I25" s="153"/>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0"/>
      <c r="ALW25" s="0"/>
      <c r="ALX25" s="0"/>
      <c r="ALY25" s="0"/>
      <c r="ALZ25" s="0"/>
      <c r="AMA25" s="0"/>
      <c r="AMB25" s="0"/>
      <c r="AMC25" s="0"/>
      <c r="AMD25" s="0"/>
      <c r="AME25" s="0"/>
      <c r="AMF25" s="0"/>
      <c r="AMG25" s="0"/>
      <c r="AMH25" s="0"/>
      <c r="AMI25" s="0"/>
      <c r="AMJ25" s="0"/>
    </row>
    <row r="26" s="60" customFormat="true" ht="14.15" hidden="false" customHeight="true" outlineLevel="0" collapsed="false">
      <c r="A26" s="57" t="n">
        <v>5</v>
      </c>
      <c r="B26" s="58" t="s">
        <v>48</v>
      </c>
      <c r="C26" s="59" t="n">
        <v>11259</v>
      </c>
      <c r="E26" s="63" t="n">
        <f aca="false">'3 - Sintesi_e_perequazione'!J26</f>
        <v>1030.81248535067</v>
      </c>
      <c r="G26" s="153"/>
      <c r="H26" s="153"/>
      <c r="I26" s="153" t="n">
        <v>1</v>
      </c>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0"/>
      <c r="ALW26" s="0"/>
      <c r="ALX26" s="0"/>
      <c r="ALY26" s="0"/>
      <c r="ALZ26" s="0"/>
      <c r="AMA26" s="0"/>
      <c r="AMB26" s="0"/>
      <c r="AMC26" s="0"/>
      <c r="AMD26" s="0"/>
      <c r="AME26" s="0"/>
      <c r="AMF26" s="0"/>
      <c r="AMG26" s="0"/>
      <c r="AMH26" s="0"/>
      <c r="AMI26" s="0"/>
      <c r="AMJ26" s="0"/>
    </row>
    <row r="27" s="60" customFormat="true" ht="14.15" hidden="false" customHeight="true" outlineLevel="0" collapsed="false">
      <c r="A27" s="57" t="n">
        <v>140</v>
      </c>
      <c r="B27" s="58" t="s">
        <v>95</v>
      </c>
      <c r="C27" s="76" t="n">
        <v>4007</v>
      </c>
      <c r="E27" s="63" t="n">
        <f aca="false">'3 - Sintesi_e_perequazione'!J27</f>
        <v>350.104890510702</v>
      </c>
      <c r="G27" s="153" t="n">
        <v>1</v>
      </c>
      <c r="H27" s="153"/>
      <c r="I27" s="153"/>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0"/>
      <c r="ALW27" s="0"/>
      <c r="ALX27" s="0"/>
      <c r="ALY27" s="0"/>
      <c r="ALZ27" s="0"/>
      <c r="AMA27" s="0"/>
      <c r="AMB27" s="0"/>
      <c r="AMC27" s="0"/>
      <c r="AMD27" s="0"/>
      <c r="AME27" s="0"/>
      <c r="AMF27" s="0"/>
      <c r="AMG27" s="0"/>
      <c r="AMH27" s="0"/>
      <c r="AMI27" s="0"/>
      <c r="AMJ27" s="0"/>
    </row>
    <row r="28" s="60" customFormat="true" ht="14.15" hidden="false" customHeight="true" outlineLevel="0" collapsed="false">
      <c r="A28" s="57" t="n">
        <v>119</v>
      </c>
      <c r="B28" s="58" t="s">
        <v>83</v>
      </c>
      <c r="C28" s="76" t="n">
        <v>8598</v>
      </c>
      <c r="E28" s="63" t="n">
        <f aca="false">'3 - Sintesi_e_perequazione'!J28</f>
        <v>0</v>
      </c>
      <c r="G28" s="153"/>
      <c r="H28" s="153" t="n">
        <v>1</v>
      </c>
      <c r="I28" s="153"/>
      <c r="AIS28" s="4"/>
      <c r="AIT28" s="4"/>
      <c r="AIU28" s="4"/>
      <c r="AIV28" s="4"/>
      <c r="AIW28" s="4"/>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0"/>
      <c r="ALW28" s="0"/>
      <c r="ALX28" s="0"/>
      <c r="ALY28" s="0"/>
      <c r="ALZ28" s="0"/>
      <c r="AMA28" s="0"/>
      <c r="AMB28" s="0"/>
      <c r="AMC28" s="0"/>
      <c r="AMD28" s="0"/>
      <c r="AME28" s="0"/>
      <c r="AMF28" s="0"/>
      <c r="AMG28" s="0"/>
      <c r="AMH28" s="0"/>
      <c r="AMI28" s="0"/>
      <c r="AMJ28" s="0"/>
    </row>
    <row r="29" s="60" customFormat="true" ht="14.15" hidden="false" customHeight="true" outlineLevel="0" collapsed="false">
      <c r="A29" s="57" t="n">
        <v>8</v>
      </c>
      <c r="B29" s="58" t="s">
        <v>51</v>
      </c>
      <c r="C29" s="59" t="n">
        <v>7496</v>
      </c>
      <c r="E29" s="63" t="n">
        <f aca="false">'3 - Sintesi_e_perequazione'!J29</f>
        <v>708.593210777117</v>
      </c>
      <c r="G29" s="153"/>
      <c r="H29" s="153" t="n">
        <v>1</v>
      </c>
      <c r="I29" s="153"/>
      <c r="AIS29" s="4"/>
      <c r="AIT29" s="4"/>
      <c r="AIU29" s="4"/>
      <c r="AIV29" s="4"/>
      <c r="AIW29" s="4"/>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0"/>
      <c r="ALW29" s="0"/>
      <c r="ALX29" s="0"/>
      <c r="ALY29" s="0"/>
      <c r="ALZ29" s="0"/>
      <c r="AMA29" s="0"/>
      <c r="AMB29" s="0"/>
      <c r="AMC29" s="0"/>
      <c r="AMD29" s="0"/>
      <c r="AME29" s="0"/>
      <c r="AMF29" s="0"/>
      <c r="AMG29" s="0"/>
      <c r="AMH29" s="0"/>
      <c r="AMI29" s="0"/>
      <c r="AMJ29" s="0"/>
    </row>
    <row r="30" s="60" customFormat="true" ht="14.15" hidden="false" customHeight="true" outlineLevel="0" collapsed="false">
      <c r="A30" s="57" t="n">
        <v>28</v>
      </c>
      <c r="B30" s="58" t="s">
        <v>66</v>
      </c>
      <c r="C30" s="59" t="n">
        <v>9286</v>
      </c>
      <c r="E30" s="63" t="n">
        <f aca="false">'3 - Sintesi_e_perequazione'!J30</f>
        <v>1069.8823387201</v>
      </c>
      <c r="G30" s="153"/>
      <c r="H30" s="153" t="n">
        <v>1</v>
      </c>
      <c r="I30" s="153"/>
      <c r="AIS30" s="4"/>
      <c r="AIT30" s="4"/>
      <c r="AIU30" s="4"/>
      <c r="AIV30" s="4"/>
      <c r="AIW30" s="4"/>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0"/>
      <c r="ALW30" s="0"/>
      <c r="ALX30" s="0"/>
      <c r="ALY30" s="0"/>
      <c r="ALZ30" s="0"/>
      <c r="AMA30" s="0"/>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3" t="n">
        <f aca="false">'3 - Sintesi_e_perequazione'!J31</f>
        <v>1850.9996489331</v>
      </c>
      <c r="G31" s="153" t="n">
        <v>1</v>
      </c>
      <c r="H31" s="153"/>
      <c r="I31" s="153"/>
      <c r="AIS31" s="4"/>
      <c r="AIT31" s="4"/>
      <c r="AIU31" s="4"/>
      <c r="AIV31" s="4"/>
      <c r="AIW31" s="4"/>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0"/>
      <c r="ALW31" s="0"/>
      <c r="ALX31" s="0"/>
      <c r="ALY31" s="0"/>
      <c r="ALZ31" s="0"/>
      <c r="AMA31" s="0"/>
      <c r="AMB31" s="0"/>
      <c r="AMC31" s="0"/>
      <c r="AMD31" s="0"/>
      <c r="AME31" s="0"/>
      <c r="AMF31" s="0"/>
      <c r="AMG31" s="0"/>
      <c r="AMH31" s="0"/>
      <c r="AMI31" s="0"/>
      <c r="AMJ31" s="0"/>
    </row>
    <row r="32" s="60" customFormat="true" ht="14.15" hidden="false" customHeight="true" outlineLevel="0" collapsed="false">
      <c r="A32" s="57" t="n">
        <v>26</v>
      </c>
      <c r="B32" s="58" t="s">
        <v>64</v>
      </c>
      <c r="C32" s="59" t="n">
        <v>5205</v>
      </c>
      <c r="D32" s="86"/>
      <c r="E32" s="63" t="n">
        <f aca="false">'3 - Sintesi_e_perequazione'!J32</f>
        <v>308.601295207215</v>
      </c>
      <c r="G32" s="153" t="n">
        <v>1</v>
      </c>
      <c r="H32" s="153"/>
      <c r="I32" s="153"/>
      <c r="AIS32" s="4"/>
      <c r="AIT32" s="4"/>
      <c r="AIU32" s="4"/>
      <c r="AIV32" s="4"/>
      <c r="AIW32" s="4"/>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0"/>
      <c r="ALW32" s="0"/>
      <c r="ALX32" s="0"/>
      <c r="ALY32" s="0"/>
      <c r="ALZ32" s="0"/>
      <c r="AMA32" s="0"/>
      <c r="AMB32" s="0"/>
      <c r="AMC32" s="0"/>
      <c r="AMD32" s="0"/>
      <c r="AME32" s="0"/>
      <c r="AMF32" s="0"/>
      <c r="AMG32" s="0"/>
      <c r="AMH32" s="0"/>
      <c r="AMI32" s="0"/>
      <c r="AMJ32" s="0"/>
    </row>
    <row r="33" s="60" customFormat="true" ht="14.15" hidden="false" customHeight="true" outlineLevel="0" collapsed="false">
      <c r="A33" s="57" t="n">
        <v>29</v>
      </c>
      <c r="B33" s="132" t="s">
        <v>132</v>
      </c>
      <c r="C33" s="59" t="n">
        <v>7348</v>
      </c>
      <c r="D33" s="4"/>
      <c r="E33" s="63" t="n">
        <f aca="false">'3 - Sintesi_e_perequazione'!J33</f>
        <v>6650.44139985298</v>
      </c>
      <c r="G33" s="153"/>
      <c r="H33" s="153" t="n">
        <v>1</v>
      </c>
      <c r="I33" s="153"/>
      <c r="AIS33" s="4"/>
      <c r="AIT33" s="4"/>
      <c r="AIU33" s="4"/>
      <c r="AIV33" s="4"/>
      <c r="AIW33" s="4"/>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0"/>
      <c r="ALW33" s="0"/>
      <c r="ALX33" s="0"/>
      <c r="ALY33" s="0"/>
      <c r="ALZ33" s="0"/>
      <c r="AMA33" s="0"/>
      <c r="AMB33" s="0"/>
      <c r="AMC33" s="0"/>
      <c r="AMD33" s="0"/>
      <c r="AME33" s="0"/>
      <c r="AMF33" s="0"/>
      <c r="AMG33" s="0"/>
      <c r="AMH33" s="0"/>
      <c r="AMI33" s="0"/>
      <c r="AMJ33" s="0"/>
    </row>
    <row r="34" s="60" customFormat="true" ht="14.15" hidden="false" customHeight="true" outlineLevel="0" collapsed="false">
      <c r="A34" s="57" t="n">
        <v>11</v>
      </c>
      <c r="B34" s="58" t="s">
        <v>54</v>
      </c>
      <c r="C34" s="59" t="n">
        <v>8515</v>
      </c>
      <c r="E34" s="63" t="n">
        <f aca="false">'3 - Sintesi_e_perequazione'!J34</f>
        <v>0</v>
      </c>
      <c r="G34" s="153"/>
      <c r="H34" s="153" t="n">
        <v>1</v>
      </c>
      <c r="I34" s="153"/>
      <c r="AIS34" s="4"/>
      <c r="AIT34" s="4"/>
      <c r="AIU34" s="4"/>
      <c r="AIV34" s="4"/>
      <c r="AIW34" s="4"/>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0"/>
      <c r="ALW34" s="0"/>
      <c r="ALX34" s="0"/>
      <c r="ALY34" s="0"/>
      <c r="ALZ34" s="0"/>
      <c r="AMA34" s="0"/>
      <c r="AMB34" s="0"/>
      <c r="AMC34" s="0"/>
      <c r="AMD34" s="0"/>
      <c r="AME34" s="0"/>
      <c r="AMF34" s="0"/>
      <c r="AMG34" s="0"/>
      <c r="AMH34" s="0"/>
      <c r="AMI34" s="0"/>
      <c r="AMJ34" s="0"/>
    </row>
    <row r="35" s="60" customFormat="true" ht="14.15" hidden="false" customHeight="true" outlineLevel="0" collapsed="false">
      <c r="A35" s="57" t="n">
        <v>123</v>
      </c>
      <c r="B35" s="58" t="s">
        <v>87</v>
      </c>
      <c r="C35" s="76" t="n">
        <v>7452</v>
      </c>
      <c r="E35" s="63" t="n">
        <f aca="false">'3 - Sintesi_e_perequazione'!J35</f>
        <v>1202.83442341527</v>
      </c>
      <c r="G35" s="153" t="n">
        <v>1</v>
      </c>
      <c r="H35" s="153"/>
      <c r="I35" s="153"/>
      <c r="AIS35" s="4"/>
      <c r="AIT35" s="4"/>
      <c r="AIU35" s="4"/>
      <c r="AIV35" s="4"/>
      <c r="AIW35" s="4"/>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0"/>
      <c r="ALW35" s="0"/>
      <c r="ALX35" s="0"/>
      <c r="ALY35" s="0"/>
      <c r="ALZ35" s="0"/>
      <c r="AMA35" s="0"/>
      <c r="AMB35" s="0"/>
      <c r="AMC35" s="0"/>
      <c r="AMD35" s="0"/>
      <c r="AME35" s="0"/>
      <c r="AMF35" s="0"/>
      <c r="AMG35" s="0"/>
      <c r="AMH35" s="0"/>
      <c r="AMI35" s="0"/>
      <c r="AMJ35" s="0"/>
    </row>
    <row r="36" s="60" customFormat="true" ht="14.15" hidden="false" customHeight="true" outlineLevel="0" collapsed="false">
      <c r="A36" s="20" t="n">
        <v>130</v>
      </c>
      <c r="B36" s="58" t="s">
        <v>135</v>
      </c>
      <c r="C36" s="59" t="n">
        <v>32844</v>
      </c>
      <c r="D36" s="4"/>
      <c r="E36" s="63" t="n">
        <f aca="false">'3 - Sintesi_e_perequazione'!J36</f>
        <v>345.332862278962</v>
      </c>
      <c r="G36" s="153"/>
      <c r="H36" s="153"/>
      <c r="I36" s="153" t="n">
        <v>1</v>
      </c>
      <c r="AIS36" s="4"/>
      <c r="AIT36" s="4"/>
      <c r="AIU36" s="4"/>
      <c r="AIV36" s="4"/>
      <c r="AIW36" s="4"/>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0"/>
      <c r="ALW36" s="0"/>
      <c r="ALX36" s="0"/>
      <c r="ALY36" s="0"/>
      <c r="ALZ36" s="0"/>
      <c r="AMA36" s="0"/>
      <c r="AMB36" s="0"/>
      <c r="AMC36" s="0"/>
      <c r="AMD36" s="0"/>
      <c r="AME36" s="0"/>
      <c r="AMF36" s="0"/>
      <c r="AMG36" s="0"/>
      <c r="AMH36" s="0"/>
      <c r="AMI36" s="0"/>
      <c r="AMJ36" s="0"/>
    </row>
    <row r="37" s="60" customFormat="true" ht="14.15" hidden="false" customHeight="true" outlineLevel="0" collapsed="false">
      <c r="A37" s="57" t="n">
        <v>25</v>
      </c>
      <c r="B37" s="58" t="s">
        <v>63</v>
      </c>
      <c r="C37" s="59" t="n">
        <v>6797</v>
      </c>
      <c r="E37" s="63" t="n">
        <f aca="false">'3 - Sintesi_e_perequazione'!J37</f>
        <v>1590.97801022663</v>
      </c>
      <c r="G37" s="153" t="n">
        <v>1</v>
      </c>
      <c r="H37" s="153"/>
      <c r="I37" s="153"/>
      <c r="AIS37" s="4"/>
      <c r="AIT37" s="4"/>
      <c r="AIU37" s="4"/>
      <c r="AIV37" s="4"/>
      <c r="AIW37" s="4"/>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0"/>
      <c r="ALW37" s="0"/>
      <c r="ALX37" s="0"/>
      <c r="ALY37" s="0"/>
      <c r="ALZ37" s="0"/>
      <c r="AMA37" s="0"/>
      <c r="AMB37" s="0"/>
      <c r="AMC37" s="0"/>
      <c r="AMD37" s="0"/>
      <c r="AME37" s="0"/>
      <c r="AMF37" s="0"/>
      <c r="AMG37" s="0"/>
      <c r="AMH37" s="0"/>
      <c r="AMI37" s="0"/>
      <c r="AMJ37" s="0"/>
    </row>
    <row r="38" s="60" customFormat="true" ht="14.15" hidden="false" customHeight="true" outlineLevel="0" collapsed="false">
      <c r="A38" s="57" t="n">
        <v>9</v>
      </c>
      <c r="B38" s="58" t="s">
        <v>52</v>
      </c>
      <c r="C38" s="59" t="n">
        <v>7379</v>
      </c>
      <c r="E38" s="63" t="n">
        <f aca="false">'3 - Sintesi_e_perequazione'!J38</f>
        <v>2380.10149268526</v>
      </c>
      <c r="G38" s="153" t="n">
        <v>1</v>
      </c>
      <c r="H38" s="153"/>
      <c r="I38" s="153"/>
      <c r="AIS38" s="4"/>
      <c r="AIT38" s="4"/>
      <c r="AIU38" s="4"/>
      <c r="AIV38" s="4"/>
      <c r="AIW38" s="4"/>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0"/>
      <c r="ALW38" s="0"/>
      <c r="ALX38" s="0"/>
      <c r="ALY38" s="0"/>
      <c r="ALZ38" s="0"/>
      <c r="AMA38" s="0"/>
      <c r="AMB38" s="0"/>
      <c r="AMC38" s="0"/>
      <c r="AMD38" s="0"/>
      <c r="AME38" s="0"/>
      <c r="AMF38" s="0"/>
      <c r="AMG38" s="0"/>
      <c r="AMH38" s="0"/>
      <c r="AMI38" s="0"/>
      <c r="AMJ38" s="0"/>
    </row>
    <row r="39" s="60" customFormat="true" ht="14.15" hidden="false" customHeight="true" outlineLevel="0" collapsed="false">
      <c r="A39" s="57" t="n">
        <v>23</v>
      </c>
      <c r="B39" s="58" t="s">
        <v>61</v>
      </c>
      <c r="C39" s="59" t="n">
        <v>7145</v>
      </c>
      <c r="E39" s="63" t="n">
        <f aca="false">'3 - Sintesi_e_perequazione'!J39</f>
        <v>5391.4667499605</v>
      </c>
      <c r="G39" s="153" t="n">
        <v>1</v>
      </c>
      <c r="H39" s="153"/>
      <c r="I39" s="153"/>
      <c r="AIS39" s="4"/>
      <c r="AIT39" s="4"/>
      <c r="AIU39" s="4"/>
      <c r="AIV39" s="4"/>
      <c r="AIW39" s="4"/>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0"/>
      <c r="ALW39" s="0"/>
      <c r="ALX39" s="0"/>
      <c r="ALY39" s="0"/>
      <c r="ALZ39" s="0"/>
      <c r="AMA39" s="0"/>
      <c r="AMB39" s="0"/>
      <c r="AMC39" s="0"/>
      <c r="AMD39" s="0"/>
      <c r="AME39" s="0"/>
      <c r="AMF39" s="0"/>
      <c r="AMG39" s="0"/>
      <c r="AMH39" s="0"/>
      <c r="AMI39" s="0"/>
      <c r="AMJ39" s="0"/>
    </row>
    <row r="40" s="60" customFormat="true" ht="14.15" hidden="false" customHeight="true" outlineLevel="0" collapsed="false">
      <c r="A40" s="57" t="n">
        <v>32</v>
      </c>
      <c r="B40" s="58" t="s">
        <v>69</v>
      </c>
      <c r="C40" s="59" t="n">
        <v>6250</v>
      </c>
      <c r="E40" s="63" t="n">
        <f aca="false">'3 - Sintesi_e_perequazione'!J40</f>
        <v>1860.60262101635</v>
      </c>
      <c r="G40" s="153" t="n">
        <v>1</v>
      </c>
      <c r="H40" s="153"/>
      <c r="I40" s="153"/>
      <c r="AIS40" s="4"/>
      <c r="AIT40" s="4"/>
      <c r="AIU40" s="4"/>
      <c r="AIV40" s="4"/>
      <c r="AIW40" s="4"/>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0"/>
      <c r="ALW40" s="0"/>
      <c r="ALX40" s="0"/>
      <c r="ALY40" s="0"/>
      <c r="ALZ40" s="0"/>
      <c r="AMA40" s="0"/>
      <c r="AMB40" s="0"/>
      <c r="AMC40" s="0"/>
      <c r="AMD40" s="0"/>
      <c r="AME40" s="0"/>
      <c r="AMF40" s="0"/>
      <c r="AMG40" s="0"/>
      <c r="AMH40" s="0"/>
      <c r="AMI40" s="0"/>
      <c r="AMJ40" s="0"/>
    </row>
    <row r="41" s="60" customFormat="true" ht="14.15" hidden="false" customHeight="true" outlineLevel="0" collapsed="false">
      <c r="A41" s="57" t="n">
        <v>110</v>
      </c>
      <c r="B41" s="58" t="s">
        <v>79</v>
      </c>
      <c r="C41" s="76" t="n">
        <v>7439</v>
      </c>
      <c r="E41" s="63" t="n">
        <f aca="false">'3 - Sintesi_e_perequazione'!J41</f>
        <v>4187.73546150265</v>
      </c>
      <c r="G41" s="153" t="n">
        <v>1</v>
      </c>
      <c r="H41" s="153"/>
      <c r="I41" s="153"/>
      <c r="AIS41" s="4"/>
      <c r="AIT41" s="4"/>
      <c r="AIU41" s="4"/>
      <c r="AIV41" s="4"/>
      <c r="AIW41" s="4"/>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0"/>
      <c r="ALW41" s="0"/>
      <c r="ALX41" s="0"/>
      <c r="ALY41" s="0"/>
      <c r="ALZ41" s="0"/>
      <c r="AMA41" s="0"/>
      <c r="AMB41" s="0"/>
      <c r="AMC41" s="0"/>
      <c r="AMD41" s="0"/>
      <c r="AME41" s="0"/>
      <c r="AMF41" s="0"/>
      <c r="AMG41" s="0"/>
      <c r="AMH41" s="0"/>
      <c r="AMI41" s="0"/>
      <c r="AMJ41" s="0"/>
    </row>
    <row r="42" s="60" customFormat="true" ht="14.15" hidden="false" customHeight="true" outlineLevel="0" collapsed="false">
      <c r="A42" s="57" t="n">
        <v>118</v>
      </c>
      <c r="B42" s="58" t="s">
        <v>82</v>
      </c>
      <c r="C42" s="76" t="n">
        <v>3868</v>
      </c>
      <c r="E42" s="63" t="n">
        <f aca="false">'3 - Sintesi_e_perequazione'!J42</f>
        <v>0</v>
      </c>
      <c r="G42" s="153" t="n">
        <v>1</v>
      </c>
      <c r="H42" s="153"/>
      <c r="I42" s="153"/>
      <c r="AIS42" s="4"/>
      <c r="AIT42" s="4"/>
      <c r="AIU42" s="4"/>
      <c r="AIV42" s="4"/>
      <c r="AIW42" s="4"/>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0"/>
      <c r="ALW42" s="0"/>
      <c r="ALX42" s="0"/>
      <c r="ALY42" s="0"/>
      <c r="ALZ42" s="0"/>
      <c r="AMA42" s="0"/>
      <c r="AMB42" s="0"/>
      <c r="AMC42" s="0"/>
      <c r="AMD42" s="0"/>
      <c r="AME42" s="0"/>
      <c r="AMF42" s="0"/>
      <c r="AMG42" s="0"/>
      <c r="AMH42" s="0"/>
      <c r="AMI42" s="0"/>
      <c r="AMJ42" s="0"/>
    </row>
    <row r="43" s="60" customFormat="true" ht="14.15" hidden="false" customHeight="true" outlineLevel="0" collapsed="false">
      <c r="A43" s="57" t="n">
        <v>27</v>
      </c>
      <c r="B43" s="58" t="s">
        <v>65</v>
      </c>
      <c r="C43" s="59" t="n">
        <v>12203</v>
      </c>
      <c r="E43" s="63" t="n">
        <f aca="false">'3 - Sintesi_e_perequazione'!J43</f>
        <v>804.710039440034</v>
      </c>
      <c r="G43" s="153" t="n">
        <v>1</v>
      </c>
      <c r="H43" s="153"/>
      <c r="I43" s="153"/>
      <c r="AIS43" s="4"/>
      <c r="AIT43" s="4"/>
      <c r="AIU43" s="4"/>
      <c r="AIV43" s="4"/>
      <c r="AIW43" s="4"/>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0"/>
      <c r="ALW43" s="0"/>
      <c r="ALX43" s="0"/>
      <c r="ALY43" s="0"/>
      <c r="ALZ43" s="0"/>
      <c r="AMA43" s="0"/>
      <c r="AMB43" s="0"/>
      <c r="AMC43" s="0"/>
      <c r="AMD43" s="0"/>
      <c r="AME43" s="0"/>
      <c r="AMF43" s="0"/>
      <c r="AMG43" s="0"/>
      <c r="AMH43" s="0"/>
      <c r="AMI43" s="0"/>
      <c r="AMJ43" s="0"/>
    </row>
    <row r="44" s="60" customFormat="true" ht="14.15" hidden="false" customHeight="true" outlineLevel="0" collapsed="false">
      <c r="A44" s="57" t="n">
        <v>107</v>
      </c>
      <c r="B44" s="58" t="s">
        <v>76</v>
      </c>
      <c r="C44" s="76" t="n">
        <v>4586</v>
      </c>
      <c r="E44" s="63" t="n">
        <f aca="false">'3 - Sintesi_e_perequazione'!J44</f>
        <v>2107.63655089686</v>
      </c>
      <c r="G44" s="153" t="n">
        <v>1</v>
      </c>
      <c r="H44" s="153"/>
      <c r="I44" s="153"/>
      <c r="AIS44" s="4"/>
      <c r="AIT44" s="4"/>
      <c r="AIU44" s="4"/>
      <c r="AIV44" s="4"/>
      <c r="AIW44" s="4"/>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0"/>
      <c r="ALW44" s="0"/>
      <c r="ALX44" s="0"/>
      <c r="ALY44" s="0"/>
      <c r="ALZ44" s="0"/>
      <c r="AMA44" s="0"/>
      <c r="AMB44" s="0"/>
      <c r="AMC44" s="0"/>
      <c r="AMD44" s="0"/>
      <c r="AME44" s="0"/>
      <c r="AMF44" s="0"/>
      <c r="AMG44" s="0"/>
      <c r="AMH44" s="0"/>
      <c r="AMI44" s="0"/>
      <c r="AMJ44" s="0"/>
    </row>
    <row r="45" s="60" customFormat="true" ht="14.15" hidden="false" customHeight="true" outlineLevel="0" collapsed="false">
      <c r="A45" s="57" t="n">
        <v>4</v>
      </c>
      <c r="B45" s="58" t="s">
        <v>47</v>
      </c>
      <c r="C45" s="59" t="n">
        <v>7409</v>
      </c>
      <c r="E45" s="63" t="n">
        <f aca="false">'3 - Sintesi_e_perequazione'!J45</f>
        <v>501.067329419519</v>
      </c>
      <c r="G45" s="153" t="n">
        <v>1</v>
      </c>
      <c r="H45" s="153"/>
      <c r="I45" s="153"/>
      <c r="AIS45" s="4"/>
      <c r="AIT45" s="4"/>
      <c r="AIU45" s="4"/>
      <c r="AIV45" s="4"/>
      <c r="AIW45" s="4"/>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0"/>
      <c r="ALW45" s="0"/>
      <c r="ALX45" s="0"/>
      <c r="ALY45" s="0"/>
      <c r="ALZ45" s="0"/>
      <c r="AMA45" s="0"/>
      <c r="AMB45" s="0"/>
      <c r="AMC45" s="0"/>
      <c r="AMD45" s="0"/>
      <c r="AME45" s="0"/>
      <c r="AMF45" s="0"/>
      <c r="AMG45" s="0"/>
      <c r="AMH45" s="0"/>
      <c r="AMI45" s="0"/>
      <c r="AMJ45" s="0"/>
    </row>
    <row r="46" s="60" customFormat="true" ht="14.15" hidden="false" customHeight="true" outlineLevel="0" collapsed="false">
      <c r="A46" s="57" t="n">
        <v>116</v>
      </c>
      <c r="B46" s="58" t="s">
        <v>80</v>
      </c>
      <c r="C46" s="76" t="n">
        <v>11321</v>
      </c>
      <c r="E46" s="63" t="n">
        <f aca="false">'3 - Sintesi_e_perequazione'!J46</f>
        <v>0</v>
      </c>
      <c r="G46" s="153" t="n">
        <v>1</v>
      </c>
      <c r="H46" s="153"/>
      <c r="I46" s="153"/>
      <c r="AIS46" s="4"/>
      <c r="AIT46" s="4"/>
      <c r="AIU46" s="4"/>
      <c r="AIV46" s="4"/>
      <c r="AIW46" s="4"/>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0"/>
      <c r="ALW46" s="0"/>
      <c r="ALX46" s="0"/>
      <c r="ALY46" s="0"/>
      <c r="ALZ46" s="0"/>
      <c r="AMA46" s="0"/>
      <c r="AMB46" s="0"/>
      <c r="AMC46" s="0"/>
      <c r="AMD46" s="0"/>
      <c r="AME46" s="0"/>
      <c r="AMF46" s="0"/>
      <c r="AMG46" s="0"/>
      <c r="AMH46" s="0"/>
      <c r="AMI46" s="0"/>
      <c r="AMJ46" s="0"/>
    </row>
    <row r="47" s="60" customFormat="true" ht="14.15" hidden="false" customHeight="true" outlineLevel="0" collapsed="false">
      <c r="A47" s="20" t="n">
        <v>137</v>
      </c>
      <c r="B47" s="58" t="s">
        <v>134</v>
      </c>
      <c r="C47" s="59" t="n">
        <v>23944</v>
      </c>
      <c r="D47" s="4"/>
      <c r="E47" s="63" t="n">
        <f aca="false">'3 - Sintesi_e_perequazione'!J47</f>
        <v>135.456108048352</v>
      </c>
      <c r="G47" s="153"/>
      <c r="H47" s="153" t="n">
        <v>1</v>
      </c>
      <c r="I47" s="153"/>
      <c r="AIS47" s="4"/>
      <c r="AIT47" s="4"/>
      <c r="AIU47" s="4"/>
      <c r="AIV47" s="4"/>
      <c r="AIW47" s="4"/>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0"/>
      <c r="ALW47" s="0"/>
      <c r="ALX47" s="0"/>
      <c r="ALY47" s="0"/>
      <c r="ALZ47" s="0"/>
      <c r="AMA47" s="0"/>
      <c r="AMB47" s="0"/>
      <c r="AMC47" s="0"/>
      <c r="AMD47" s="0"/>
      <c r="AME47" s="0"/>
      <c r="AMF47" s="0"/>
      <c r="AMG47" s="0"/>
      <c r="AMH47" s="0"/>
      <c r="AMI47" s="0"/>
      <c r="AMJ47" s="0"/>
    </row>
    <row r="48" s="60" customFormat="true" ht="14.15" hidden="false" customHeight="true" outlineLevel="0" collapsed="false">
      <c r="A48" s="57" t="n">
        <v>12</v>
      </c>
      <c r="B48" s="58" t="s">
        <v>55</v>
      </c>
      <c r="C48" s="59" t="n">
        <v>4494</v>
      </c>
      <c r="E48" s="63" t="n">
        <f aca="false">'3 - Sintesi_e_perequazione'!J48</f>
        <v>240.700457062271</v>
      </c>
      <c r="G48" s="153" t="n">
        <v>1</v>
      </c>
      <c r="H48" s="153"/>
      <c r="I48" s="153"/>
      <c r="AIS48" s="4"/>
      <c r="AIT48" s="4"/>
      <c r="AIU48" s="4"/>
      <c r="AIV48" s="4"/>
      <c r="AIW48" s="4"/>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0"/>
      <c r="ALW48" s="0"/>
      <c r="ALX48" s="0"/>
      <c r="ALY48" s="0"/>
      <c r="ALZ48" s="0"/>
      <c r="AMA48" s="0"/>
      <c r="AMB48" s="0"/>
      <c r="AMC48" s="0"/>
      <c r="AMD48" s="0"/>
      <c r="AME48" s="0"/>
      <c r="AMF48" s="0"/>
      <c r="AMG48" s="0"/>
      <c r="AMH48" s="0"/>
      <c r="AMI48" s="0"/>
      <c r="AMJ48" s="0"/>
    </row>
    <row r="49" s="60" customFormat="true" ht="14.15" hidden="false" customHeight="true" outlineLevel="0" collapsed="false">
      <c r="A49" s="57" t="n">
        <v>117</v>
      </c>
      <c r="B49" s="58" t="s">
        <v>81</v>
      </c>
      <c r="C49" s="76" t="n">
        <v>4134</v>
      </c>
      <c r="E49" s="63" t="n">
        <f aca="false">'3 - Sintesi_e_perequazione'!J49</f>
        <v>1315.15321438514</v>
      </c>
      <c r="G49" s="153" t="n">
        <v>1</v>
      </c>
      <c r="H49" s="153"/>
      <c r="I49" s="153"/>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0"/>
      <c r="ALW49" s="0"/>
      <c r="ALX49" s="0"/>
      <c r="ALY49" s="0"/>
      <c r="ALZ49" s="0"/>
      <c r="AMA49" s="0"/>
      <c r="AMB49" s="0"/>
      <c r="AMC49" s="0"/>
      <c r="AMD49" s="0"/>
      <c r="AME49" s="0"/>
      <c r="AMF49" s="0"/>
      <c r="AMG49" s="0"/>
      <c r="AMH49" s="0"/>
      <c r="AMI49" s="0"/>
      <c r="AMJ49" s="0"/>
    </row>
    <row r="50" s="60" customFormat="true" ht="14.15" hidden="false" customHeight="true" outlineLevel="0" collapsed="false">
      <c r="A50" s="75" t="n">
        <v>101</v>
      </c>
      <c r="B50" s="135" t="s">
        <v>71</v>
      </c>
      <c r="C50" s="76" t="n">
        <v>18670</v>
      </c>
      <c r="E50" s="63" t="n">
        <f aca="false">'3 - Sintesi_e_perequazione'!J50</f>
        <v>5568.84435917896</v>
      </c>
      <c r="G50" s="153" t="n">
        <v>1</v>
      </c>
      <c r="H50" s="153"/>
      <c r="I50" s="153"/>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0"/>
      <c r="ALW50" s="0"/>
      <c r="ALX50" s="0"/>
      <c r="ALY50" s="0"/>
      <c r="ALZ50" s="0"/>
      <c r="AMA50" s="0"/>
      <c r="AMB50" s="0"/>
      <c r="AMC50" s="0"/>
      <c r="AMD50" s="0"/>
      <c r="AME50" s="0"/>
      <c r="AMF50" s="0"/>
      <c r="AMG50" s="0"/>
      <c r="AMH50" s="0"/>
      <c r="AMI50" s="0"/>
      <c r="AMJ50" s="0"/>
    </row>
    <row r="51" s="60" customFormat="true" ht="14.15" hidden="false" customHeight="true" outlineLevel="0" collapsed="false">
      <c r="A51" s="57" t="n">
        <v>24</v>
      </c>
      <c r="B51" s="58" t="s">
        <v>62</v>
      </c>
      <c r="C51" s="59" t="n">
        <v>10697</v>
      </c>
      <c r="E51" s="63" t="n">
        <f aca="false">'3 - Sintesi_e_perequazione'!J51</f>
        <v>13867.1591694422</v>
      </c>
      <c r="G51" s="153" t="n">
        <v>1</v>
      </c>
      <c r="H51" s="153"/>
      <c r="I51" s="153"/>
      <c r="AIS51" s="4"/>
      <c r="AIT51" s="4"/>
      <c r="AIU51" s="4"/>
      <c r="AIV51" s="4"/>
      <c r="AIW51" s="4"/>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0"/>
      <c r="ALW51" s="0"/>
      <c r="ALX51" s="0"/>
      <c r="ALY51" s="0"/>
      <c r="ALZ51" s="0"/>
      <c r="AMA51" s="0"/>
      <c r="AMB51" s="0"/>
      <c r="AMC51" s="0"/>
      <c r="AMD51" s="0"/>
      <c r="AME51" s="0"/>
      <c r="AMF51" s="0"/>
      <c r="AMG51" s="0"/>
      <c r="AMH51" s="0"/>
      <c r="AMI51" s="0"/>
      <c r="AMJ51" s="0"/>
    </row>
    <row r="52" s="60" customFormat="true" ht="14.15" hidden="false" customHeight="true" outlineLevel="0" collapsed="false">
      <c r="A52" s="57" t="n">
        <v>16</v>
      </c>
      <c r="B52" s="58" t="s">
        <v>59</v>
      </c>
      <c r="C52" s="59" t="n">
        <v>10391</v>
      </c>
      <c r="E52" s="63" t="n">
        <f aca="false">'3 - Sintesi_e_perequazione'!J52</f>
        <v>11654.8240275483</v>
      </c>
      <c r="G52" s="153" t="n">
        <v>1</v>
      </c>
      <c r="H52" s="153"/>
      <c r="I52" s="153"/>
      <c r="AIS52" s="4"/>
      <c r="AIT52" s="4"/>
      <c r="AIU52" s="4"/>
      <c r="AIV52" s="4"/>
      <c r="AIW52" s="4"/>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0"/>
      <c r="ALW52" s="0"/>
      <c r="ALX52" s="0"/>
      <c r="ALY52" s="0"/>
      <c r="ALZ52" s="0"/>
      <c r="AMA52" s="0"/>
      <c r="AMB52" s="0"/>
      <c r="AMC52" s="0"/>
      <c r="AMD52" s="0"/>
      <c r="AME52" s="0"/>
      <c r="AMF52" s="0"/>
      <c r="AMG52" s="0"/>
      <c r="AMH52" s="0"/>
      <c r="AMI52" s="0"/>
      <c r="AMJ52" s="0"/>
    </row>
    <row r="53" s="60" customFormat="true" ht="14.15" hidden="false" customHeight="true" outlineLevel="0" collapsed="false">
      <c r="A53" s="57" t="n">
        <v>144</v>
      </c>
      <c r="B53" s="58" t="s">
        <v>99</v>
      </c>
      <c r="C53" s="76" t="n">
        <v>4466</v>
      </c>
      <c r="E53" s="63" t="n">
        <f aca="false">'3 - Sintesi_e_perequazione'!J53</f>
        <v>857.729930463105</v>
      </c>
      <c r="G53" s="153" t="n">
        <v>1</v>
      </c>
      <c r="H53" s="153"/>
      <c r="I53" s="153"/>
      <c r="AIS53" s="4"/>
      <c r="AIT53" s="4"/>
      <c r="AIU53" s="4"/>
      <c r="AIV53" s="4"/>
      <c r="AIW53" s="4"/>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0"/>
      <c r="ALW53" s="0"/>
      <c r="ALX53" s="0"/>
      <c r="ALY53" s="0"/>
      <c r="ALZ53" s="0"/>
      <c r="AMA53" s="0"/>
      <c r="AMB53" s="0"/>
      <c r="AMC53" s="0"/>
      <c r="AMD53" s="0"/>
      <c r="AME53" s="0"/>
      <c r="AMF53" s="0"/>
      <c r="AMG53" s="0"/>
      <c r="AMH53" s="0"/>
      <c r="AMI53" s="0"/>
      <c r="AMJ53" s="0"/>
    </row>
    <row r="54" s="60" customFormat="true" ht="14.15" hidden="false" customHeight="true" outlineLevel="0" collapsed="false">
      <c r="A54" s="57" t="n">
        <v>105</v>
      </c>
      <c r="B54" s="58" t="s">
        <v>75</v>
      </c>
      <c r="C54" s="76" t="n">
        <v>8765</v>
      </c>
      <c r="E54" s="63" t="n">
        <f aca="false">'3 - Sintesi_e_perequazione'!J54</f>
        <v>1665.6851753723</v>
      </c>
      <c r="G54" s="153" t="n">
        <v>1</v>
      </c>
      <c r="H54" s="153"/>
      <c r="I54" s="153"/>
      <c r="AIS54" s="4"/>
      <c r="AIT54" s="4"/>
      <c r="AIU54" s="4"/>
      <c r="AIV54" s="4"/>
      <c r="AIW54" s="4"/>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0"/>
      <c r="ALW54" s="0"/>
      <c r="ALX54" s="0"/>
      <c r="ALY54" s="0"/>
      <c r="ALZ54" s="0"/>
      <c r="AMA54" s="0"/>
      <c r="AMB54" s="0"/>
      <c r="AMC54" s="0"/>
      <c r="AMD54" s="0"/>
      <c r="AME54" s="0"/>
      <c r="AMF54" s="0"/>
      <c r="AMG54" s="0"/>
      <c r="AMH54" s="0"/>
      <c r="AMI54" s="0"/>
      <c r="AMJ54" s="0"/>
    </row>
    <row r="55" s="60" customFormat="true" ht="14.15" hidden="false" customHeight="true" outlineLevel="0" collapsed="false">
      <c r="A55" s="57" t="n">
        <v>14</v>
      </c>
      <c r="B55" s="58" t="s">
        <v>57</v>
      </c>
      <c r="C55" s="59" t="n">
        <v>3532</v>
      </c>
      <c r="E55" s="63" t="n">
        <f aca="false">'3 - Sintesi_e_perequazione'!J55</f>
        <v>1149.25940724566</v>
      </c>
      <c r="G55" s="153" t="n">
        <v>1</v>
      </c>
      <c r="H55" s="153"/>
      <c r="I55" s="153"/>
      <c r="AIS55" s="4"/>
      <c r="AIT55" s="4"/>
      <c r="AIU55" s="4"/>
      <c r="AIV55" s="4"/>
      <c r="AIW55" s="4"/>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0"/>
      <c r="ALW55" s="0"/>
      <c r="ALX55" s="0"/>
      <c r="ALY55" s="0"/>
      <c r="ALZ55" s="0"/>
      <c r="AMA55" s="0"/>
      <c r="AMB55" s="0"/>
      <c r="AMC55" s="0"/>
      <c r="AMD55" s="0"/>
      <c r="AME55" s="0"/>
      <c r="AMF55" s="0"/>
      <c r="AMG55" s="0"/>
      <c r="AMH55" s="0"/>
      <c r="AMI55" s="0"/>
      <c r="AMJ55" s="0"/>
    </row>
    <row r="56" s="60" customFormat="true" ht="14.15" hidden="false" customHeight="true" outlineLevel="0" collapsed="false">
      <c r="A56" s="57" t="n">
        <v>121</v>
      </c>
      <c r="B56" s="58" t="s">
        <v>85</v>
      </c>
      <c r="C56" s="76" t="n">
        <v>19162</v>
      </c>
      <c r="E56" s="156" t="n">
        <f aca="false">'3 - Sintesi_e_perequazione'!J56</f>
        <v>1346.62063604588</v>
      </c>
      <c r="G56" s="153" t="n">
        <v>1</v>
      </c>
      <c r="H56" s="153"/>
      <c r="I56" s="153"/>
      <c r="AIS56" s="4"/>
      <c r="AIT56" s="4"/>
      <c r="AIU56" s="4"/>
      <c r="AIV56" s="4"/>
      <c r="AIW56" s="4"/>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0"/>
      <c r="ALW56" s="0"/>
      <c r="ALX56" s="0"/>
      <c r="ALY56" s="0"/>
      <c r="ALZ56" s="0"/>
      <c r="AMA56" s="0"/>
      <c r="AMB56" s="0"/>
      <c r="AMC56" s="0"/>
      <c r="AMD56" s="0"/>
      <c r="AME56" s="0"/>
      <c r="AMF56" s="0"/>
      <c r="AMG56" s="0"/>
      <c r="AMH56" s="0"/>
      <c r="AMI56" s="0"/>
      <c r="AMJ56" s="0"/>
    </row>
    <row r="57" s="60" customFormat="true" ht="14.15" hidden="false" customHeight="true" outlineLevel="0" collapsed="false">
      <c r="A57" s="57" t="n">
        <v>1</v>
      </c>
      <c r="B57" s="58" t="s">
        <v>44</v>
      </c>
      <c r="C57" s="59" t="n">
        <v>15466</v>
      </c>
      <c r="E57" s="156" t="n">
        <f aca="false">'3 - Sintesi_e_perequazione'!J57</f>
        <v>1382.28839116183</v>
      </c>
      <c r="G57" s="153" t="n">
        <v>1</v>
      </c>
      <c r="H57" s="153"/>
      <c r="I57" s="153"/>
      <c r="AIS57" s="4"/>
      <c r="AIT57" s="4"/>
      <c r="AIU57" s="4"/>
      <c r="AIV57" s="4"/>
      <c r="AIW57" s="4"/>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0"/>
      <c r="ALW57" s="0"/>
      <c r="ALX57" s="0"/>
      <c r="ALY57" s="0"/>
      <c r="ALZ57" s="0"/>
      <c r="AMA57" s="0"/>
      <c r="AMB57" s="0"/>
      <c r="AMC57" s="0"/>
      <c r="AMD57" s="0"/>
      <c r="AME57" s="0"/>
      <c r="AMF57" s="0"/>
      <c r="AMG57" s="0"/>
      <c r="AMH57" s="0"/>
      <c r="AMI57" s="0"/>
      <c r="AMJ57" s="0"/>
    </row>
    <row r="58" s="60" customFormat="true" ht="14.15" hidden="false" customHeight="true" outlineLevel="0" collapsed="false">
      <c r="A58" s="57" t="n">
        <v>10</v>
      </c>
      <c r="B58" s="58" t="s">
        <v>53</v>
      </c>
      <c r="C58" s="59" t="n">
        <v>15869</v>
      </c>
      <c r="E58" s="156" t="n">
        <f aca="false">'3 - Sintesi_e_perequazione'!J58</f>
        <v>2555.87666960852</v>
      </c>
      <c r="G58" s="153" t="n">
        <v>1</v>
      </c>
      <c r="H58" s="153"/>
      <c r="I58" s="153"/>
      <c r="AIS58" s="4"/>
      <c r="AIT58" s="4"/>
      <c r="AIU58" s="4"/>
      <c r="AIV58" s="4"/>
      <c r="AIW58" s="4"/>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0"/>
      <c r="ALW58" s="0"/>
      <c r="ALX58" s="0"/>
      <c r="ALY58" s="0"/>
      <c r="ALZ58" s="0"/>
      <c r="AMA58" s="0"/>
      <c r="AMB58" s="0"/>
      <c r="AMC58" s="0"/>
      <c r="AMD58" s="0"/>
      <c r="AME58" s="0"/>
      <c r="AMF58" s="0"/>
      <c r="AMG58" s="0"/>
      <c r="AMH58" s="0"/>
      <c r="AMI58" s="0"/>
      <c r="AMJ58" s="0"/>
    </row>
    <row r="59" s="60" customFormat="true" ht="14.15" hidden="false" customHeight="true" outlineLevel="0" collapsed="false">
      <c r="A59" s="57" t="n">
        <v>3</v>
      </c>
      <c r="B59" s="58" t="s">
        <v>46</v>
      </c>
      <c r="C59" s="59" t="n">
        <v>18010</v>
      </c>
      <c r="E59" s="156" t="n">
        <f aca="false">'3 - Sintesi_e_perequazione'!J59</f>
        <v>647.077348451422</v>
      </c>
      <c r="G59" s="153" t="n">
        <v>1</v>
      </c>
      <c r="H59" s="153"/>
      <c r="I59" s="153"/>
      <c r="AIS59" s="4"/>
      <c r="AIT59" s="4"/>
      <c r="AIU59" s="4"/>
      <c r="AIV59" s="4"/>
      <c r="AIW59" s="4"/>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0"/>
      <c r="ALW59" s="0"/>
      <c r="ALX59" s="0"/>
      <c r="ALY59" s="0"/>
      <c r="ALZ59" s="0"/>
      <c r="AMA59" s="0"/>
      <c r="AMB59" s="0"/>
      <c r="AMC59" s="0"/>
      <c r="AMD59" s="0"/>
      <c r="AME59" s="0"/>
      <c r="AMF59" s="0"/>
      <c r="AMG59" s="0"/>
      <c r="AMH59" s="0"/>
      <c r="AMI59" s="0"/>
      <c r="AMJ59" s="0"/>
    </row>
    <row r="60" s="60" customFormat="true" ht="14.15" hidden="false" customHeight="true" outlineLevel="0" collapsed="false">
      <c r="A60" s="57" t="n">
        <v>34</v>
      </c>
      <c r="B60" s="58" t="s">
        <v>70</v>
      </c>
      <c r="C60" s="59" t="n">
        <v>4781</v>
      </c>
      <c r="E60" s="156" t="n">
        <f aca="false">'3 - Sintesi_e_perequazione'!J60</f>
        <v>2168.05645507842</v>
      </c>
      <c r="G60" s="153" t="n">
        <v>1</v>
      </c>
      <c r="H60" s="153"/>
      <c r="I60" s="153"/>
      <c r="AIS60" s="4"/>
      <c r="AIT60" s="4"/>
      <c r="AIU60" s="4"/>
      <c r="AIV60" s="4"/>
      <c r="AIW60" s="4"/>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0"/>
      <c r="ALW60" s="0"/>
      <c r="ALX60" s="0"/>
      <c r="ALY60" s="0"/>
      <c r="ALZ60" s="0"/>
      <c r="AMA60" s="0"/>
      <c r="AMB60" s="0"/>
      <c r="AMC60" s="0"/>
      <c r="AMD60" s="0"/>
      <c r="AME60" s="0"/>
      <c r="AMF60" s="0"/>
      <c r="AMG60" s="0"/>
      <c r="AMH60" s="0"/>
      <c r="AMI60" s="0"/>
      <c r="AMJ60" s="0"/>
    </row>
    <row r="61" s="60" customFormat="true" ht="14.15" hidden="false" customHeight="true" outlineLevel="0" collapsed="false">
      <c r="A61" s="57" t="n">
        <v>104</v>
      </c>
      <c r="B61" s="58" t="s">
        <v>74</v>
      </c>
      <c r="C61" s="76" t="n">
        <v>37226</v>
      </c>
      <c r="E61" s="156" t="n">
        <f aca="false">'3 - Sintesi_e_perequazione'!J61</f>
        <v>4150.85342307842</v>
      </c>
      <c r="G61" s="153" t="n">
        <v>1</v>
      </c>
      <c r="H61" s="153"/>
      <c r="I61" s="153"/>
      <c r="AIS61" s="4"/>
      <c r="AIT61" s="4"/>
      <c r="AIU61" s="4"/>
      <c r="AIV61" s="4"/>
      <c r="AIW61" s="4"/>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0"/>
      <c r="ALW61" s="0"/>
      <c r="ALX61" s="0"/>
      <c r="ALY61" s="0"/>
      <c r="ALZ61" s="0"/>
      <c r="AMA61" s="0"/>
      <c r="AMB61" s="0"/>
      <c r="AMC61" s="0"/>
      <c r="AMD61" s="0"/>
      <c r="AME61" s="0"/>
      <c r="AMF61" s="0"/>
      <c r="AMG61" s="0"/>
      <c r="AMH61" s="0"/>
      <c r="AMI61" s="0"/>
      <c r="AMJ61" s="0"/>
    </row>
    <row r="62" s="60" customFormat="true" ht="14.15" hidden="false" customHeight="true" outlineLevel="0" collapsed="false">
      <c r="A62" s="57" t="n">
        <v>133</v>
      </c>
      <c r="B62" s="58" t="s">
        <v>89</v>
      </c>
      <c r="C62" s="76" t="n">
        <v>18379</v>
      </c>
      <c r="E62" s="156" t="n">
        <f aca="false">'3 - Sintesi_e_perequazione'!J62</f>
        <v>0</v>
      </c>
      <c r="G62" s="153" t="n">
        <v>1</v>
      </c>
      <c r="H62" s="153"/>
      <c r="I62" s="153"/>
      <c r="AIS62" s="4"/>
      <c r="AIT62" s="4"/>
      <c r="AIU62" s="4"/>
      <c r="AIV62" s="4"/>
      <c r="AIW62" s="4"/>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0"/>
      <c r="ALW62" s="0"/>
      <c r="ALX62" s="0"/>
      <c r="ALY62" s="0"/>
      <c r="ALZ62" s="0"/>
      <c r="AMA62" s="0"/>
      <c r="AMB62" s="0"/>
      <c r="AMC62" s="0"/>
      <c r="AMD62" s="0"/>
      <c r="AME62" s="0"/>
      <c r="AMF62" s="0"/>
      <c r="AMG62" s="0"/>
      <c r="AMH62" s="0"/>
      <c r="AMI62" s="0"/>
      <c r="AMJ62" s="0"/>
    </row>
    <row r="63" s="60" customFormat="true" ht="14.15" hidden="false" customHeight="true" outlineLevel="0" collapsed="false">
      <c r="A63" s="57" t="n">
        <v>103</v>
      </c>
      <c r="B63" s="58" t="s">
        <v>73</v>
      </c>
      <c r="C63" s="76" t="n">
        <v>20835</v>
      </c>
      <c r="E63" s="156" t="n">
        <f aca="false">'3 - Sintesi_e_perequazione'!J63</f>
        <v>1088.17875904579</v>
      </c>
      <c r="G63" s="153" t="n">
        <v>1</v>
      </c>
      <c r="H63" s="153"/>
      <c r="I63" s="153"/>
      <c r="AIS63" s="4"/>
      <c r="AIT63" s="4"/>
      <c r="AIU63" s="4"/>
      <c r="AIV63" s="4"/>
      <c r="AIW63" s="4"/>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0"/>
      <c r="ALW63" s="0"/>
      <c r="ALX63" s="0"/>
      <c r="ALY63" s="0"/>
      <c r="ALZ63" s="0"/>
      <c r="AMA63" s="0"/>
      <c r="AMB63" s="0"/>
      <c r="AMC63" s="0"/>
      <c r="AMD63" s="0"/>
      <c r="AME63" s="0"/>
      <c r="AMF63" s="0"/>
      <c r="AMG63" s="0"/>
      <c r="AMH63" s="0"/>
      <c r="AMI63" s="0"/>
      <c r="AMJ63" s="0"/>
    </row>
    <row r="64" s="60" customFormat="true" ht="14.15" hidden="false" customHeight="true" outlineLevel="0" collapsed="false">
      <c r="A64" s="57" t="n">
        <v>17</v>
      </c>
      <c r="B64" s="58" t="s">
        <v>60</v>
      </c>
      <c r="C64" s="59" t="n">
        <v>26203</v>
      </c>
      <c r="E64" s="156" t="n">
        <f aca="false">'3 - Sintesi_e_perequazione'!J64</f>
        <v>5202.92516124022</v>
      </c>
      <c r="G64" s="153" t="n">
        <v>1</v>
      </c>
      <c r="H64" s="153"/>
      <c r="I64" s="153"/>
      <c r="J64" s="157" t="s">
        <v>102</v>
      </c>
      <c r="AIS64" s="4"/>
      <c r="AIT64" s="4"/>
      <c r="AIU64" s="4"/>
      <c r="AIV64" s="4"/>
      <c r="AIW64" s="4"/>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0"/>
      <c r="ALW64" s="0"/>
      <c r="ALX64" s="0"/>
      <c r="ALY64" s="0"/>
      <c r="ALZ64" s="0"/>
      <c r="AMA64" s="0"/>
      <c r="AMB64" s="0"/>
      <c r="AMC64" s="0"/>
      <c r="AMD64" s="0"/>
      <c r="AME64" s="0"/>
      <c r="AMF64" s="0"/>
      <c r="AMG64" s="0"/>
      <c r="AMH64" s="0"/>
      <c r="AMI64" s="0"/>
      <c r="AMJ64" s="0"/>
    </row>
    <row r="65" s="91" customFormat="true" ht="21.75" hidden="false" customHeight="true" outlineLevel="0" collapsed="false">
      <c r="A65" s="89"/>
      <c r="B65" s="90" t="s">
        <v>102</v>
      </c>
      <c r="C65" s="90" t="n">
        <v>620537</v>
      </c>
      <c r="E65" s="139" t="n">
        <v>109599.093496991</v>
      </c>
      <c r="G65" s="158" t="n">
        <f aca="false">SUM(G7:G64)</f>
        <v>35</v>
      </c>
      <c r="H65" s="158" t="n">
        <f aca="false">SUM(H7:H64)</f>
        <v>13</v>
      </c>
      <c r="I65" s="158" t="n">
        <f aca="false">SUM(I7:I64)</f>
        <v>10</v>
      </c>
      <c r="J65" s="158" t="n">
        <f aca="false">SUM(G65:I65)</f>
        <v>58</v>
      </c>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0"/>
      <c r="ALW65" s="0"/>
      <c r="ALX65" s="0"/>
      <c r="ALY65" s="0"/>
      <c r="ALZ65" s="0"/>
      <c r="AMA65" s="0"/>
      <c r="AMB65" s="0"/>
      <c r="AMC65" s="0"/>
      <c r="AMD65" s="0"/>
      <c r="AME65" s="0"/>
      <c r="AMF65" s="0"/>
      <c r="AMG65" s="0"/>
      <c r="AMH65" s="0"/>
      <c r="AMI65" s="0"/>
      <c r="AMJ65" s="0"/>
    </row>
    <row r="66" customFormat="false" ht="24.25" hidden="false" customHeight="true" outlineLevel="0" collapsed="false">
      <c r="E66" s="105"/>
      <c r="G66" s="159" t="n">
        <f aca="false">G65/$J$65</f>
        <v>0.603448275862069</v>
      </c>
      <c r="H66" s="159" t="n">
        <f aca="false">H65/$J$65</f>
        <v>0.224137931034483</v>
      </c>
      <c r="I66" s="159" t="n">
        <f aca="false">I65/$J$65</f>
        <v>0.172413793103448</v>
      </c>
      <c r="J66" s="159" t="n">
        <f aca="false">J65/$J$65</f>
        <v>1</v>
      </c>
    </row>
    <row r="67" customFormat="false" ht="24.25" hidden="false" customHeight="true" outlineLevel="0" collapsed="false">
      <c r="E67" s="105"/>
      <c r="G67" s="103"/>
      <c r="H67" s="103"/>
      <c r="I67" s="103"/>
    </row>
    <row r="68" customFormat="false" ht="23.85" hidden="false" customHeight="true" outlineLevel="0" collapsed="false">
      <c r="A68" s="100" t="s">
        <v>103</v>
      </c>
      <c r="B68" s="160" t="s">
        <v>104</v>
      </c>
      <c r="C68" s="160"/>
      <c r="D68" s="160"/>
      <c r="E68" s="160"/>
      <c r="F68" s="160"/>
      <c r="G68" s="160"/>
      <c r="H68" s="160"/>
      <c r="I68" s="160"/>
    </row>
  </sheetData>
  <mergeCells count="7">
    <mergeCell ref="A1:I1"/>
    <mergeCell ref="A4:A6"/>
    <mergeCell ref="B4:B6"/>
    <mergeCell ref="C4:C6"/>
    <mergeCell ref="E4:E5"/>
    <mergeCell ref="G5:I5"/>
    <mergeCell ref="B68:I6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8984375" defaultRowHeight="12.8" zeroHeight="false" outlineLevelRow="0" outlineLevelCol="0"/>
  <cols>
    <col collapsed="false" customWidth="true" hidden="false" outlineLevel="0" max="1" min="1" style="4" width="35.29"/>
    <col collapsed="false" customWidth="true" hidden="false" outlineLevel="0" max="2" min="2" style="4" width="15"/>
    <col collapsed="false" customWidth="true" hidden="false" outlineLevel="0" max="3" min="3" style="4" width="15.42"/>
    <col collapsed="false" customWidth="true" hidden="false" outlineLevel="0" max="4" min="4" style="5" width="14.31"/>
    <col collapsed="false" customWidth="true" hidden="false" outlineLevel="0" max="5" min="5" style="4" width="14.35"/>
    <col collapsed="false" customWidth="false" hidden="false" outlineLevel="0" max="1013" min="6" style="4" width="11.57"/>
    <col collapsed="false" customWidth="false" hidden="false" outlineLevel="0" max="1024" min="1014" style="4" width="11.59"/>
  </cols>
  <sheetData>
    <row r="1" customFormat="false" ht="59.7" hidden="false" customHeight="true" outlineLevel="0" collapsed="false">
      <c r="A1" s="161" t="s">
        <v>144</v>
      </c>
      <c r="B1" s="161"/>
      <c r="C1" s="161"/>
      <c r="D1" s="161"/>
    </row>
    <row r="2" customFormat="false" ht="20.1" hidden="false" customHeight="true" outlineLevel="0" collapsed="false">
      <c r="A2" s="162"/>
      <c r="B2" s="162"/>
      <c r="C2" s="162"/>
      <c r="D2" s="162"/>
    </row>
    <row r="3" customFormat="false" ht="29.1" hidden="false" customHeight="true" outlineLevel="0" collapsed="false">
      <c r="A3" s="163"/>
    </row>
    <row r="4" customFormat="false" ht="44.75" hidden="false" customHeight="true" outlineLevel="0" collapsed="false">
      <c r="A4" s="164" t="s">
        <v>145</v>
      </c>
      <c r="B4" s="165" t="s">
        <v>146</v>
      </c>
      <c r="C4" s="165" t="s">
        <v>147</v>
      </c>
      <c r="D4" s="166"/>
    </row>
    <row r="5" customFormat="false" ht="28.35" hidden="false" customHeight="true" outlineLevel="0" collapsed="false">
      <c r="A5" s="167" t="s">
        <v>148</v>
      </c>
      <c r="B5" s="168" t="n">
        <v>35</v>
      </c>
      <c r="C5" s="169" t="s">
        <v>149</v>
      </c>
      <c r="D5" s="170"/>
      <c r="H5" s="171"/>
    </row>
    <row r="6" customFormat="false" ht="28.35" hidden="false" customHeight="true" outlineLevel="0" collapsed="false">
      <c r="A6" s="167" t="s">
        <v>150</v>
      </c>
      <c r="B6" s="168" t="n">
        <v>13</v>
      </c>
      <c r="C6" s="169" t="s">
        <v>151</v>
      </c>
      <c r="D6" s="170"/>
    </row>
    <row r="7" customFormat="false" ht="28.35" hidden="false" customHeight="true" outlineLevel="0" collapsed="false">
      <c r="A7" s="167" t="s">
        <v>152</v>
      </c>
      <c r="B7" s="168" t="n">
        <v>10</v>
      </c>
      <c r="C7" s="169" t="s">
        <v>153</v>
      </c>
      <c r="D7" s="170"/>
    </row>
    <row r="8" customFormat="false" ht="30.55" hidden="false" customHeight="true" outlineLevel="0" collapsed="false">
      <c r="A8" s="172" t="s">
        <v>154</v>
      </c>
      <c r="B8" s="173" t="n">
        <f aca="false">SUM(B5:B7)</f>
        <v>58</v>
      </c>
      <c r="C8" s="174" t="s">
        <v>155</v>
      </c>
      <c r="D8" s="175"/>
    </row>
    <row r="9" customFormat="false" ht="31.05" hidden="false" customHeight="true" outlineLevel="0" collapsed="false"/>
    <row r="10" customFormat="false" ht="52.85" hidden="false" customHeight="true" outlineLevel="0" collapsed="false">
      <c r="A10" s="176" t="s">
        <v>156</v>
      </c>
      <c r="B10" s="177" t="n">
        <v>109602.211708586</v>
      </c>
      <c r="C10" s="177"/>
      <c r="E10" s="148"/>
      <c r="F10" s="148"/>
      <c r="G10" s="149"/>
    </row>
    <row r="11" customFormat="false" ht="65.9" hidden="false" customHeight="true" outlineLevel="0" collapsed="false">
      <c r="A11" s="178" t="s">
        <v>157</v>
      </c>
      <c r="B11" s="177" t="n">
        <v>101502.38</v>
      </c>
      <c r="C11" s="177"/>
      <c r="D11" s="179" t="s">
        <v>158</v>
      </c>
      <c r="E11" s="180"/>
      <c r="F11" s="180"/>
      <c r="G11" s="149"/>
    </row>
    <row r="12" customFormat="false" ht="12.8" hidden="false" customHeight="false" outlineLevel="0" collapsed="false">
      <c r="E12" s="181"/>
      <c r="F12" s="181"/>
      <c r="G12" s="26"/>
    </row>
    <row r="13" customFormat="false" ht="12.8" hidden="false" customHeight="false" outlineLevel="0" collapsed="false">
      <c r="E13" s="5"/>
      <c r="F13" s="5"/>
    </row>
  </sheetData>
  <mergeCells count="4">
    <mergeCell ref="A1:D1"/>
    <mergeCell ref="A2:D2"/>
    <mergeCell ref="B10:C10"/>
    <mergeCell ref="B11:C1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cols>
    <col collapsed="false" customWidth="true" hidden="false" outlineLevel="0" max="1" min="1" style="182" width="5.11"/>
    <col collapsed="false" customWidth="true" hidden="false" outlineLevel="0" max="2" min="2" style="10" width="18.34"/>
    <col collapsed="false" customWidth="true" hidden="false" outlineLevel="0" max="3" min="3" style="11" width="7.8"/>
    <col collapsed="false" customWidth="true" hidden="false" outlineLevel="0" max="4" min="4" style="26" width="1.88"/>
    <col collapsed="false" customWidth="true" hidden="false" outlineLevel="0" max="5" min="5" style="26" width="11.99"/>
    <col collapsed="false" customWidth="true" hidden="false" outlineLevel="0" max="6" min="6" style="26" width="2"/>
    <col collapsed="false" customWidth="true" hidden="false" outlineLevel="0" max="7" min="7" style="26" width="12.67"/>
    <col collapsed="false" customWidth="true" hidden="false" outlineLevel="0" max="8" min="8" style="26" width="2"/>
    <col collapsed="false" customWidth="true" hidden="false" outlineLevel="0" max="9" min="9" style="26" width="16.94"/>
    <col collapsed="false" customWidth="true" hidden="false" outlineLevel="0" max="10" min="10" style="26" width="1.92"/>
    <col collapsed="false" customWidth="true" hidden="false" outlineLevel="0" max="11" min="11" style="26" width="14.03"/>
    <col collapsed="false" customWidth="true" hidden="false" outlineLevel="0" max="12" min="12" style="8" width="1.8"/>
    <col collapsed="false" customWidth="true" hidden="false" outlineLevel="0" max="13" min="13" style="26" width="15.95"/>
    <col collapsed="false" customWidth="true" hidden="false" outlineLevel="0" max="14" min="14" style="26" width="2.64"/>
    <col collapsed="false" customWidth="true" hidden="false" outlineLevel="0" max="15" min="15" style="26" width="15.28"/>
    <col collapsed="false" customWidth="true" hidden="false" outlineLevel="0" max="16" min="16" style="26" width="2.08"/>
    <col collapsed="false" customWidth="false" hidden="false" outlineLevel="0" max="983" min="17" style="26" width="11.69"/>
    <col collapsed="false" customWidth="true" hidden="false" outlineLevel="0" max="1022" min="984" style="26" width="11.52"/>
    <col collapsed="false" customWidth="true" hidden="false" outlineLevel="0" max="1024" min="1023" style="183" width="11.52"/>
  </cols>
  <sheetData>
    <row r="1" s="8" customFormat="true" ht="36.95" hidden="false" customHeight="true" outlineLevel="0" collapsed="false">
      <c r="A1" s="114" t="s">
        <v>159</v>
      </c>
      <c r="B1" s="114"/>
      <c r="C1" s="114"/>
      <c r="D1" s="114"/>
      <c r="E1" s="114"/>
      <c r="F1" s="114"/>
      <c r="G1" s="114"/>
      <c r="H1" s="114"/>
      <c r="I1" s="114"/>
      <c r="J1" s="114"/>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183"/>
      <c r="AMJ1" s="183"/>
    </row>
    <row r="2" s="8" customFormat="true" ht="52.95" hidden="false" customHeight="true" outlineLevel="0" collapsed="false">
      <c r="A2" s="184" t="s">
        <v>160</v>
      </c>
      <c r="B2" s="184"/>
      <c r="C2" s="184"/>
      <c r="D2" s="184"/>
      <c r="E2" s="184"/>
      <c r="F2" s="184"/>
      <c r="G2" s="184"/>
      <c r="H2" s="184"/>
      <c r="I2" s="184"/>
      <c r="J2" s="184"/>
      <c r="K2" s="184"/>
      <c r="L2" s="184"/>
      <c r="M2" s="184"/>
      <c r="N2" s="184"/>
      <c r="O2" s="184"/>
      <c r="P2" s="184"/>
      <c r="Q2" s="184"/>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183"/>
      <c r="AMJ2" s="183"/>
    </row>
    <row r="3" s="8" customFormat="true" ht="18.65" hidden="false" customHeight="true" outlineLevel="0" collapsed="false">
      <c r="A3" s="9"/>
      <c r="B3" s="10"/>
      <c r="C3" s="11"/>
      <c r="E3" s="12"/>
      <c r="G3" s="12"/>
      <c r="K3" s="15"/>
      <c r="L3" s="15"/>
      <c r="AJQ3" s="26"/>
      <c r="AJR3" s="26"/>
      <c r="AJS3" s="26"/>
      <c r="AJT3" s="26"/>
      <c r="AJU3" s="26"/>
      <c r="AJV3" s="26"/>
      <c r="AJW3" s="26"/>
      <c r="AJX3" s="26"/>
      <c r="AJY3" s="26"/>
      <c r="AJZ3" s="26"/>
      <c r="AKA3" s="26"/>
      <c r="AKB3" s="26"/>
      <c r="AKC3" s="26"/>
      <c r="AKD3" s="26"/>
      <c r="AKE3" s="26"/>
      <c r="AKF3" s="26"/>
      <c r="AKG3" s="26"/>
      <c r="AKH3" s="26"/>
      <c r="AKI3" s="26"/>
      <c r="AKJ3" s="26"/>
      <c r="AKK3" s="26"/>
      <c r="AKL3" s="26"/>
      <c r="AKM3" s="26"/>
      <c r="AKN3" s="26"/>
      <c r="AKO3" s="26"/>
      <c r="AKP3" s="26"/>
      <c r="AKQ3" s="26"/>
      <c r="AKR3" s="26"/>
      <c r="AKS3" s="26"/>
      <c r="AKT3" s="26"/>
      <c r="AKU3" s="26"/>
      <c r="AKV3" s="26"/>
      <c r="AKW3" s="26"/>
      <c r="AKX3" s="26"/>
      <c r="AKY3" s="26"/>
      <c r="AKZ3" s="26"/>
      <c r="ALA3" s="26"/>
      <c r="ALB3" s="26"/>
      <c r="ALC3" s="26"/>
      <c r="ALD3" s="26"/>
      <c r="ALE3" s="26"/>
      <c r="ALF3" s="26"/>
      <c r="ALG3" s="26"/>
      <c r="ALH3" s="26"/>
      <c r="ALI3" s="26"/>
      <c r="ALJ3" s="26"/>
      <c r="ALK3" s="26"/>
      <c r="ALL3" s="26"/>
      <c r="ALM3" s="26"/>
      <c r="ALN3" s="26"/>
      <c r="ALO3" s="26"/>
      <c r="ALP3" s="26"/>
      <c r="ALQ3" s="26"/>
      <c r="ALR3" s="26"/>
      <c r="ALS3" s="26"/>
      <c r="ALT3" s="26"/>
      <c r="ALU3" s="26"/>
      <c r="ALV3" s="26"/>
      <c r="ALW3" s="26"/>
      <c r="ALX3" s="26"/>
      <c r="ALY3" s="26"/>
      <c r="ALZ3" s="26"/>
      <c r="AMA3" s="26"/>
      <c r="AMB3" s="26"/>
      <c r="AMC3" s="26"/>
      <c r="AMD3" s="26"/>
      <c r="AME3" s="26"/>
      <c r="AMF3" s="26"/>
      <c r="AMG3" s="26"/>
      <c r="AMH3" s="26"/>
      <c r="AMI3" s="183"/>
      <c r="AMJ3" s="183"/>
    </row>
    <row r="4" s="19" customFormat="true" ht="13.7" hidden="false" customHeight="true" outlineLevel="0" collapsed="false">
      <c r="A4" s="17"/>
      <c r="B4" s="18"/>
      <c r="C4" s="17"/>
      <c r="E4" s="20" t="s">
        <v>4</v>
      </c>
      <c r="F4" s="21"/>
      <c r="G4" s="20" t="s">
        <v>5</v>
      </c>
      <c r="H4" s="21"/>
      <c r="I4" s="20" t="s">
        <v>161</v>
      </c>
      <c r="J4" s="21"/>
      <c r="K4" s="20" t="s">
        <v>7</v>
      </c>
      <c r="L4" s="21"/>
      <c r="M4" s="20" t="s">
        <v>8</v>
      </c>
      <c r="AJQ4" s="185"/>
      <c r="AJR4" s="185"/>
      <c r="AJS4" s="185"/>
      <c r="AJT4" s="185"/>
      <c r="AJU4" s="185"/>
      <c r="AJV4" s="185"/>
      <c r="AJW4" s="185"/>
      <c r="AJX4" s="185"/>
      <c r="AJY4" s="185"/>
      <c r="AJZ4" s="185"/>
      <c r="AKA4" s="185"/>
      <c r="AKB4" s="185"/>
      <c r="AKC4" s="185"/>
      <c r="AKD4" s="185"/>
      <c r="AKE4" s="185"/>
      <c r="AKF4" s="185"/>
      <c r="AKG4" s="185"/>
      <c r="AKH4" s="185"/>
      <c r="AKI4" s="185"/>
      <c r="AKJ4" s="185"/>
      <c r="AKK4" s="185"/>
      <c r="AKL4" s="185"/>
      <c r="AKM4" s="185"/>
      <c r="AKN4" s="185"/>
      <c r="AKO4" s="185"/>
      <c r="AKP4" s="185"/>
      <c r="AKQ4" s="185"/>
      <c r="AKR4" s="185"/>
      <c r="AKS4" s="185"/>
      <c r="AKT4" s="185"/>
      <c r="AKU4" s="185"/>
      <c r="AKV4" s="185"/>
      <c r="AKW4" s="185"/>
      <c r="AKX4" s="185"/>
      <c r="AKY4" s="185"/>
      <c r="AKZ4" s="185"/>
      <c r="ALA4" s="185"/>
      <c r="ALB4" s="185"/>
      <c r="ALC4" s="185"/>
      <c r="ALD4" s="185"/>
      <c r="ALE4" s="185"/>
      <c r="ALF4" s="185"/>
      <c r="ALG4" s="185"/>
      <c r="ALH4" s="185"/>
      <c r="ALI4" s="185"/>
      <c r="ALJ4" s="185"/>
      <c r="ALK4" s="185"/>
      <c r="ALL4" s="185"/>
      <c r="ALM4" s="185"/>
      <c r="ALN4" s="185"/>
      <c r="ALO4" s="185"/>
      <c r="ALP4" s="185"/>
      <c r="ALQ4" s="185"/>
      <c r="ALR4" s="185"/>
      <c r="ALS4" s="26"/>
      <c r="ALT4" s="26"/>
      <c r="ALU4" s="26"/>
      <c r="ALV4" s="26"/>
      <c r="ALW4" s="26"/>
      <c r="ALX4" s="26"/>
      <c r="ALY4" s="26"/>
      <c r="ALZ4" s="26"/>
      <c r="AMA4" s="26"/>
      <c r="AMB4" s="26"/>
      <c r="AMC4" s="26"/>
      <c r="AMD4" s="26"/>
      <c r="AME4" s="26"/>
      <c r="AMF4" s="26"/>
      <c r="AMG4" s="26"/>
      <c r="AMH4" s="26"/>
      <c r="AMI4" s="183"/>
      <c r="AMJ4" s="183"/>
    </row>
    <row r="5" customFormat="false" ht="55.95" hidden="false" customHeight="true" outlineLevel="0" collapsed="false">
      <c r="A5" s="23" t="s">
        <v>15</v>
      </c>
      <c r="B5" s="24" t="s">
        <v>16</v>
      </c>
      <c r="C5" s="25" t="s">
        <v>17</v>
      </c>
      <c r="E5" s="186" t="s">
        <v>18</v>
      </c>
      <c r="F5" s="187"/>
      <c r="G5" s="186" t="s">
        <v>19</v>
      </c>
      <c r="H5" s="187"/>
      <c r="I5" s="186" t="s">
        <v>162</v>
      </c>
      <c r="J5" s="187"/>
      <c r="K5" s="186" t="s">
        <v>163</v>
      </c>
      <c r="L5" s="188"/>
      <c r="M5" s="186" t="s">
        <v>164</v>
      </c>
      <c r="N5" s="189"/>
      <c r="O5" s="190" t="s">
        <v>165</v>
      </c>
    </row>
    <row r="6" customFormat="false" ht="55.2" hidden="false" customHeight="true" outlineLevel="0" collapsed="false">
      <c r="A6" s="23"/>
      <c r="B6" s="24"/>
      <c r="C6" s="25"/>
      <c r="E6" s="191" t="s">
        <v>166</v>
      </c>
      <c r="F6" s="192"/>
      <c r="G6" s="193" t="s">
        <v>34</v>
      </c>
      <c r="H6" s="192"/>
      <c r="I6" s="194" t="s">
        <v>167</v>
      </c>
      <c r="J6" s="192"/>
      <c r="K6" s="195" t="s">
        <v>168</v>
      </c>
      <c r="L6" s="196"/>
      <c r="M6" s="195" t="s">
        <v>169</v>
      </c>
      <c r="N6" s="189"/>
      <c r="O6" s="197" t="s">
        <v>170</v>
      </c>
      <c r="Q6" s="198" t="s">
        <v>171</v>
      </c>
    </row>
    <row r="7" s="199" customFormat="true" ht="14.15" hidden="false" customHeight="true" outlineLevel="0" collapsed="false">
      <c r="A7" s="57" t="n">
        <v>1</v>
      </c>
      <c r="B7" s="58" t="s">
        <v>44</v>
      </c>
      <c r="C7" s="59" t="n">
        <v>15466</v>
      </c>
      <c r="E7" s="200" t="n">
        <v>8506.3</v>
      </c>
      <c r="F7" s="201"/>
      <c r="G7" s="127" t="n">
        <v>4000</v>
      </c>
      <c r="H7" s="201"/>
      <c r="I7" s="202" t="n">
        <f aca="false">C7*0.7</f>
        <v>10826.2</v>
      </c>
      <c r="J7" s="201"/>
      <c r="K7" s="127" t="n">
        <v>4769.532</v>
      </c>
      <c r="L7" s="203"/>
      <c r="M7" s="204" t="s">
        <v>172</v>
      </c>
      <c r="N7" s="205"/>
      <c r="O7" s="202" t="n">
        <v>15</v>
      </c>
      <c r="P7" s="205"/>
      <c r="Q7" s="127" t="n">
        <f aca="false">E7+G7+I7+K7+O7</f>
        <v>28117.032</v>
      </c>
      <c r="AJQ7" s="26"/>
      <c r="AJR7" s="26"/>
      <c r="AJS7" s="26"/>
      <c r="AJT7" s="26"/>
      <c r="AJU7" s="26"/>
      <c r="AJV7" s="26"/>
      <c r="AJW7" s="26"/>
      <c r="AJX7" s="26"/>
      <c r="AJY7" s="26"/>
      <c r="AJZ7" s="26"/>
      <c r="AKA7" s="26"/>
      <c r="AKB7" s="26"/>
      <c r="AKC7" s="26"/>
      <c r="AKD7" s="26"/>
      <c r="AKE7" s="26"/>
      <c r="AKF7" s="26"/>
      <c r="AKG7" s="26"/>
      <c r="AKH7" s="26"/>
      <c r="AKI7" s="26"/>
      <c r="AKJ7" s="26"/>
      <c r="AKK7" s="26"/>
      <c r="AKL7" s="26"/>
      <c r="AKM7" s="26"/>
      <c r="AKN7" s="26"/>
      <c r="AKO7" s="26"/>
      <c r="AKP7" s="26"/>
      <c r="AKQ7" s="26"/>
      <c r="AKR7" s="26"/>
      <c r="AKS7" s="26"/>
      <c r="AKT7" s="26"/>
      <c r="AKU7" s="26"/>
      <c r="AKV7" s="26"/>
      <c r="AKW7" s="26"/>
      <c r="AKX7" s="26"/>
      <c r="AKY7" s="26"/>
      <c r="AKZ7" s="26"/>
      <c r="ALA7" s="26"/>
      <c r="ALB7" s="26"/>
      <c r="ALC7" s="26"/>
      <c r="ALD7" s="26"/>
      <c r="ALE7" s="26"/>
      <c r="ALF7" s="26"/>
      <c r="ALG7" s="26"/>
      <c r="ALH7" s="26"/>
      <c r="ALI7" s="26"/>
      <c r="ALJ7" s="26"/>
      <c r="ALK7" s="26"/>
      <c r="ALL7" s="26"/>
      <c r="ALM7" s="26"/>
      <c r="ALN7" s="26"/>
      <c r="ALO7" s="26"/>
      <c r="ALP7" s="26"/>
      <c r="ALQ7" s="26"/>
      <c r="ALR7" s="26"/>
      <c r="ALS7" s="26"/>
      <c r="ALT7" s="26"/>
      <c r="ALU7" s="26"/>
      <c r="ALV7" s="26"/>
      <c r="ALW7" s="26"/>
      <c r="ALX7" s="26"/>
      <c r="ALY7" s="26"/>
      <c r="ALZ7" s="26"/>
      <c r="AMA7" s="26"/>
      <c r="AMB7" s="26"/>
      <c r="AMC7" s="26"/>
      <c r="AMD7" s="26"/>
      <c r="AME7" s="26"/>
      <c r="AMF7" s="26"/>
      <c r="AMG7" s="26"/>
      <c r="AMH7" s="26"/>
      <c r="AMI7" s="183"/>
      <c r="AMJ7" s="183"/>
    </row>
    <row r="8" s="199" customFormat="true" ht="14.15" hidden="false" customHeight="true" outlineLevel="0" collapsed="false">
      <c r="A8" s="57" t="n">
        <v>2</v>
      </c>
      <c r="B8" s="58" t="s">
        <v>45</v>
      </c>
      <c r="C8" s="70" t="n">
        <v>2118</v>
      </c>
      <c r="E8" s="200" t="n">
        <v>1164.9</v>
      </c>
      <c r="F8" s="201"/>
      <c r="G8" s="127" t="n">
        <v>1400</v>
      </c>
      <c r="H8" s="201"/>
      <c r="I8" s="202" t="n">
        <f aca="false">C8*0.7</f>
        <v>1482.6</v>
      </c>
      <c r="J8" s="201"/>
      <c r="K8" s="127" t="n">
        <v>1000</v>
      </c>
      <c r="L8" s="203"/>
      <c r="M8" s="204" t="s">
        <v>172</v>
      </c>
      <c r="N8" s="205"/>
      <c r="O8" s="206" t="n">
        <v>-726.16659349062</v>
      </c>
      <c r="P8" s="205"/>
      <c r="Q8" s="127" t="n">
        <f aca="false">E8+G8+I8+K8+O8</f>
        <v>4321.33340650938</v>
      </c>
      <c r="AJQ8" s="26"/>
      <c r="AJR8" s="26"/>
      <c r="AJS8" s="26"/>
      <c r="AJT8" s="26"/>
      <c r="AJU8" s="26"/>
      <c r="AJV8" s="26"/>
      <c r="AJW8" s="26"/>
      <c r="AJX8" s="26"/>
      <c r="AJY8" s="26"/>
      <c r="AJZ8" s="26"/>
      <c r="AKA8" s="26"/>
      <c r="AKB8" s="26"/>
      <c r="AKC8" s="26"/>
      <c r="AKD8" s="26"/>
      <c r="AKE8" s="26"/>
      <c r="AKF8" s="26"/>
      <c r="AKG8" s="26"/>
      <c r="AKH8" s="26"/>
      <c r="AKI8" s="26"/>
      <c r="AKJ8" s="26"/>
      <c r="AKK8" s="26"/>
      <c r="AKL8" s="26"/>
      <c r="AKM8" s="26"/>
      <c r="AKN8" s="26"/>
      <c r="AKO8" s="26"/>
      <c r="AKP8" s="26"/>
      <c r="AKQ8" s="26"/>
      <c r="AKR8" s="26"/>
      <c r="AKS8" s="26"/>
      <c r="AKT8" s="26"/>
      <c r="AKU8" s="26"/>
      <c r="AKV8" s="26"/>
      <c r="AKW8" s="26"/>
      <c r="AKX8" s="26"/>
      <c r="AKY8" s="26"/>
      <c r="AKZ8" s="26"/>
      <c r="ALA8" s="26"/>
      <c r="ALB8" s="26"/>
      <c r="ALC8" s="26"/>
      <c r="ALD8" s="26"/>
      <c r="ALE8" s="26"/>
      <c r="ALF8" s="26"/>
      <c r="ALG8" s="26"/>
      <c r="ALH8" s="26"/>
      <c r="ALI8" s="26"/>
      <c r="ALJ8" s="26"/>
      <c r="ALK8" s="26"/>
      <c r="ALL8" s="26"/>
      <c r="ALM8" s="26"/>
      <c r="ALN8" s="26"/>
      <c r="ALO8" s="26"/>
      <c r="ALP8" s="26"/>
      <c r="ALQ8" s="26"/>
      <c r="ALR8" s="26"/>
      <c r="ALS8" s="26"/>
      <c r="ALT8" s="26"/>
      <c r="ALU8" s="26"/>
      <c r="ALV8" s="26"/>
      <c r="ALW8" s="26"/>
      <c r="ALX8" s="26"/>
      <c r="ALY8" s="26"/>
      <c r="ALZ8" s="26"/>
      <c r="AMA8" s="26"/>
      <c r="AMB8" s="26"/>
      <c r="AMC8" s="26"/>
      <c r="AMD8" s="26"/>
      <c r="AME8" s="26"/>
      <c r="AMF8" s="26"/>
      <c r="AMG8" s="26"/>
      <c r="AMH8" s="26"/>
      <c r="AMI8" s="183"/>
      <c r="AMJ8" s="183"/>
    </row>
    <row r="9" s="199" customFormat="true" ht="14.15" hidden="false" customHeight="true" outlineLevel="0" collapsed="false">
      <c r="A9" s="57" t="n">
        <v>3</v>
      </c>
      <c r="B9" s="58" t="s">
        <v>46</v>
      </c>
      <c r="C9" s="59" t="n">
        <v>18010</v>
      </c>
      <c r="E9" s="200" t="n">
        <v>9905.5</v>
      </c>
      <c r="F9" s="201"/>
      <c r="G9" s="127" t="n">
        <v>4000</v>
      </c>
      <c r="H9" s="201"/>
      <c r="I9" s="202" t="n">
        <f aca="false">C9*0.7</f>
        <v>12607</v>
      </c>
      <c r="J9" s="201"/>
      <c r="K9" s="127" t="n">
        <v>3500</v>
      </c>
      <c r="L9" s="203"/>
      <c r="M9" s="204" t="s">
        <v>172</v>
      </c>
      <c r="N9" s="205"/>
      <c r="O9" s="202" t="n">
        <v>431</v>
      </c>
      <c r="P9" s="205"/>
      <c r="Q9" s="127" t="n">
        <f aca="false">E9+G9+I9+K9+O9</f>
        <v>30443.5</v>
      </c>
      <c r="AJQ9" s="26"/>
      <c r="AJR9" s="26"/>
      <c r="AJS9" s="26"/>
      <c r="AJT9" s="26"/>
      <c r="AJU9" s="26"/>
      <c r="AJV9" s="26"/>
      <c r="AJW9" s="26"/>
      <c r="AJX9" s="26"/>
      <c r="AJY9" s="26"/>
      <c r="AJZ9" s="26"/>
      <c r="AKA9" s="26"/>
      <c r="AKB9" s="26"/>
      <c r="AKC9" s="26"/>
      <c r="AKD9" s="26"/>
      <c r="AKE9" s="26"/>
      <c r="AKF9" s="26"/>
      <c r="AKG9" s="26"/>
      <c r="AKH9" s="26"/>
      <c r="AKI9" s="26"/>
      <c r="AKJ9" s="26"/>
      <c r="AKK9" s="26"/>
      <c r="AKL9" s="26"/>
      <c r="AKM9" s="26"/>
      <c r="AKN9" s="26"/>
      <c r="AKO9" s="26"/>
      <c r="AKP9" s="26"/>
      <c r="AKQ9" s="26"/>
      <c r="AKR9" s="26"/>
      <c r="AKS9" s="26"/>
      <c r="AKT9" s="26"/>
      <c r="AKU9" s="26"/>
      <c r="AKV9" s="26"/>
      <c r="AKW9" s="26"/>
      <c r="AKX9" s="26"/>
      <c r="AKY9" s="26"/>
      <c r="AKZ9" s="26"/>
      <c r="ALA9" s="26"/>
      <c r="ALB9" s="26"/>
      <c r="ALC9" s="26"/>
      <c r="ALD9" s="26"/>
      <c r="ALE9" s="26"/>
      <c r="ALF9" s="26"/>
      <c r="ALG9" s="26"/>
      <c r="ALH9" s="26"/>
      <c r="ALI9" s="26"/>
      <c r="ALJ9" s="26"/>
      <c r="ALK9" s="26"/>
      <c r="ALL9" s="26"/>
      <c r="ALM9" s="26"/>
      <c r="ALN9" s="26"/>
      <c r="ALO9" s="26"/>
      <c r="ALP9" s="26"/>
      <c r="ALQ9" s="26"/>
      <c r="ALR9" s="26"/>
      <c r="ALS9" s="26"/>
      <c r="ALT9" s="26"/>
      <c r="ALU9" s="26"/>
      <c r="ALV9" s="26"/>
      <c r="ALW9" s="26"/>
      <c r="ALX9" s="26"/>
      <c r="ALY9" s="26"/>
      <c r="ALZ9" s="26"/>
      <c r="AMA9" s="26"/>
      <c r="AMB9" s="26"/>
      <c r="AMC9" s="26"/>
      <c r="AMD9" s="26"/>
      <c r="AME9" s="26"/>
      <c r="AMF9" s="26"/>
      <c r="AMG9" s="26"/>
      <c r="AMH9" s="26"/>
      <c r="AMI9" s="183"/>
      <c r="AMJ9" s="183"/>
    </row>
    <row r="10" s="199" customFormat="true" ht="14.15" hidden="false" customHeight="true" outlineLevel="0" collapsed="false">
      <c r="A10" s="57" t="n">
        <v>4</v>
      </c>
      <c r="B10" s="58" t="s">
        <v>47</v>
      </c>
      <c r="C10" s="59" t="n">
        <v>7409</v>
      </c>
      <c r="E10" s="200" t="n">
        <v>4074.95</v>
      </c>
      <c r="F10" s="201"/>
      <c r="G10" s="127" t="n">
        <v>3100</v>
      </c>
      <c r="H10" s="201"/>
      <c r="I10" s="202" t="n">
        <f aca="false">C10*0.7</f>
        <v>5186.3</v>
      </c>
      <c r="J10" s="201"/>
      <c r="K10" s="127" t="n">
        <v>2200</v>
      </c>
      <c r="L10" s="203"/>
      <c r="M10" s="204" t="s">
        <v>172</v>
      </c>
      <c r="N10" s="205"/>
      <c r="O10" s="202"/>
      <c r="P10" s="205"/>
      <c r="Q10" s="127" t="n">
        <f aca="false">E10+G10+I10+K10+O10</f>
        <v>14561.25</v>
      </c>
      <c r="AJQ10" s="26"/>
      <c r="AJR10" s="26"/>
      <c r="AJS10" s="26"/>
      <c r="AJT10" s="26"/>
      <c r="AJU10" s="26"/>
      <c r="AJV10" s="26"/>
      <c r="AJW10" s="26"/>
      <c r="AJX10" s="26"/>
      <c r="AJY10" s="26"/>
      <c r="AJZ10" s="26"/>
      <c r="AKA10" s="26"/>
      <c r="AKB10" s="26"/>
      <c r="AKC10" s="26"/>
      <c r="AKD10" s="26"/>
      <c r="AKE10" s="26"/>
      <c r="AKF10" s="26"/>
      <c r="AKG10" s="26"/>
      <c r="AKH10" s="26"/>
      <c r="AKI10" s="26"/>
      <c r="AKJ10" s="26"/>
      <c r="AKK10" s="26"/>
      <c r="AKL10" s="26"/>
      <c r="AKM10" s="26"/>
      <c r="AKN10" s="26"/>
      <c r="AKO10" s="26"/>
      <c r="AKP10" s="26"/>
      <c r="AKQ10" s="26"/>
      <c r="AKR10" s="26"/>
      <c r="AKS10" s="26"/>
      <c r="AKT10" s="26"/>
      <c r="AKU10" s="26"/>
      <c r="AKV10" s="26"/>
      <c r="AKW10" s="26"/>
      <c r="AKX10" s="26"/>
      <c r="AKY10" s="26"/>
      <c r="AKZ10" s="26"/>
      <c r="ALA10" s="26"/>
      <c r="ALB10" s="26"/>
      <c r="ALC10" s="26"/>
      <c r="ALD10" s="26"/>
      <c r="ALE10" s="26"/>
      <c r="ALF10" s="26"/>
      <c r="ALG10" s="26"/>
      <c r="ALH10" s="26"/>
      <c r="ALI10" s="26"/>
      <c r="ALJ10" s="26"/>
      <c r="ALK10" s="26"/>
      <c r="ALL10" s="26"/>
      <c r="ALM10" s="26"/>
      <c r="ALN10" s="26"/>
      <c r="ALO10" s="26"/>
      <c r="ALP10" s="26"/>
      <c r="ALQ10" s="26"/>
      <c r="ALR10" s="26"/>
      <c r="ALS10" s="26"/>
      <c r="ALT10" s="26"/>
      <c r="ALU10" s="26"/>
      <c r="ALV10" s="26"/>
      <c r="ALW10" s="26"/>
      <c r="ALX10" s="26"/>
      <c r="ALY10" s="26"/>
      <c r="ALZ10" s="26"/>
      <c r="AMA10" s="26"/>
      <c r="AMB10" s="26"/>
      <c r="AMC10" s="26"/>
      <c r="AMD10" s="26"/>
      <c r="AME10" s="26"/>
      <c r="AMF10" s="26"/>
      <c r="AMG10" s="26"/>
      <c r="AMH10" s="26"/>
      <c r="AMI10" s="183"/>
      <c r="AMJ10" s="183"/>
    </row>
    <row r="11" s="199" customFormat="true" ht="14.15" hidden="false" customHeight="true" outlineLevel="0" collapsed="false">
      <c r="A11" s="57" t="n">
        <v>5</v>
      </c>
      <c r="B11" s="58" t="s">
        <v>48</v>
      </c>
      <c r="C11" s="59" t="n">
        <v>11259</v>
      </c>
      <c r="E11" s="200" t="n">
        <v>6192.45</v>
      </c>
      <c r="F11" s="201"/>
      <c r="G11" s="127" t="n">
        <v>4000</v>
      </c>
      <c r="H11" s="201"/>
      <c r="I11" s="202" t="n">
        <f aca="false">C11*0.7</f>
        <v>7881.3</v>
      </c>
      <c r="J11" s="201"/>
      <c r="K11" s="127" t="n">
        <v>2200</v>
      </c>
      <c r="L11" s="203"/>
      <c r="M11" s="204" t="s">
        <v>172</v>
      </c>
      <c r="N11" s="205"/>
      <c r="O11" s="202"/>
      <c r="P11" s="205"/>
      <c r="Q11" s="127" t="n">
        <f aca="false">E11+G11+I11+K11+O11</f>
        <v>20273.75</v>
      </c>
      <c r="AJQ11" s="26"/>
      <c r="AJR11" s="26"/>
      <c r="AJS11" s="26"/>
      <c r="AJT11" s="26"/>
      <c r="AJU11" s="26"/>
      <c r="AJV11" s="26"/>
      <c r="AJW11" s="26"/>
      <c r="AJX11" s="26"/>
      <c r="AJY11" s="26"/>
      <c r="AJZ11" s="26"/>
      <c r="AKA11" s="26"/>
      <c r="AKB11" s="26"/>
      <c r="AKC11" s="26"/>
      <c r="AKD11" s="26"/>
      <c r="AKE11" s="26"/>
      <c r="AKF11" s="26"/>
      <c r="AKG11" s="26"/>
      <c r="AKH11" s="26"/>
      <c r="AKI11" s="26"/>
      <c r="AKJ11" s="26"/>
      <c r="AKK11" s="26"/>
      <c r="AKL11" s="26"/>
      <c r="AKM11" s="26"/>
      <c r="AKN11" s="26"/>
      <c r="AKO11" s="26"/>
      <c r="AKP11" s="26"/>
      <c r="AKQ11" s="26"/>
      <c r="AKR11" s="26"/>
      <c r="AKS11" s="26"/>
      <c r="AKT11" s="26"/>
      <c r="AKU11" s="26"/>
      <c r="AKV11" s="26"/>
      <c r="AKW11" s="26"/>
      <c r="AKX11" s="26"/>
      <c r="AKY11" s="26"/>
      <c r="AKZ11" s="26"/>
      <c r="ALA11" s="26"/>
      <c r="ALB11" s="26"/>
      <c r="ALC11" s="26"/>
      <c r="ALD11" s="26"/>
      <c r="ALE11" s="26"/>
      <c r="ALF11" s="26"/>
      <c r="ALG11" s="26"/>
      <c r="ALH11" s="26"/>
      <c r="ALI11" s="26"/>
      <c r="ALJ11" s="26"/>
      <c r="ALK11" s="26"/>
      <c r="ALL11" s="26"/>
      <c r="ALM11" s="26"/>
      <c r="ALN11" s="26"/>
      <c r="ALO11" s="26"/>
      <c r="ALP11" s="26"/>
      <c r="ALQ11" s="26"/>
      <c r="ALR11" s="26"/>
      <c r="ALS11" s="26"/>
      <c r="ALT11" s="26"/>
      <c r="ALU11" s="26"/>
      <c r="ALV11" s="26"/>
      <c r="ALW11" s="26"/>
      <c r="ALX11" s="26"/>
      <c r="ALY11" s="26"/>
      <c r="ALZ11" s="26"/>
      <c r="AMA11" s="26"/>
      <c r="AMB11" s="26"/>
      <c r="AMC11" s="26"/>
      <c r="AMD11" s="26"/>
      <c r="AME11" s="26"/>
      <c r="AMF11" s="26"/>
      <c r="AMG11" s="26"/>
      <c r="AMH11" s="26"/>
      <c r="AMI11" s="183"/>
      <c r="AMJ11" s="183"/>
    </row>
    <row r="12" s="199" customFormat="true" ht="14.15" hidden="false" customHeight="true" outlineLevel="0" collapsed="false">
      <c r="A12" s="57" t="n">
        <v>6</v>
      </c>
      <c r="B12" s="58" t="s">
        <v>49</v>
      </c>
      <c r="C12" s="59" t="n">
        <v>4280</v>
      </c>
      <c r="E12" s="200" t="n">
        <v>2354</v>
      </c>
      <c r="F12" s="201"/>
      <c r="G12" s="127" t="n">
        <v>3100</v>
      </c>
      <c r="H12" s="201"/>
      <c r="I12" s="202" t="n">
        <f aca="false">C12*0.7</f>
        <v>2996</v>
      </c>
      <c r="J12" s="201"/>
      <c r="K12" s="127" t="n">
        <v>1115.412</v>
      </c>
      <c r="L12" s="203"/>
      <c r="M12" s="204" t="s">
        <v>172</v>
      </c>
      <c r="N12" s="205"/>
      <c r="O12" s="202"/>
      <c r="P12" s="205"/>
      <c r="Q12" s="127" t="n">
        <f aca="false">E12+G12+I12+K12+O12</f>
        <v>9565.412</v>
      </c>
      <c r="AJQ12" s="26"/>
      <c r="AJR12" s="26"/>
      <c r="AJS12" s="26"/>
      <c r="AJT12" s="26"/>
      <c r="AJU12" s="26"/>
      <c r="AJV12" s="26"/>
      <c r="AJW12" s="26"/>
      <c r="AJX12" s="26"/>
      <c r="AJY12" s="26"/>
      <c r="AJZ12" s="26"/>
      <c r="AKA12" s="26"/>
      <c r="AKB12" s="26"/>
      <c r="AKC12" s="26"/>
      <c r="AKD12" s="26"/>
      <c r="AKE12" s="26"/>
      <c r="AKF12" s="26"/>
      <c r="AKG12" s="26"/>
      <c r="AKH12" s="26"/>
      <c r="AKI12" s="26"/>
      <c r="AKJ12" s="26"/>
      <c r="AKK12" s="26"/>
      <c r="AKL12" s="26"/>
      <c r="AKM12" s="26"/>
      <c r="AKN12" s="26"/>
      <c r="AKO12" s="26"/>
      <c r="AKP12" s="26"/>
      <c r="AKQ12" s="26"/>
      <c r="AKR12" s="26"/>
      <c r="AKS12" s="26"/>
      <c r="AKT12" s="26"/>
      <c r="AKU12" s="26"/>
      <c r="AKV12" s="26"/>
      <c r="AKW12" s="26"/>
      <c r="AKX12" s="26"/>
      <c r="AKY12" s="26"/>
      <c r="AKZ12" s="26"/>
      <c r="ALA12" s="26"/>
      <c r="ALB12" s="26"/>
      <c r="ALC12" s="26"/>
      <c r="ALD12" s="26"/>
      <c r="ALE12" s="26"/>
      <c r="ALF12" s="26"/>
      <c r="ALG12" s="26"/>
      <c r="ALH12" s="26"/>
      <c r="ALI12" s="26"/>
      <c r="ALJ12" s="26"/>
      <c r="ALK12" s="26"/>
      <c r="ALL12" s="26"/>
      <c r="ALM12" s="26"/>
      <c r="ALN12" s="26"/>
      <c r="ALO12" s="26"/>
      <c r="ALP12" s="26"/>
      <c r="ALQ12" s="26"/>
      <c r="ALR12" s="26"/>
      <c r="ALS12" s="26"/>
      <c r="ALT12" s="26"/>
      <c r="ALU12" s="26"/>
      <c r="ALV12" s="26"/>
      <c r="ALW12" s="26"/>
      <c r="ALX12" s="26"/>
      <c r="ALY12" s="26"/>
      <c r="ALZ12" s="26"/>
      <c r="AMA12" s="26"/>
      <c r="AMB12" s="26"/>
      <c r="AMC12" s="26"/>
      <c r="AMD12" s="26"/>
      <c r="AME12" s="26"/>
      <c r="AMF12" s="26"/>
      <c r="AMG12" s="26"/>
      <c r="AMH12" s="26"/>
      <c r="AMI12" s="183"/>
      <c r="AMJ12" s="183"/>
    </row>
    <row r="13" s="199" customFormat="true" ht="14.15" hidden="false" customHeight="true" outlineLevel="0" collapsed="false">
      <c r="A13" s="57" t="n">
        <v>7</v>
      </c>
      <c r="B13" s="58" t="s">
        <v>50</v>
      </c>
      <c r="C13" s="59" t="n">
        <v>5198</v>
      </c>
      <c r="E13" s="200" t="n">
        <v>2858.9</v>
      </c>
      <c r="F13" s="201"/>
      <c r="G13" s="127" t="n">
        <v>3100</v>
      </c>
      <c r="H13" s="201"/>
      <c r="I13" s="202" t="n">
        <f aca="false">C13*0.7</f>
        <v>3638.6</v>
      </c>
      <c r="J13" s="201"/>
      <c r="K13" s="127" t="n">
        <v>1184.0553</v>
      </c>
      <c r="L13" s="203"/>
      <c r="M13" s="204" t="s">
        <v>172</v>
      </c>
      <c r="N13" s="205"/>
      <c r="O13" s="202"/>
      <c r="P13" s="205"/>
      <c r="Q13" s="127" t="n">
        <f aca="false">E13+G13+I13+K13+O13</f>
        <v>10781.5553</v>
      </c>
      <c r="AJQ13" s="26"/>
      <c r="AJR13" s="26"/>
      <c r="AJS13" s="26"/>
      <c r="AJT13" s="26"/>
      <c r="AJU13" s="26"/>
      <c r="AJV13" s="26"/>
      <c r="AJW13" s="26"/>
      <c r="AJX13" s="26"/>
      <c r="AJY13" s="26"/>
      <c r="AJZ13" s="26"/>
      <c r="AKA13" s="26"/>
      <c r="AKB13" s="26"/>
      <c r="AKC13" s="26"/>
      <c r="AKD13" s="26"/>
      <c r="AKE13" s="26"/>
      <c r="AKF13" s="26"/>
      <c r="AKG13" s="26"/>
      <c r="AKH13" s="26"/>
      <c r="AKI13" s="26"/>
      <c r="AKJ13" s="26"/>
      <c r="AKK13" s="26"/>
      <c r="AKL13" s="26"/>
      <c r="AKM13" s="26"/>
      <c r="AKN13" s="26"/>
      <c r="AKO13" s="26"/>
      <c r="AKP13" s="26"/>
      <c r="AKQ13" s="26"/>
      <c r="AKR13" s="26"/>
      <c r="AKS13" s="26"/>
      <c r="AKT13" s="26"/>
      <c r="AKU13" s="26"/>
      <c r="AKV13" s="26"/>
      <c r="AKW13" s="26"/>
      <c r="AKX13" s="26"/>
      <c r="AKY13" s="26"/>
      <c r="AKZ13" s="26"/>
      <c r="ALA13" s="26"/>
      <c r="ALB13" s="26"/>
      <c r="ALC13" s="26"/>
      <c r="ALD13" s="26"/>
      <c r="ALE13" s="26"/>
      <c r="ALF13" s="26"/>
      <c r="ALG13" s="26"/>
      <c r="ALH13" s="26"/>
      <c r="ALI13" s="26"/>
      <c r="ALJ13" s="26"/>
      <c r="ALK13" s="26"/>
      <c r="ALL13" s="26"/>
      <c r="ALM13" s="26"/>
      <c r="ALN13" s="26"/>
      <c r="ALO13" s="26"/>
      <c r="ALP13" s="26"/>
      <c r="ALQ13" s="26"/>
      <c r="ALR13" s="26"/>
      <c r="ALS13" s="26"/>
      <c r="ALT13" s="26"/>
      <c r="ALU13" s="26"/>
      <c r="ALV13" s="26"/>
      <c r="ALW13" s="26"/>
      <c r="ALX13" s="26"/>
      <c r="ALY13" s="26"/>
      <c r="ALZ13" s="26"/>
      <c r="AMA13" s="26"/>
      <c r="AMB13" s="26"/>
      <c r="AMC13" s="26"/>
      <c r="AMD13" s="26"/>
      <c r="AME13" s="26"/>
      <c r="AMF13" s="26"/>
      <c r="AMG13" s="26"/>
      <c r="AMH13" s="26"/>
      <c r="AMI13" s="183"/>
      <c r="AMJ13" s="183"/>
    </row>
    <row r="14" s="199" customFormat="true" ht="14.15" hidden="false" customHeight="true" outlineLevel="0" collapsed="false">
      <c r="A14" s="57" t="n">
        <v>8</v>
      </c>
      <c r="B14" s="58" t="s">
        <v>51</v>
      </c>
      <c r="C14" s="59" t="n">
        <v>7496</v>
      </c>
      <c r="E14" s="200" t="n">
        <v>4122.8</v>
      </c>
      <c r="F14" s="201"/>
      <c r="G14" s="127" t="n">
        <v>3100</v>
      </c>
      <c r="H14" s="201"/>
      <c r="I14" s="202" t="n">
        <f aca="false">C14*0.7</f>
        <v>5247.2</v>
      </c>
      <c r="J14" s="201"/>
      <c r="K14" s="127" t="n">
        <v>2200</v>
      </c>
      <c r="L14" s="203"/>
      <c r="M14" s="204" t="s">
        <v>172</v>
      </c>
      <c r="N14" s="205"/>
      <c r="O14" s="202"/>
      <c r="P14" s="205"/>
      <c r="Q14" s="127" t="n">
        <f aca="false">E14+G14+I14+K14+O14</f>
        <v>14670</v>
      </c>
      <c r="AJQ14" s="26"/>
      <c r="AJR14" s="26"/>
      <c r="AJS14" s="26"/>
      <c r="AJT14" s="26"/>
      <c r="AJU14" s="26"/>
      <c r="AJV14" s="26"/>
      <c r="AJW14" s="26"/>
      <c r="AJX14" s="26"/>
      <c r="AJY14" s="26"/>
      <c r="AJZ14" s="26"/>
      <c r="AKA14" s="26"/>
      <c r="AKB14" s="26"/>
      <c r="AKC14" s="26"/>
      <c r="AKD14" s="26"/>
      <c r="AKE14" s="26"/>
      <c r="AKF14" s="26"/>
      <c r="AKG14" s="26"/>
      <c r="AKH14" s="26"/>
      <c r="AKI14" s="26"/>
      <c r="AKJ14" s="26"/>
      <c r="AKK14" s="26"/>
      <c r="AKL14" s="26"/>
      <c r="AKM14" s="26"/>
      <c r="AKN14" s="26"/>
      <c r="AKO14" s="26"/>
      <c r="AKP14" s="26"/>
      <c r="AKQ14" s="26"/>
      <c r="AKR14" s="26"/>
      <c r="AKS14" s="26"/>
      <c r="AKT14" s="26"/>
      <c r="AKU14" s="26"/>
      <c r="AKV14" s="26"/>
      <c r="AKW14" s="26"/>
      <c r="AKX14" s="26"/>
      <c r="AKY14" s="26"/>
      <c r="AKZ14" s="26"/>
      <c r="ALA14" s="26"/>
      <c r="ALB14" s="26"/>
      <c r="ALC14" s="26"/>
      <c r="ALD14" s="26"/>
      <c r="ALE14" s="26"/>
      <c r="ALF14" s="26"/>
      <c r="ALG14" s="26"/>
      <c r="ALH14" s="26"/>
      <c r="ALI14" s="26"/>
      <c r="ALJ14" s="26"/>
      <c r="ALK14" s="26"/>
      <c r="ALL14" s="26"/>
      <c r="ALM14" s="26"/>
      <c r="ALN14" s="26"/>
      <c r="ALO14" s="26"/>
      <c r="ALP14" s="26"/>
      <c r="ALQ14" s="26"/>
      <c r="ALR14" s="26"/>
      <c r="ALS14" s="26"/>
      <c r="ALT14" s="26"/>
      <c r="ALU14" s="26"/>
      <c r="ALV14" s="26"/>
      <c r="ALW14" s="26"/>
      <c r="ALX14" s="26"/>
      <c r="ALY14" s="26"/>
      <c r="ALZ14" s="26"/>
      <c r="AMA14" s="26"/>
      <c r="AMB14" s="26"/>
      <c r="AMC14" s="26"/>
      <c r="AMD14" s="26"/>
      <c r="AME14" s="26"/>
      <c r="AMF14" s="26"/>
      <c r="AMG14" s="26"/>
      <c r="AMH14" s="26"/>
      <c r="AMI14" s="183"/>
      <c r="AMJ14" s="183"/>
    </row>
    <row r="15" s="199" customFormat="true" ht="14.15" hidden="false" customHeight="true" outlineLevel="0" collapsed="false">
      <c r="A15" s="57" t="n">
        <v>9</v>
      </c>
      <c r="B15" s="58" t="s">
        <v>52</v>
      </c>
      <c r="C15" s="59" t="n">
        <v>7379</v>
      </c>
      <c r="E15" s="200" t="n">
        <v>4058.45</v>
      </c>
      <c r="F15" s="201"/>
      <c r="G15" s="127" t="n">
        <v>3100</v>
      </c>
      <c r="H15" s="201"/>
      <c r="I15" s="202" t="n">
        <f aca="false">C15*0.7</f>
        <v>5165.3</v>
      </c>
      <c r="J15" s="201"/>
      <c r="K15" s="127" t="n">
        <v>2430.824</v>
      </c>
      <c r="L15" s="203"/>
      <c r="M15" s="204" t="s">
        <v>172</v>
      </c>
      <c r="N15" s="205"/>
      <c r="O15" s="202"/>
      <c r="P15" s="205"/>
      <c r="Q15" s="127" t="n">
        <f aca="false">E15+G15+I15+K15+O15</f>
        <v>14754.574</v>
      </c>
      <c r="AJQ15" s="26"/>
      <c r="AJR15" s="26"/>
      <c r="AJS15" s="26"/>
      <c r="AJT15" s="26"/>
      <c r="AJU15" s="26"/>
      <c r="AJV15" s="26"/>
      <c r="AJW15" s="26"/>
      <c r="AJX15" s="26"/>
      <c r="AJY15" s="26"/>
      <c r="AJZ15" s="26"/>
      <c r="AKA15" s="26"/>
      <c r="AKB15" s="26"/>
      <c r="AKC15" s="26"/>
      <c r="AKD15" s="26"/>
      <c r="AKE15" s="26"/>
      <c r="AKF15" s="26"/>
      <c r="AKG15" s="26"/>
      <c r="AKH15" s="26"/>
      <c r="AKI15" s="26"/>
      <c r="AKJ15" s="26"/>
      <c r="AKK15" s="26"/>
      <c r="AKL15" s="26"/>
      <c r="AKM15" s="26"/>
      <c r="AKN15" s="26"/>
      <c r="AKO15" s="26"/>
      <c r="AKP15" s="26"/>
      <c r="AKQ15" s="26"/>
      <c r="AKR15" s="26"/>
      <c r="AKS15" s="26"/>
      <c r="AKT15" s="26"/>
      <c r="AKU15" s="26"/>
      <c r="AKV15" s="26"/>
      <c r="AKW15" s="26"/>
      <c r="AKX15" s="26"/>
      <c r="AKY15" s="26"/>
      <c r="AKZ15" s="26"/>
      <c r="ALA15" s="26"/>
      <c r="ALB15" s="26"/>
      <c r="ALC15" s="26"/>
      <c r="ALD15" s="26"/>
      <c r="ALE15" s="26"/>
      <c r="ALF15" s="26"/>
      <c r="ALG15" s="26"/>
      <c r="ALH15" s="26"/>
      <c r="ALI15" s="26"/>
      <c r="ALJ15" s="26"/>
      <c r="ALK15" s="26"/>
      <c r="ALL15" s="26"/>
      <c r="ALM15" s="26"/>
      <c r="ALN15" s="26"/>
      <c r="ALO15" s="26"/>
      <c r="ALP15" s="26"/>
      <c r="ALQ15" s="26"/>
      <c r="ALR15" s="26"/>
      <c r="ALS15" s="26"/>
      <c r="ALT15" s="26"/>
      <c r="ALU15" s="26"/>
      <c r="ALV15" s="26"/>
      <c r="ALW15" s="26"/>
      <c r="ALX15" s="26"/>
      <c r="ALY15" s="26"/>
      <c r="ALZ15" s="26"/>
      <c r="AMA15" s="26"/>
      <c r="AMB15" s="26"/>
      <c r="AMC15" s="26"/>
      <c r="AMD15" s="26"/>
      <c r="AME15" s="26"/>
      <c r="AMF15" s="26"/>
      <c r="AMG15" s="26"/>
      <c r="AMH15" s="26"/>
      <c r="AMI15" s="183"/>
      <c r="AMJ15" s="183"/>
    </row>
    <row r="16" s="199" customFormat="true" ht="14.15" hidden="false" customHeight="true" outlineLevel="0" collapsed="false">
      <c r="A16" s="57" t="n">
        <v>10</v>
      </c>
      <c r="B16" s="58" t="s">
        <v>53</v>
      </c>
      <c r="C16" s="59" t="n">
        <v>15869</v>
      </c>
      <c r="E16" s="200" t="n">
        <v>8727.95</v>
      </c>
      <c r="F16" s="201"/>
      <c r="G16" s="127" t="n">
        <v>4000</v>
      </c>
      <c r="H16" s="201"/>
      <c r="I16" s="202" t="n">
        <f aca="false">C16*0.7</f>
        <v>11108.3</v>
      </c>
      <c r="J16" s="201"/>
      <c r="K16" s="127" t="n">
        <v>4307.884</v>
      </c>
      <c r="L16" s="203"/>
      <c r="M16" s="204" t="s">
        <v>172</v>
      </c>
      <c r="N16" s="205"/>
      <c r="O16" s="202" t="n">
        <v>228</v>
      </c>
      <c r="P16" s="205"/>
      <c r="Q16" s="127" t="n">
        <f aca="false">E16+G16+I16+K16+O16</f>
        <v>28372.134</v>
      </c>
      <c r="AJQ16" s="26"/>
      <c r="AJR16" s="26"/>
      <c r="AJS16" s="26"/>
      <c r="AJT16" s="26"/>
      <c r="AJU16" s="26"/>
      <c r="AJV16" s="26"/>
      <c r="AJW16" s="26"/>
      <c r="AJX16" s="26"/>
      <c r="AJY16" s="26"/>
      <c r="AJZ16" s="26"/>
      <c r="AKA16" s="26"/>
      <c r="AKB16" s="26"/>
      <c r="AKC16" s="26"/>
      <c r="AKD16" s="26"/>
      <c r="AKE16" s="26"/>
      <c r="AKF16" s="26"/>
      <c r="AKG16" s="26"/>
      <c r="AKH16" s="26"/>
      <c r="AKI16" s="26"/>
      <c r="AKJ16" s="26"/>
      <c r="AKK16" s="26"/>
      <c r="AKL16" s="26"/>
      <c r="AKM16" s="26"/>
      <c r="AKN16" s="26"/>
      <c r="AKO16" s="26"/>
      <c r="AKP16" s="26"/>
      <c r="AKQ16" s="26"/>
      <c r="AKR16" s="26"/>
      <c r="AKS16" s="26"/>
      <c r="AKT16" s="26"/>
      <c r="AKU16" s="26"/>
      <c r="AKV16" s="26"/>
      <c r="AKW16" s="26"/>
      <c r="AKX16" s="26"/>
      <c r="AKY16" s="26"/>
      <c r="AKZ16" s="26"/>
      <c r="ALA16" s="26"/>
      <c r="ALB16" s="26"/>
      <c r="ALC16" s="26"/>
      <c r="ALD16" s="26"/>
      <c r="ALE16" s="26"/>
      <c r="ALF16" s="26"/>
      <c r="ALG16" s="26"/>
      <c r="ALH16" s="26"/>
      <c r="ALI16" s="26"/>
      <c r="ALJ16" s="26"/>
      <c r="ALK16" s="26"/>
      <c r="ALL16" s="26"/>
      <c r="ALM16" s="26"/>
      <c r="ALN16" s="26"/>
      <c r="ALO16" s="26"/>
      <c r="ALP16" s="26"/>
      <c r="ALQ16" s="26"/>
      <c r="ALR16" s="26"/>
      <c r="ALS16" s="26"/>
      <c r="ALT16" s="26"/>
      <c r="ALU16" s="26"/>
      <c r="ALV16" s="26"/>
      <c r="ALW16" s="26"/>
      <c r="ALX16" s="26"/>
      <c r="ALY16" s="26"/>
      <c r="ALZ16" s="26"/>
      <c r="AMA16" s="26"/>
      <c r="AMB16" s="26"/>
      <c r="AMC16" s="26"/>
      <c r="AMD16" s="26"/>
      <c r="AME16" s="26"/>
      <c r="AMF16" s="26"/>
      <c r="AMG16" s="26"/>
      <c r="AMH16" s="26"/>
      <c r="AMI16" s="183"/>
      <c r="AMJ16" s="183"/>
    </row>
    <row r="17" s="199" customFormat="true" ht="14.15" hidden="false" customHeight="true" outlineLevel="0" collapsed="false">
      <c r="A17" s="57" t="n">
        <v>11</v>
      </c>
      <c r="B17" s="58" t="s">
        <v>54</v>
      </c>
      <c r="C17" s="59" t="n">
        <v>8515</v>
      </c>
      <c r="E17" s="200" t="n">
        <v>4683.25</v>
      </c>
      <c r="F17" s="201"/>
      <c r="G17" s="127" t="n">
        <v>3100</v>
      </c>
      <c r="H17" s="201"/>
      <c r="I17" s="202" t="n">
        <f aca="false">C17*0.7</f>
        <v>5960.5</v>
      </c>
      <c r="J17" s="201"/>
      <c r="K17" s="127" t="n">
        <v>2200</v>
      </c>
      <c r="L17" s="203"/>
      <c r="M17" s="204" t="s">
        <v>172</v>
      </c>
      <c r="N17" s="205"/>
      <c r="O17" s="202"/>
      <c r="P17" s="205"/>
      <c r="Q17" s="127" t="n">
        <f aca="false">E17+G17+I17+K17+O17</f>
        <v>15943.75</v>
      </c>
      <c r="AJQ17" s="26"/>
      <c r="AJR17" s="26"/>
      <c r="AJS17" s="26"/>
      <c r="AJT17" s="26"/>
      <c r="AJU17" s="26"/>
      <c r="AJV17" s="26"/>
      <c r="AJW17" s="26"/>
      <c r="AJX17" s="26"/>
      <c r="AJY17" s="26"/>
      <c r="AJZ17" s="26"/>
      <c r="AKA17" s="26"/>
      <c r="AKB17" s="26"/>
      <c r="AKC17" s="26"/>
      <c r="AKD17" s="26"/>
      <c r="AKE17" s="26"/>
      <c r="AKF17" s="26"/>
      <c r="AKG17" s="26"/>
      <c r="AKH17" s="26"/>
      <c r="AKI17" s="26"/>
      <c r="AKJ17" s="26"/>
      <c r="AKK17" s="26"/>
      <c r="AKL17" s="26"/>
      <c r="AKM17" s="26"/>
      <c r="AKN17" s="26"/>
      <c r="AKO17" s="26"/>
      <c r="AKP17" s="26"/>
      <c r="AKQ17" s="26"/>
      <c r="AKR17" s="26"/>
      <c r="AKS17" s="26"/>
      <c r="AKT17" s="26"/>
      <c r="AKU17" s="26"/>
      <c r="AKV17" s="26"/>
      <c r="AKW17" s="26"/>
      <c r="AKX17" s="26"/>
      <c r="AKY17" s="26"/>
      <c r="AKZ17" s="26"/>
      <c r="ALA17" s="26"/>
      <c r="ALB17" s="26"/>
      <c r="ALC17" s="26"/>
      <c r="ALD17" s="26"/>
      <c r="ALE17" s="26"/>
      <c r="ALF17" s="26"/>
      <c r="ALG17" s="26"/>
      <c r="ALH17" s="26"/>
      <c r="ALI17" s="26"/>
      <c r="ALJ17" s="26"/>
      <c r="ALK17" s="26"/>
      <c r="ALL17" s="26"/>
      <c r="ALM17" s="26"/>
      <c r="ALN17" s="26"/>
      <c r="ALO17" s="26"/>
      <c r="ALP17" s="26"/>
      <c r="ALQ17" s="26"/>
      <c r="ALR17" s="26"/>
      <c r="ALS17" s="26"/>
      <c r="ALT17" s="26"/>
      <c r="ALU17" s="26"/>
      <c r="ALV17" s="26"/>
      <c r="ALW17" s="26"/>
      <c r="ALX17" s="26"/>
      <c r="ALY17" s="26"/>
      <c r="ALZ17" s="26"/>
      <c r="AMA17" s="26"/>
      <c r="AMB17" s="26"/>
      <c r="AMC17" s="26"/>
      <c r="AMD17" s="26"/>
      <c r="AME17" s="26"/>
      <c r="AMF17" s="26"/>
      <c r="AMG17" s="26"/>
      <c r="AMH17" s="26"/>
      <c r="AMI17" s="183"/>
      <c r="AMJ17" s="183"/>
    </row>
    <row r="18" s="199" customFormat="true" ht="14.15" hidden="false" customHeight="true" outlineLevel="0" collapsed="false">
      <c r="A18" s="57" t="n">
        <v>12</v>
      </c>
      <c r="B18" s="58" t="s">
        <v>55</v>
      </c>
      <c r="C18" s="59" t="n">
        <v>4494</v>
      </c>
      <c r="E18" s="200" t="n">
        <v>2471.7</v>
      </c>
      <c r="F18" s="201"/>
      <c r="G18" s="127" t="n">
        <v>1800</v>
      </c>
      <c r="H18" s="201"/>
      <c r="I18" s="202" t="n">
        <f aca="false">C18*0.7</f>
        <v>3145.8</v>
      </c>
      <c r="J18" s="201"/>
      <c r="K18" s="127" t="n">
        <v>2154.12</v>
      </c>
      <c r="L18" s="203"/>
      <c r="M18" s="204" t="s">
        <v>172</v>
      </c>
      <c r="N18" s="205"/>
      <c r="O18" s="202"/>
      <c r="P18" s="205"/>
      <c r="Q18" s="127" t="n">
        <f aca="false">E18+G18+I18+K18+O18</f>
        <v>9571.62</v>
      </c>
      <c r="AJQ18" s="26"/>
      <c r="AJR18" s="26"/>
      <c r="AJS18" s="26"/>
      <c r="AJT18" s="26"/>
      <c r="AJU18" s="26"/>
      <c r="AJV18" s="26"/>
      <c r="AJW18" s="26"/>
      <c r="AJX18" s="26"/>
      <c r="AJY18" s="26"/>
      <c r="AJZ18" s="26"/>
      <c r="AKA18" s="26"/>
      <c r="AKB18" s="26"/>
      <c r="AKC18" s="26"/>
      <c r="AKD18" s="26"/>
      <c r="AKE18" s="26"/>
      <c r="AKF18" s="26"/>
      <c r="AKG18" s="26"/>
      <c r="AKH18" s="26"/>
      <c r="AKI18" s="26"/>
      <c r="AKJ18" s="26"/>
      <c r="AKK18" s="26"/>
      <c r="AKL18" s="26"/>
      <c r="AKM18" s="26"/>
      <c r="AKN18" s="26"/>
      <c r="AKO18" s="26"/>
      <c r="AKP18" s="26"/>
      <c r="AKQ18" s="26"/>
      <c r="AKR18" s="26"/>
      <c r="AKS18" s="26"/>
      <c r="AKT18" s="26"/>
      <c r="AKU18" s="26"/>
      <c r="AKV18" s="26"/>
      <c r="AKW18" s="26"/>
      <c r="AKX18" s="26"/>
      <c r="AKY18" s="26"/>
      <c r="AKZ18" s="26"/>
      <c r="ALA18" s="26"/>
      <c r="ALB18" s="26"/>
      <c r="ALC18" s="26"/>
      <c r="ALD18" s="26"/>
      <c r="ALE18" s="26"/>
      <c r="ALF18" s="26"/>
      <c r="ALG18" s="26"/>
      <c r="ALH18" s="26"/>
      <c r="ALI18" s="26"/>
      <c r="ALJ18" s="26"/>
      <c r="ALK18" s="26"/>
      <c r="ALL18" s="26"/>
      <c r="ALM18" s="26"/>
      <c r="ALN18" s="26"/>
      <c r="ALO18" s="26"/>
      <c r="ALP18" s="26"/>
      <c r="ALQ18" s="26"/>
      <c r="ALR18" s="26"/>
      <c r="ALS18" s="26"/>
      <c r="ALT18" s="26"/>
      <c r="ALU18" s="26"/>
      <c r="ALV18" s="26"/>
      <c r="ALW18" s="26"/>
      <c r="ALX18" s="26"/>
      <c r="ALY18" s="26"/>
      <c r="ALZ18" s="26"/>
      <c r="AMA18" s="26"/>
      <c r="AMB18" s="26"/>
      <c r="AMC18" s="26"/>
      <c r="AMD18" s="26"/>
      <c r="AME18" s="26"/>
      <c r="AMF18" s="26"/>
      <c r="AMG18" s="26"/>
      <c r="AMH18" s="26"/>
      <c r="AMI18" s="183"/>
      <c r="AMJ18" s="183"/>
    </row>
    <row r="19" s="199" customFormat="true" ht="14.15" hidden="false" customHeight="true" outlineLevel="0" collapsed="false">
      <c r="A19" s="57" t="n">
        <v>13</v>
      </c>
      <c r="B19" s="58" t="s">
        <v>56</v>
      </c>
      <c r="C19" s="59" t="n">
        <v>5221</v>
      </c>
      <c r="E19" s="200" t="n">
        <v>2871.55</v>
      </c>
      <c r="F19" s="201"/>
      <c r="G19" s="127" t="n">
        <v>3100</v>
      </c>
      <c r="H19" s="201"/>
      <c r="I19" s="202" t="n">
        <f aca="false">C19*0.7</f>
        <v>3654.7</v>
      </c>
      <c r="J19" s="201"/>
      <c r="K19" s="127" t="n">
        <v>1115.412</v>
      </c>
      <c r="L19" s="203"/>
      <c r="M19" s="204" t="s">
        <v>172</v>
      </c>
      <c r="N19" s="205"/>
      <c r="O19" s="202"/>
      <c r="P19" s="205"/>
      <c r="Q19" s="127" t="n">
        <f aca="false">E19+G19+I19+K19+O19</f>
        <v>10741.662</v>
      </c>
      <c r="AJQ19" s="26"/>
      <c r="AJR19" s="26"/>
      <c r="AJS19" s="26"/>
      <c r="AJT19" s="26"/>
      <c r="AJU19" s="26"/>
      <c r="AJV19" s="26"/>
      <c r="AJW19" s="26"/>
      <c r="AJX19" s="26"/>
      <c r="AJY19" s="26"/>
      <c r="AJZ19" s="26"/>
      <c r="AKA19" s="26"/>
      <c r="AKB19" s="26"/>
      <c r="AKC19" s="26"/>
      <c r="AKD19" s="26"/>
      <c r="AKE19" s="26"/>
      <c r="AKF19" s="26"/>
      <c r="AKG19" s="26"/>
      <c r="AKH19" s="26"/>
      <c r="AKI19" s="26"/>
      <c r="AKJ19" s="26"/>
      <c r="AKK19" s="26"/>
      <c r="AKL19" s="26"/>
      <c r="AKM19" s="26"/>
      <c r="AKN19" s="26"/>
      <c r="AKO19" s="26"/>
      <c r="AKP19" s="26"/>
      <c r="AKQ19" s="26"/>
      <c r="AKR19" s="26"/>
      <c r="AKS19" s="26"/>
      <c r="AKT19" s="26"/>
      <c r="AKU19" s="26"/>
      <c r="AKV19" s="26"/>
      <c r="AKW19" s="26"/>
      <c r="AKX19" s="26"/>
      <c r="AKY19" s="26"/>
      <c r="AKZ19" s="26"/>
      <c r="ALA19" s="26"/>
      <c r="ALB19" s="26"/>
      <c r="ALC19" s="26"/>
      <c r="ALD19" s="26"/>
      <c r="ALE19" s="26"/>
      <c r="ALF19" s="26"/>
      <c r="ALG19" s="26"/>
      <c r="ALH19" s="26"/>
      <c r="ALI19" s="26"/>
      <c r="ALJ19" s="26"/>
      <c r="ALK19" s="26"/>
      <c r="ALL19" s="26"/>
      <c r="ALM19" s="26"/>
      <c r="ALN19" s="26"/>
      <c r="ALO19" s="26"/>
      <c r="ALP19" s="26"/>
      <c r="ALQ19" s="26"/>
      <c r="ALR19" s="26"/>
      <c r="ALS19" s="26"/>
      <c r="ALT19" s="26"/>
      <c r="ALU19" s="26"/>
      <c r="ALV19" s="26"/>
      <c r="ALW19" s="26"/>
      <c r="ALX19" s="26"/>
      <c r="ALY19" s="26"/>
      <c r="ALZ19" s="26"/>
      <c r="AMA19" s="26"/>
      <c r="AMB19" s="26"/>
      <c r="AMC19" s="26"/>
      <c r="AMD19" s="26"/>
      <c r="AME19" s="26"/>
      <c r="AMF19" s="26"/>
      <c r="AMG19" s="26"/>
      <c r="AMH19" s="26"/>
      <c r="AMI19" s="183"/>
      <c r="AMJ19" s="183"/>
    </row>
    <row r="20" s="199" customFormat="true" ht="14.15" hidden="false" customHeight="true" outlineLevel="0" collapsed="false">
      <c r="A20" s="57" t="n">
        <v>14</v>
      </c>
      <c r="B20" s="58" t="s">
        <v>57</v>
      </c>
      <c r="C20" s="59" t="n">
        <v>3532</v>
      </c>
      <c r="E20" s="200" t="n">
        <v>1942.6</v>
      </c>
      <c r="F20" s="201"/>
      <c r="G20" s="127" t="n">
        <v>1800</v>
      </c>
      <c r="H20" s="201"/>
      <c r="I20" s="202" t="n">
        <f aca="false">C20*0.7</f>
        <v>2472.4</v>
      </c>
      <c r="J20" s="201"/>
      <c r="K20" s="127" t="n">
        <v>1000</v>
      </c>
      <c r="L20" s="203"/>
      <c r="M20" s="204" t="s">
        <v>172</v>
      </c>
      <c r="N20" s="205"/>
      <c r="O20" s="202"/>
      <c r="P20" s="205"/>
      <c r="Q20" s="127" t="n">
        <f aca="false">E20+G20+I20+K20+O20</f>
        <v>7215</v>
      </c>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26"/>
      <c r="AMI20" s="183"/>
      <c r="AMJ20" s="183"/>
    </row>
    <row r="21" s="199" customFormat="true" ht="14.15" hidden="false" customHeight="true" outlineLevel="0" collapsed="false">
      <c r="A21" s="57" t="n">
        <v>15</v>
      </c>
      <c r="B21" s="58" t="s">
        <v>58</v>
      </c>
      <c r="C21" s="59" t="n">
        <v>4363</v>
      </c>
      <c r="E21" s="200" t="n">
        <v>2399.65</v>
      </c>
      <c r="F21" s="201"/>
      <c r="G21" s="127" t="n">
        <v>1800</v>
      </c>
      <c r="H21" s="201"/>
      <c r="I21" s="202" t="n">
        <f aca="false">C21*0.7</f>
        <v>3054.1</v>
      </c>
      <c r="J21" s="201"/>
      <c r="K21" s="127" t="n">
        <v>1000</v>
      </c>
      <c r="L21" s="203"/>
      <c r="M21" s="204" t="s">
        <v>172</v>
      </c>
      <c r="N21" s="205"/>
      <c r="O21" s="202"/>
      <c r="P21" s="205"/>
      <c r="Q21" s="127" t="n">
        <f aca="false">E21+G21+I21+K21+O21</f>
        <v>8253.75</v>
      </c>
      <c r="AJQ21" s="26"/>
      <c r="AJR21" s="26"/>
      <c r="AJS21" s="26"/>
      <c r="AJT21" s="26"/>
      <c r="AJU21" s="26"/>
      <c r="AJV21" s="26"/>
      <c r="AJW21" s="26"/>
      <c r="AJX21" s="26"/>
      <c r="AJY21" s="26"/>
      <c r="AJZ21" s="26"/>
      <c r="AKA21" s="26"/>
      <c r="AKB21" s="26"/>
      <c r="AKC21" s="26"/>
      <c r="AKD21" s="26"/>
      <c r="AKE21" s="26"/>
      <c r="AKF21" s="26"/>
      <c r="AKG21" s="26"/>
      <c r="AKH21" s="26"/>
      <c r="AKI21" s="26"/>
      <c r="AKJ21" s="26"/>
      <c r="AKK21" s="26"/>
      <c r="AKL21" s="26"/>
      <c r="AKM21" s="26"/>
      <c r="AKN21" s="26"/>
      <c r="AKO21" s="26"/>
      <c r="AKP21" s="26"/>
      <c r="AKQ21" s="26"/>
      <c r="AKR21" s="26"/>
      <c r="AKS21" s="26"/>
      <c r="AKT21" s="26"/>
      <c r="AKU21" s="26"/>
      <c r="AKV21" s="26"/>
      <c r="AKW21" s="26"/>
      <c r="AKX21" s="26"/>
      <c r="AKY21" s="26"/>
      <c r="AKZ21" s="26"/>
      <c r="ALA21" s="26"/>
      <c r="ALB21" s="26"/>
      <c r="ALC21" s="26"/>
      <c r="ALD21" s="26"/>
      <c r="ALE21" s="26"/>
      <c r="ALF21" s="26"/>
      <c r="ALG21" s="26"/>
      <c r="ALH21" s="26"/>
      <c r="ALI21" s="26"/>
      <c r="ALJ21" s="26"/>
      <c r="ALK21" s="26"/>
      <c r="ALL21" s="26"/>
      <c r="ALM21" s="26"/>
      <c r="ALN21" s="26"/>
      <c r="ALO21" s="26"/>
      <c r="ALP21" s="26"/>
      <c r="ALQ21" s="26"/>
      <c r="ALR21" s="26"/>
      <c r="ALS21" s="26"/>
      <c r="ALT21" s="26"/>
      <c r="ALU21" s="26"/>
      <c r="ALV21" s="26"/>
      <c r="ALW21" s="26"/>
      <c r="ALX21" s="26"/>
      <c r="ALY21" s="26"/>
      <c r="ALZ21" s="26"/>
      <c r="AMA21" s="26"/>
      <c r="AMB21" s="26"/>
      <c r="AMC21" s="26"/>
      <c r="AMD21" s="26"/>
      <c r="AME21" s="26"/>
      <c r="AMF21" s="26"/>
      <c r="AMG21" s="26"/>
      <c r="AMH21" s="26"/>
      <c r="AMI21" s="183"/>
      <c r="AMJ21" s="183"/>
    </row>
    <row r="22" s="199" customFormat="true" ht="14.15" hidden="false" customHeight="true" outlineLevel="0" collapsed="false">
      <c r="A22" s="57" t="n">
        <v>16</v>
      </c>
      <c r="B22" s="58" t="s">
        <v>59</v>
      </c>
      <c r="C22" s="59" t="n">
        <v>10391</v>
      </c>
      <c r="E22" s="200" t="n">
        <v>5715.05</v>
      </c>
      <c r="F22" s="201"/>
      <c r="G22" s="127" t="n">
        <v>4000</v>
      </c>
      <c r="H22" s="201"/>
      <c r="I22" s="202" t="n">
        <f aca="false">C22*0.7</f>
        <v>7273.7</v>
      </c>
      <c r="J22" s="201"/>
      <c r="K22" s="127" t="n">
        <v>2546.236</v>
      </c>
      <c r="L22" s="203"/>
      <c r="M22" s="204" t="s">
        <v>172</v>
      </c>
      <c r="N22" s="205"/>
      <c r="O22" s="202"/>
      <c r="P22" s="205"/>
      <c r="Q22" s="127" t="n">
        <f aca="false">E22+G22+I22+K22+O22</f>
        <v>19534.986</v>
      </c>
      <c r="AJQ22" s="26"/>
      <c r="AJR22" s="26"/>
      <c r="AJS22" s="26"/>
      <c r="AJT22" s="26"/>
      <c r="AJU22" s="26"/>
      <c r="AJV22" s="26"/>
      <c r="AJW22" s="26"/>
      <c r="AJX22" s="26"/>
      <c r="AJY22" s="26"/>
      <c r="AJZ22" s="26"/>
      <c r="AKA22" s="26"/>
      <c r="AKB22" s="26"/>
      <c r="AKC22" s="26"/>
      <c r="AKD22" s="26"/>
      <c r="AKE22" s="26"/>
      <c r="AKF22" s="26"/>
      <c r="AKG22" s="26"/>
      <c r="AKH22" s="26"/>
      <c r="AKI22" s="26"/>
      <c r="AKJ22" s="26"/>
      <c r="AKK22" s="26"/>
      <c r="AKL22" s="26"/>
      <c r="AKM22" s="26"/>
      <c r="AKN22" s="26"/>
      <c r="AKO22" s="26"/>
      <c r="AKP22" s="26"/>
      <c r="AKQ22" s="26"/>
      <c r="AKR22" s="26"/>
      <c r="AKS22" s="26"/>
      <c r="AKT22" s="26"/>
      <c r="AKU22" s="26"/>
      <c r="AKV22" s="26"/>
      <c r="AKW22" s="26"/>
      <c r="AKX22" s="26"/>
      <c r="AKY22" s="26"/>
      <c r="AKZ22" s="26"/>
      <c r="ALA22" s="26"/>
      <c r="ALB22" s="26"/>
      <c r="ALC22" s="26"/>
      <c r="ALD22" s="26"/>
      <c r="ALE22" s="26"/>
      <c r="ALF22" s="26"/>
      <c r="ALG22" s="26"/>
      <c r="ALH22" s="26"/>
      <c r="ALI22" s="26"/>
      <c r="ALJ22" s="26"/>
      <c r="ALK22" s="26"/>
      <c r="ALL22" s="26"/>
      <c r="ALM22" s="26"/>
      <c r="ALN22" s="26"/>
      <c r="ALO22" s="26"/>
      <c r="ALP22" s="26"/>
      <c r="ALQ22" s="26"/>
      <c r="ALR22" s="26"/>
      <c r="ALS22" s="26"/>
      <c r="ALT22" s="26"/>
      <c r="ALU22" s="26"/>
      <c r="ALV22" s="26"/>
      <c r="ALW22" s="26"/>
      <c r="ALX22" s="26"/>
      <c r="ALY22" s="26"/>
      <c r="ALZ22" s="26"/>
      <c r="AMA22" s="26"/>
      <c r="AMB22" s="26"/>
      <c r="AMC22" s="26"/>
      <c r="AMD22" s="26"/>
      <c r="AME22" s="26"/>
      <c r="AMF22" s="26"/>
      <c r="AMG22" s="26"/>
      <c r="AMH22" s="26"/>
      <c r="AMI22" s="183"/>
      <c r="AMJ22" s="183"/>
    </row>
    <row r="23" s="199" customFormat="true" ht="14.15" hidden="false" customHeight="true" outlineLevel="0" collapsed="false">
      <c r="A23" s="57" t="n">
        <v>17</v>
      </c>
      <c r="B23" s="58" t="s">
        <v>60</v>
      </c>
      <c r="C23" s="59" t="n">
        <v>26203</v>
      </c>
      <c r="E23" s="200" t="n">
        <v>14411.65</v>
      </c>
      <c r="F23" s="201"/>
      <c r="G23" s="127" t="n">
        <v>4000</v>
      </c>
      <c r="H23" s="201"/>
      <c r="I23" s="202" t="n">
        <f aca="false">C23*0.7</f>
        <v>18342.1</v>
      </c>
      <c r="J23" s="201"/>
      <c r="K23" s="127" t="n">
        <v>6659.8732</v>
      </c>
      <c r="L23" s="203"/>
      <c r="M23" s="204" t="s">
        <v>172</v>
      </c>
      <c r="N23" s="205"/>
      <c r="O23" s="202" t="n">
        <v>3810</v>
      </c>
      <c r="P23" s="205"/>
      <c r="Q23" s="127" t="n">
        <f aca="false">E23+G23+I23+K23+O23</f>
        <v>47223.6232</v>
      </c>
      <c r="AJQ23" s="26"/>
      <c r="AJR23" s="26"/>
      <c r="AJS23" s="26"/>
      <c r="AJT23" s="26"/>
      <c r="AJU23" s="26"/>
      <c r="AJV23" s="26"/>
      <c r="AJW23" s="26"/>
      <c r="AJX23" s="26"/>
      <c r="AJY23" s="26"/>
      <c r="AJZ23" s="26"/>
      <c r="AKA23" s="26"/>
      <c r="AKB23" s="26"/>
      <c r="AKC23" s="26"/>
      <c r="AKD23" s="26"/>
      <c r="AKE23" s="26"/>
      <c r="AKF23" s="26"/>
      <c r="AKG23" s="26"/>
      <c r="AKH23" s="26"/>
      <c r="AKI23" s="26"/>
      <c r="AKJ23" s="26"/>
      <c r="AKK23" s="26"/>
      <c r="AKL23" s="26"/>
      <c r="AKM23" s="26"/>
      <c r="AKN23" s="26"/>
      <c r="AKO23" s="26"/>
      <c r="AKP23" s="26"/>
      <c r="AKQ23" s="26"/>
      <c r="AKR23" s="26"/>
      <c r="AKS23" s="26"/>
      <c r="AKT23" s="26"/>
      <c r="AKU23" s="26"/>
      <c r="AKV23" s="26"/>
      <c r="AKW23" s="26"/>
      <c r="AKX23" s="26"/>
      <c r="AKY23" s="26"/>
      <c r="AKZ23" s="26"/>
      <c r="ALA23" s="26"/>
      <c r="ALB23" s="26"/>
      <c r="ALC23" s="26"/>
      <c r="ALD23" s="26"/>
      <c r="ALE23" s="26"/>
      <c r="ALF23" s="26"/>
      <c r="ALG23" s="26"/>
      <c r="ALH23" s="26"/>
      <c r="ALI23" s="26"/>
      <c r="ALJ23" s="26"/>
      <c r="ALK23" s="26"/>
      <c r="ALL23" s="26"/>
      <c r="ALM23" s="26"/>
      <c r="ALN23" s="26"/>
      <c r="ALO23" s="26"/>
      <c r="ALP23" s="26"/>
      <c r="ALQ23" s="26"/>
      <c r="ALR23" s="26"/>
      <c r="ALS23" s="26"/>
      <c r="ALT23" s="26"/>
      <c r="ALU23" s="26"/>
      <c r="ALV23" s="26"/>
      <c r="ALW23" s="26"/>
      <c r="ALX23" s="26"/>
      <c r="ALY23" s="26"/>
      <c r="ALZ23" s="26"/>
      <c r="AMA23" s="26"/>
      <c r="AMB23" s="26"/>
      <c r="AMC23" s="26"/>
      <c r="AMD23" s="26"/>
      <c r="AME23" s="26"/>
      <c r="AMF23" s="26"/>
      <c r="AMG23" s="26"/>
      <c r="AMH23" s="26"/>
      <c r="AMI23" s="183"/>
      <c r="AMJ23" s="183"/>
    </row>
    <row r="24" s="199" customFormat="true" ht="14.15" hidden="false" customHeight="true" outlineLevel="0" collapsed="false">
      <c r="A24" s="57" t="n">
        <v>23</v>
      </c>
      <c r="B24" s="58" t="s">
        <v>61</v>
      </c>
      <c r="C24" s="59" t="n">
        <v>7145</v>
      </c>
      <c r="E24" s="200" t="n">
        <v>3929.75</v>
      </c>
      <c r="F24" s="201"/>
      <c r="G24" s="127" t="n">
        <v>3100</v>
      </c>
      <c r="H24" s="201"/>
      <c r="I24" s="202" t="n">
        <f aca="false">C24*0.7</f>
        <v>5001.5</v>
      </c>
      <c r="J24" s="201"/>
      <c r="K24" s="127" t="n">
        <v>2200</v>
      </c>
      <c r="L24" s="203"/>
      <c r="M24" s="204" t="s">
        <v>172</v>
      </c>
      <c r="N24" s="205"/>
      <c r="O24" s="202"/>
      <c r="P24" s="205"/>
      <c r="Q24" s="127" t="n">
        <f aca="false">E24+G24+I24+K24+O24</f>
        <v>14231.25</v>
      </c>
      <c r="AJQ24" s="26"/>
      <c r="AJR24" s="26"/>
      <c r="AJS24" s="26"/>
      <c r="AJT24" s="26"/>
      <c r="AJU24" s="26"/>
      <c r="AJV24" s="26"/>
      <c r="AJW24" s="26"/>
      <c r="AJX24" s="26"/>
      <c r="AJY24" s="26"/>
      <c r="AJZ24" s="26"/>
      <c r="AKA24" s="26"/>
      <c r="AKB24" s="26"/>
      <c r="AKC24" s="26"/>
      <c r="AKD24" s="26"/>
      <c r="AKE24" s="26"/>
      <c r="AKF24" s="26"/>
      <c r="AKG24" s="26"/>
      <c r="AKH24" s="26"/>
      <c r="AKI24" s="26"/>
      <c r="AKJ24" s="26"/>
      <c r="AKK24" s="26"/>
      <c r="AKL24" s="26"/>
      <c r="AKM24" s="26"/>
      <c r="AKN24" s="26"/>
      <c r="AKO24" s="26"/>
      <c r="AKP24" s="26"/>
      <c r="AKQ24" s="26"/>
      <c r="AKR24" s="26"/>
      <c r="AKS24" s="26"/>
      <c r="AKT24" s="26"/>
      <c r="AKU24" s="26"/>
      <c r="AKV24" s="26"/>
      <c r="AKW24" s="26"/>
      <c r="AKX24" s="26"/>
      <c r="AKY24" s="26"/>
      <c r="AKZ24" s="26"/>
      <c r="ALA24" s="26"/>
      <c r="ALB24" s="26"/>
      <c r="ALC24" s="26"/>
      <c r="ALD24" s="26"/>
      <c r="ALE24" s="26"/>
      <c r="ALF24" s="26"/>
      <c r="ALG24" s="26"/>
      <c r="ALH24" s="26"/>
      <c r="ALI24" s="26"/>
      <c r="ALJ24" s="26"/>
      <c r="ALK24" s="26"/>
      <c r="ALL24" s="26"/>
      <c r="ALM24" s="26"/>
      <c r="ALN24" s="26"/>
      <c r="ALO24" s="26"/>
      <c r="ALP24" s="26"/>
      <c r="ALQ24" s="26"/>
      <c r="ALR24" s="26"/>
      <c r="ALS24" s="26"/>
      <c r="ALT24" s="26"/>
      <c r="ALU24" s="26"/>
      <c r="ALV24" s="26"/>
      <c r="ALW24" s="26"/>
      <c r="ALX24" s="26"/>
      <c r="ALY24" s="26"/>
      <c r="ALZ24" s="26"/>
      <c r="AMA24" s="26"/>
      <c r="AMB24" s="26"/>
      <c r="AMC24" s="26"/>
      <c r="AMD24" s="26"/>
      <c r="AME24" s="26"/>
      <c r="AMF24" s="26"/>
      <c r="AMG24" s="26"/>
      <c r="AMH24" s="26"/>
      <c r="AMI24" s="183"/>
      <c r="AMJ24" s="183"/>
    </row>
    <row r="25" s="199" customFormat="true" ht="14.15" hidden="false" customHeight="true" outlineLevel="0" collapsed="false">
      <c r="A25" s="57" t="n">
        <v>24</v>
      </c>
      <c r="B25" s="58" t="s">
        <v>62</v>
      </c>
      <c r="C25" s="59" t="n">
        <v>10697</v>
      </c>
      <c r="E25" s="200" t="n">
        <v>5883.35</v>
      </c>
      <c r="F25" s="201"/>
      <c r="G25" s="127" t="n">
        <v>4000</v>
      </c>
      <c r="H25" s="201"/>
      <c r="I25" s="202" t="n">
        <f aca="false">C25*0.7</f>
        <v>7487.9</v>
      </c>
      <c r="J25" s="201"/>
      <c r="K25" s="127" t="n">
        <v>2200</v>
      </c>
      <c r="L25" s="203"/>
      <c r="M25" s="204" t="s">
        <v>172</v>
      </c>
      <c r="N25" s="205"/>
      <c r="O25" s="202"/>
      <c r="P25" s="205"/>
      <c r="Q25" s="127" t="n">
        <f aca="false">E25+G25+I25+K25+O25</f>
        <v>19571.25</v>
      </c>
      <c r="AJQ25" s="26"/>
      <c r="AJR25" s="26"/>
      <c r="AJS25" s="26"/>
      <c r="AJT25" s="26"/>
      <c r="AJU25" s="26"/>
      <c r="AJV25" s="26"/>
      <c r="AJW25" s="26"/>
      <c r="AJX25" s="26"/>
      <c r="AJY25" s="26"/>
      <c r="AJZ25" s="26"/>
      <c r="AKA25" s="26"/>
      <c r="AKB25" s="26"/>
      <c r="AKC25" s="26"/>
      <c r="AKD25" s="26"/>
      <c r="AKE25" s="26"/>
      <c r="AKF25" s="26"/>
      <c r="AKG25" s="26"/>
      <c r="AKH25" s="26"/>
      <c r="AKI25" s="26"/>
      <c r="AKJ25" s="26"/>
      <c r="AKK25" s="26"/>
      <c r="AKL25" s="26"/>
      <c r="AKM25" s="26"/>
      <c r="AKN25" s="26"/>
      <c r="AKO25" s="26"/>
      <c r="AKP25" s="26"/>
      <c r="AKQ25" s="26"/>
      <c r="AKR25" s="26"/>
      <c r="AKS25" s="26"/>
      <c r="AKT25" s="26"/>
      <c r="AKU25" s="26"/>
      <c r="AKV25" s="26"/>
      <c r="AKW25" s="26"/>
      <c r="AKX25" s="26"/>
      <c r="AKY25" s="26"/>
      <c r="AKZ25" s="26"/>
      <c r="ALA25" s="26"/>
      <c r="ALB25" s="26"/>
      <c r="ALC25" s="26"/>
      <c r="ALD25" s="26"/>
      <c r="ALE25" s="26"/>
      <c r="ALF25" s="26"/>
      <c r="ALG25" s="26"/>
      <c r="ALH25" s="26"/>
      <c r="ALI25" s="26"/>
      <c r="ALJ25" s="26"/>
      <c r="ALK25" s="26"/>
      <c r="ALL25" s="26"/>
      <c r="ALM25" s="26"/>
      <c r="ALN25" s="26"/>
      <c r="ALO25" s="26"/>
      <c r="ALP25" s="26"/>
      <c r="ALQ25" s="26"/>
      <c r="ALR25" s="26"/>
      <c r="ALS25" s="26"/>
      <c r="ALT25" s="26"/>
      <c r="ALU25" s="26"/>
      <c r="ALV25" s="26"/>
      <c r="ALW25" s="26"/>
      <c r="ALX25" s="26"/>
      <c r="ALY25" s="26"/>
      <c r="ALZ25" s="26"/>
      <c r="AMA25" s="26"/>
      <c r="AMB25" s="26"/>
      <c r="AMC25" s="26"/>
      <c r="AMD25" s="26"/>
      <c r="AME25" s="26"/>
      <c r="AMF25" s="26"/>
      <c r="AMG25" s="26"/>
      <c r="AMH25" s="26"/>
      <c r="AMI25" s="183"/>
      <c r="AMJ25" s="183"/>
    </row>
    <row r="26" s="199" customFormat="true" ht="14.15" hidden="false" customHeight="true" outlineLevel="0" collapsed="false">
      <c r="A26" s="57" t="n">
        <v>25</v>
      </c>
      <c r="B26" s="58" t="s">
        <v>63</v>
      </c>
      <c r="C26" s="59" t="n">
        <v>6797</v>
      </c>
      <c r="E26" s="200" t="n">
        <v>3738.35</v>
      </c>
      <c r="F26" s="201"/>
      <c r="G26" s="127" t="n">
        <v>3100</v>
      </c>
      <c r="H26" s="201"/>
      <c r="I26" s="202" t="n">
        <f aca="false">C26*0.7</f>
        <v>4757.9</v>
      </c>
      <c r="J26" s="201"/>
      <c r="K26" s="127" t="n">
        <v>2200</v>
      </c>
      <c r="L26" s="203"/>
      <c r="M26" s="204" t="s">
        <v>172</v>
      </c>
      <c r="N26" s="205"/>
      <c r="O26" s="202"/>
      <c r="P26" s="205"/>
      <c r="Q26" s="127" t="n">
        <f aca="false">E26+G26+I26+K26+O26</f>
        <v>13796.25</v>
      </c>
      <c r="AJQ26" s="26"/>
      <c r="AJR26" s="26"/>
      <c r="AJS26" s="26"/>
      <c r="AJT26" s="26"/>
      <c r="AJU26" s="26"/>
      <c r="AJV26" s="26"/>
      <c r="AJW26" s="26"/>
      <c r="AJX26" s="26"/>
      <c r="AJY26" s="26"/>
      <c r="AJZ26" s="26"/>
      <c r="AKA26" s="26"/>
      <c r="AKB26" s="26"/>
      <c r="AKC26" s="26"/>
      <c r="AKD26" s="26"/>
      <c r="AKE26" s="26"/>
      <c r="AKF26" s="26"/>
      <c r="AKG26" s="26"/>
      <c r="AKH26" s="26"/>
      <c r="AKI26" s="26"/>
      <c r="AKJ26" s="26"/>
      <c r="AKK26" s="26"/>
      <c r="AKL26" s="26"/>
      <c r="AKM26" s="26"/>
      <c r="AKN26" s="26"/>
      <c r="AKO26" s="26"/>
      <c r="AKP26" s="26"/>
      <c r="AKQ26" s="26"/>
      <c r="AKR26" s="26"/>
      <c r="AKS26" s="26"/>
      <c r="AKT26" s="26"/>
      <c r="AKU26" s="26"/>
      <c r="AKV26" s="26"/>
      <c r="AKW26" s="26"/>
      <c r="AKX26" s="26"/>
      <c r="AKY26" s="26"/>
      <c r="AKZ26" s="26"/>
      <c r="ALA26" s="26"/>
      <c r="ALB26" s="26"/>
      <c r="ALC26" s="26"/>
      <c r="ALD26" s="26"/>
      <c r="ALE26" s="26"/>
      <c r="ALF26" s="26"/>
      <c r="ALG26" s="26"/>
      <c r="ALH26" s="26"/>
      <c r="ALI26" s="26"/>
      <c r="ALJ26" s="26"/>
      <c r="ALK26" s="26"/>
      <c r="ALL26" s="26"/>
      <c r="ALM26" s="26"/>
      <c r="ALN26" s="26"/>
      <c r="ALO26" s="26"/>
      <c r="ALP26" s="26"/>
      <c r="ALQ26" s="26"/>
      <c r="ALR26" s="26"/>
      <c r="ALS26" s="26"/>
      <c r="ALT26" s="26"/>
      <c r="ALU26" s="26"/>
      <c r="ALV26" s="26"/>
      <c r="ALW26" s="26"/>
      <c r="ALX26" s="26"/>
      <c r="ALY26" s="26"/>
      <c r="ALZ26" s="26"/>
      <c r="AMA26" s="26"/>
      <c r="AMB26" s="26"/>
      <c r="AMC26" s="26"/>
      <c r="AMD26" s="26"/>
      <c r="AME26" s="26"/>
      <c r="AMF26" s="26"/>
      <c r="AMG26" s="26"/>
      <c r="AMH26" s="26"/>
      <c r="AMI26" s="183"/>
      <c r="AMJ26" s="183"/>
    </row>
    <row r="27" s="199" customFormat="true" ht="14.15" hidden="false" customHeight="true" outlineLevel="0" collapsed="false">
      <c r="A27" s="57" t="n">
        <v>26</v>
      </c>
      <c r="B27" s="58" t="s">
        <v>64</v>
      </c>
      <c r="C27" s="59" t="n">
        <v>5205</v>
      </c>
      <c r="E27" s="200" t="n">
        <v>2862.75</v>
      </c>
      <c r="F27" s="201"/>
      <c r="G27" s="127" t="n">
        <v>3100</v>
      </c>
      <c r="H27" s="201"/>
      <c r="I27" s="202" t="n">
        <f aca="false">C27*0.7</f>
        <v>3643.5</v>
      </c>
      <c r="J27" s="201"/>
      <c r="K27" s="127" t="n">
        <v>1230.824</v>
      </c>
      <c r="L27" s="203"/>
      <c r="M27" s="204" t="s">
        <v>172</v>
      </c>
      <c r="N27" s="205"/>
      <c r="O27" s="202"/>
      <c r="P27" s="205"/>
      <c r="Q27" s="127" t="n">
        <f aca="false">E27+G27+I27+K27+O27</f>
        <v>10837.074</v>
      </c>
      <c r="AJQ27" s="26"/>
      <c r="AJR27" s="26"/>
      <c r="AJS27" s="26"/>
      <c r="AJT27" s="26"/>
      <c r="AJU27" s="26"/>
      <c r="AJV27" s="26"/>
      <c r="AJW27" s="26"/>
      <c r="AJX27" s="26"/>
      <c r="AJY27" s="26"/>
      <c r="AJZ27" s="26"/>
      <c r="AKA27" s="26"/>
      <c r="AKB27" s="26"/>
      <c r="AKC27" s="26"/>
      <c r="AKD27" s="26"/>
      <c r="AKE27" s="26"/>
      <c r="AKF27" s="26"/>
      <c r="AKG27" s="26"/>
      <c r="AKH27" s="26"/>
      <c r="AKI27" s="26"/>
      <c r="AKJ27" s="26"/>
      <c r="AKK27" s="26"/>
      <c r="AKL27" s="26"/>
      <c r="AKM27" s="26"/>
      <c r="AKN27" s="26"/>
      <c r="AKO27" s="26"/>
      <c r="AKP27" s="26"/>
      <c r="AKQ27" s="26"/>
      <c r="AKR27" s="26"/>
      <c r="AKS27" s="26"/>
      <c r="AKT27" s="26"/>
      <c r="AKU27" s="26"/>
      <c r="AKV27" s="26"/>
      <c r="AKW27" s="26"/>
      <c r="AKX27" s="26"/>
      <c r="AKY27" s="26"/>
      <c r="AKZ27" s="26"/>
      <c r="ALA27" s="26"/>
      <c r="ALB27" s="26"/>
      <c r="ALC27" s="26"/>
      <c r="ALD27" s="26"/>
      <c r="ALE27" s="26"/>
      <c r="ALF27" s="26"/>
      <c r="ALG27" s="26"/>
      <c r="ALH27" s="26"/>
      <c r="ALI27" s="26"/>
      <c r="ALJ27" s="26"/>
      <c r="ALK27" s="26"/>
      <c r="ALL27" s="26"/>
      <c r="ALM27" s="26"/>
      <c r="ALN27" s="26"/>
      <c r="ALO27" s="26"/>
      <c r="ALP27" s="26"/>
      <c r="ALQ27" s="26"/>
      <c r="ALR27" s="26"/>
      <c r="ALS27" s="26"/>
      <c r="ALT27" s="26"/>
      <c r="ALU27" s="26"/>
      <c r="ALV27" s="26"/>
      <c r="ALW27" s="26"/>
      <c r="ALX27" s="26"/>
      <c r="ALY27" s="26"/>
      <c r="ALZ27" s="26"/>
      <c r="AMA27" s="26"/>
      <c r="AMB27" s="26"/>
      <c r="AMC27" s="26"/>
      <c r="AMD27" s="26"/>
      <c r="AME27" s="26"/>
      <c r="AMF27" s="26"/>
      <c r="AMG27" s="26"/>
      <c r="AMH27" s="26"/>
      <c r="AMI27" s="183"/>
      <c r="AMJ27" s="183"/>
    </row>
    <row r="28" s="199" customFormat="true" ht="14.15" hidden="false" customHeight="true" outlineLevel="0" collapsed="false">
      <c r="A28" s="57" t="n">
        <v>27</v>
      </c>
      <c r="B28" s="58" t="s">
        <v>65</v>
      </c>
      <c r="C28" s="59" t="n">
        <v>12203</v>
      </c>
      <c r="E28" s="200" t="n">
        <v>6711.65</v>
      </c>
      <c r="F28" s="201"/>
      <c r="G28" s="127" t="n">
        <v>4000</v>
      </c>
      <c r="H28" s="201"/>
      <c r="I28" s="202" t="n">
        <f aca="false">C28*0.7</f>
        <v>8542.1</v>
      </c>
      <c r="J28" s="201"/>
      <c r="K28" s="127" t="n">
        <v>3500</v>
      </c>
      <c r="L28" s="203"/>
      <c r="M28" s="204" t="s">
        <v>172</v>
      </c>
      <c r="N28" s="205"/>
      <c r="O28" s="202"/>
      <c r="P28" s="205"/>
      <c r="Q28" s="127" t="n">
        <f aca="false">E28+G28+I28+K28+O28</f>
        <v>22753.75</v>
      </c>
      <c r="AJQ28" s="26"/>
      <c r="AJR28" s="26"/>
      <c r="AJS28" s="26"/>
      <c r="AJT28" s="26"/>
      <c r="AJU28" s="26"/>
      <c r="AJV28" s="26"/>
      <c r="AJW28" s="26"/>
      <c r="AJX28" s="26"/>
      <c r="AJY28" s="26"/>
      <c r="AJZ28" s="26"/>
      <c r="AKA28" s="26"/>
      <c r="AKB28" s="26"/>
      <c r="AKC28" s="26"/>
      <c r="AKD28" s="26"/>
      <c r="AKE28" s="26"/>
      <c r="AKF28" s="26"/>
      <c r="AKG28" s="26"/>
      <c r="AKH28" s="26"/>
      <c r="AKI28" s="26"/>
      <c r="AKJ28" s="26"/>
      <c r="AKK28" s="26"/>
      <c r="AKL28" s="26"/>
      <c r="AKM28" s="26"/>
      <c r="AKN28" s="26"/>
      <c r="AKO28" s="26"/>
      <c r="AKP28" s="26"/>
      <c r="AKQ28" s="26"/>
      <c r="AKR28" s="26"/>
      <c r="AKS28" s="26"/>
      <c r="AKT28" s="26"/>
      <c r="AKU28" s="26"/>
      <c r="AKV28" s="26"/>
      <c r="AKW28" s="26"/>
      <c r="AKX28" s="26"/>
      <c r="AKY28" s="26"/>
      <c r="AKZ28" s="26"/>
      <c r="ALA28" s="26"/>
      <c r="ALB28" s="26"/>
      <c r="ALC28" s="26"/>
      <c r="ALD28" s="26"/>
      <c r="ALE28" s="26"/>
      <c r="ALF28" s="26"/>
      <c r="ALG28" s="26"/>
      <c r="ALH28" s="26"/>
      <c r="ALI28" s="26"/>
      <c r="ALJ28" s="26"/>
      <c r="ALK28" s="26"/>
      <c r="ALL28" s="26"/>
      <c r="ALM28" s="26"/>
      <c r="ALN28" s="26"/>
      <c r="ALO28" s="26"/>
      <c r="ALP28" s="26"/>
      <c r="ALQ28" s="26"/>
      <c r="ALR28" s="26"/>
      <c r="ALS28" s="26"/>
      <c r="ALT28" s="26"/>
      <c r="ALU28" s="26"/>
      <c r="ALV28" s="26"/>
      <c r="ALW28" s="26"/>
      <c r="ALX28" s="26"/>
      <c r="ALY28" s="26"/>
      <c r="ALZ28" s="26"/>
      <c r="AMA28" s="26"/>
      <c r="AMB28" s="26"/>
      <c r="AMC28" s="26"/>
      <c r="AMD28" s="26"/>
      <c r="AME28" s="26"/>
      <c r="AMF28" s="26"/>
      <c r="AMG28" s="26"/>
      <c r="AMH28" s="26"/>
      <c r="AMI28" s="183"/>
      <c r="AMJ28" s="183"/>
    </row>
    <row r="29" s="199" customFormat="true" ht="14.15" hidden="false" customHeight="true" outlineLevel="0" collapsed="false">
      <c r="A29" s="57" t="n">
        <v>28</v>
      </c>
      <c r="B29" s="58" t="s">
        <v>66</v>
      </c>
      <c r="C29" s="59" t="n">
        <v>9286</v>
      </c>
      <c r="E29" s="200" t="n">
        <v>5107.3</v>
      </c>
      <c r="F29" s="201"/>
      <c r="G29" s="127" t="n">
        <v>3100</v>
      </c>
      <c r="H29" s="201"/>
      <c r="I29" s="202" t="n">
        <f aca="false">C29*0.7</f>
        <v>6500.2</v>
      </c>
      <c r="J29" s="201"/>
      <c r="K29" s="127" t="n">
        <v>3500</v>
      </c>
      <c r="L29" s="203"/>
      <c r="M29" s="204" t="s">
        <v>172</v>
      </c>
      <c r="N29" s="205"/>
      <c r="O29" s="202"/>
      <c r="P29" s="205"/>
      <c r="Q29" s="127" t="n">
        <f aca="false">E29+G29+I29+K29+O29</f>
        <v>18207.5</v>
      </c>
      <c r="AJQ29" s="26"/>
      <c r="AJR29" s="26"/>
      <c r="AJS29" s="26"/>
      <c r="AJT29" s="26"/>
      <c r="AJU29" s="26"/>
      <c r="AJV29" s="26"/>
      <c r="AJW29" s="26"/>
      <c r="AJX29" s="26"/>
      <c r="AJY29" s="26"/>
      <c r="AJZ29" s="26"/>
      <c r="AKA29" s="26"/>
      <c r="AKB29" s="26"/>
      <c r="AKC29" s="26"/>
      <c r="AKD29" s="26"/>
      <c r="AKE29" s="26"/>
      <c r="AKF29" s="26"/>
      <c r="AKG29" s="26"/>
      <c r="AKH29" s="26"/>
      <c r="AKI29" s="26"/>
      <c r="AKJ29" s="26"/>
      <c r="AKK29" s="26"/>
      <c r="AKL29" s="26"/>
      <c r="AKM29" s="26"/>
      <c r="AKN29" s="26"/>
      <c r="AKO29" s="26"/>
      <c r="AKP29" s="26"/>
      <c r="AKQ29" s="26"/>
      <c r="AKR29" s="26"/>
      <c r="AKS29" s="26"/>
      <c r="AKT29" s="26"/>
      <c r="AKU29" s="26"/>
      <c r="AKV29" s="26"/>
      <c r="AKW29" s="26"/>
      <c r="AKX29" s="26"/>
      <c r="AKY29" s="26"/>
      <c r="AKZ29" s="26"/>
      <c r="ALA29" s="26"/>
      <c r="ALB29" s="26"/>
      <c r="ALC29" s="26"/>
      <c r="ALD29" s="26"/>
      <c r="ALE29" s="26"/>
      <c r="ALF29" s="26"/>
      <c r="ALG29" s="26"/>
      <c r="ALH29" s="26"/>
      <c r="ALI29" s="26"/>
      <c r="ALJ29" s="26"/>
      <c r="ALK29" s="26"/>
      <c r="ALL29" s="26"/>
      <c r="ALM29" s="26"/>
      <c r="ALN29" s="26"/>
      <c r="ALO29" s="26"/>
      <c r="ALP29" s="26"/>
      <c r="ALQ29" s="26"/>
      <c r="ALR29" s="26"/>
      <c r="ALS29" s="26"/>
      <c r="ALT29" s="26"/>
      <c r="ALU29" s="26"/>
      <c r="ALV29" s="26"/>
      <c r="ALW29" s="26"/>
      <c r="ALX29" s="26"/>
      <c r="ALY29" s="26"/>
      <c r="ALZ29" s="26"/>
      <c r="AMA29" s="26"/>
      <c r="AMB29" s="26"/>
      <c r="AMC29" s="26"/>
      <c r="AMD29" s="26"/>
      <c r="AME29" s="26"/>
      <c r="AMF29" s="26"/>
      <c r="AMG29" s="26"/>
      <c r="AMH29" s="26"/>
      <c r="AMI29" s="183"/>
      <c r="AMJ29" s="183"/>
    </row>
    <row r="30" s="199" customFormat="true" ht="14.15" hidden="false" customHeight="true" outlineLevel="0" collapsed="false">
      <c r="A30" s="57" t="n">
        <v>29</v>
      </c>
      <c r="B30" s="132" t="s">
        <v>132</v>
      </c>
      <c r="C30" s="59" t="n">
        <v>7348</v>
      </c>
      <c r="D30" s="26"/>
      <c r="E30" s="200" t="n">
        <v>4041.4</v>
      </c>
      <c r="F30" s="207"/>
      <c r="G30" s="202" t="n">
        <v>4500</v>
      </c>
      <c r="H30" s="207"/>
      <c r="I30" s="202" t="n">
        <f aca="false">C30*0.7</f>
        <v>5143.6</v>
      </c>
      <c r="J30" s="207"/>
      <c r="K30" s="127" t="n">
        <v>2461.648</v>
      </c>
      <c r="L30" s="203"/>
      <c r="M30" s="204" t="s">
        <v>172</v>
      </c>
      <c r="N30" s="205"/>
      <c r="O30" s="202"/>
      <c r="P30" s="205"/>
      <c r="Q30" s="127" t="n">
        <f aca="false">E30+G30+I30+K30+O30</f>
        <v>16146.648</v>
      </c>
      <c r="AJQ30" s="26"/>
      <c r="AJR30" s="26"/>
      <c r="AJS30" s="26"/>
      <c r="AJT30" s="26"/>
      <c r="AJU30" s="26"/>
      <c r="AJV30" s="26"/>
      <c r="AJW30" s="26"/>
      <c r="AJX30" s="26"/>
      <c r="AJY30" s="26"/>
      <c r="AJZ30" s="26"/>
      <c r="AKA30" s="26"/>
      <c r="AKB30" s="26"/>
      <c r="AKC30" s="26"/>
      <c r="AKD30" s="26"/>
      <c r="AKE30" s="26"/>
      <c r="AKF30" s="26"/>
      <c r="AKG30" s="26"/>
      <c r="AKH30" s="26"/>
      <c r="AKI30" s="26"/>
      <c r="AKJ30" s="26"/>
      <c r="AKK30" s="26"/>
      <c r="AKL30" s="26"/>
      <c r="AKM30" s="26"/>
      <c r="AKN30" s="26"/>
      <c r="AKO30" s="26"/>
      <c r="AKP30" s="26"/>
      <c r="AKQ30" s="26"/>
      <c r="AKR30" s="26"/>
      <c r="AKS30" s="26"/>
      <c r="AKT30" s="26"/>
      <c r="AKU30" s="26"/>
      <c r="AKV30" s="26"/>
      <c r="AKW30" s="26"/>
      <c r="AKX30" s="26"/>
      <c r="AKY30" s="26"/>
      <c r="AKZ30" s="26"/>
      <c r="ALA30" s="26"/>
      <c r="ALB30" s="26"/>
      <c r="ALC30" s="26"/>
      <c r="ALD30" s="26"/>
      <c r="ALE30" s="26"/>
      <c r="ALF30" s="26"/>
      <c r="ALG30" s="26"/>
      <c r="ALH30" s="26"/>
      <c r="ALI30" s="26"/>
      <c r="ALJ30" s="26"/>
      <c r="ALK30" s="26"/>
      <c r="ALL30" s="26"/>
      <c r="ALM30" s="26"/>
      <c r="ALN30" s="26"/>
      <c r="ALO30" s="26"/>
      <c r="ALP30" s="26"/>
      <c r="ALQ30" s="26"/>
      <c r="ALR30" s="26"/>
      <c r="ALS30" s="26"/>
      <c r="ALT30" s="26"/>
      <c r="ALU30" s="26"/>
      <c r="ALV30" s="26"/>
      <c r="ALW30" s="26"/>
      <c r="ALX30" s="26"/>
      <c r="ALY30" s="26"/>
      <c r="ALZ30" s="26"/>
      <c r="AMA30" s="26"/>
      <c r="AMB30" s="26"/>
      <c r="AMC30" s="26"/>
      <c r="AMD30" s="26"/>
      <c r="AME30" s="26"/>
      <c r="AMF30" s="26"/>
      <c r="AMG30" s="26"/>
      <c r="AMH30" s="26"/>
      <c r="AMI30" s="183"/>
      <c r="AMJ30" s="183"/>
    </row>
    <row r="31" s="199" customFormat="true" ht="14.15" hidden="false" customHeight="true" outlineLevel="0" collapsed="false">
      <c r="A31" s="57" t="n">
        <v>31</v>
      </c>
      <c r="B31" s="58" t="s">
        <v>68</v>
      </c>
      <c r="C31" s="59" t="n">
        <v>3077</v>
      </c>
      <c r="E31" s="200" t="n">
        <v>1692.35</v>
      </c>
      <c r="F31" s="201"/>
      <c r="G31" s="127" t="n">
        <v>1800</v>
      </c>
      <c r="H31" s="201"/>
      <c r="I31" s="202" t="n">
        <f aca="false">C31*0.7</f>
        <v>2153.9</v>
      </c>
      <c r="J31" s="201"/>
      <c r="K31" s="127" t="n">
        <v>1346.236</v>
      </c>
      <c r="L31" s="203"/>
      <c r="M31" s="204" t="s">
        <v>172</v>
      </c>
      <c r="N31" s="205"/>
      <c r="O31" s="202"/>
      <c r="P31" s="205"/>
      <c r="Q31" s="127" t="n">
        <f aca="false">E31+G31+I31+K31+O31</f>
        <v>6992.486</v>
      </c>
      <c r="AJQ31" s="26"/>
      <c r="AJR31" s="26"/>
      <c r="AJS31" s="26"/>
      <c r="AJT31" s="26"/>
      <c r="AJU31" s="26"/>
      <c r="AJV31" s="26"/>
      <c r="AJW31" s="26"/>
      <c r="AJX31" s="26"/>
      <c r="AJY31" s="26"/>
      <c r="AJZ31" s="26"/>
      <c r="AKA31" s="26"/>
      <c r="AKB31" s="26"/>
      <c r="AKC31" s="26"/>
      <c r="AKD31" s="26"/>
      <c r="AKE31" s="26"/>
      <c r="AKF31" s="26"/>
      <c r="AKG31" s="26"/>
      <c r="AKH31" s="26"/>
      <c r="AKI31" s="26"/>
      <c r="AKJ31" s="26"/>
      <c r="AKK31" s="26"/>
      <c r="AKL31" s="26"/>
      <c r="AKM31" s="26"/>
      <c r="AKN31" s="26"/>
      <c r="AKO31" s="26"/>
      <c r="AKP31" s="26"/>
      <c r="AKQ31" s="26"/>
      <c r="AKR31" s="26"/>
      <c r="AKS31" s="26"/>
      <c r="AKT31" s="26"/>
      <c r="AKU31" s="26"/>
      <c r="AKV31" s="26"/>
      <c r="AKW31" s="26"/>
      <c r="AKX31" s="26"/>
      <c r="AKY31" s="26"/>
      <c r="AKZ31" s="26"/>
      <c r="ALA31" s="26"/>
      <c r="ALB31" s="26"/>
      <c r="ALC31" s="26"/>
      <c r="ALD31" s="26"/>
      <c r="ALE31" s="26"/>
      <c r="ALF31" s="26"/>
      <c r="ALG31" s="26"/>
      <c r="ALH31" s="26"/>
      <c r="ALI31" s="26"/>
      <c r="ALJ31" s="26"/>
      <c r="ALK31" s="26"/>
      <c r="ALL31" s="26"/>
      <c r="ALM31" s="26"/>
      <c r="ALN31" s="26"/>
      <c r="ALO31" s="26"/>
      <c r="ALP31" s="26"/>
      <c r="ALQ31" s="26"/>
      <c r="ALR31" s="26"/>
      <c r="ALS31" s="26"/>
      <c r="ALT31" s="26"/>
      <c r="ALU31" s="26"/>
      <c r="ALV31" s="26"/>
      <c r="ALW31" s="26"/>
      <c r="ALX31" s="26"/>
      <c r="ALY31" s="26"/>
      <c r="ALZ31" s="26"/>
      <c r="AMA31" s="26"/>
      <c r="AMB31" s="26"/>
      <c r="AMC31" s="26"/>
      <c r="AMD31" s="26"/>
      <c r="AME31" s="26"/>
      <c r="AMF31" s="26"/>
      <c r="AMG31" s="26"/>
      <c r="AMH31" s="26"/>
      <c r="AMI31" s="183"/>
      <c r="AMJ31" s="183"/>
    </row>
    <row r="32" s="199" customFormat="true" ht="14.15" hidden="false" customHeight="true" outlineLevel="0" collapsed="false">
      <c r="A32" s="57" t="n">
        <v>32</v>
      </c>
      <c r="B32" s="58" t="s">
        <v>69</v>
      </c>
      <c r="C32" s="59" t="n">
        <v>6250</v>
      </c>
      <c r="E32" s="200" t="n">
        <v>3437.5</v>
      </c>
      <c r="F32" s="201"/>
      <c r="G32" s="127" t="n">
        <v>3100</v>
      </c>
      <c r="H32" s="201"/>
      <c r="I32" s="202" t="n">
        <f aca="false">C32*0.7</f>
        <v>4375</v>
      </c>
      <c r="J32" s="201"/>
      <c r="K32" s="127" t="n">
        <v>1230.824</v>
      </c>
      <c r="L32" s="203"/>
      <c r="M32" s="204" t="s">
        <v>172</v>
      </c>
      <c r="N32" s="205"/>
      <c r="O32" s="202"/>
      <c r="P32" s="205"/>
      <c r="Q32" s="127" t="n">
        <f aca="false">E32+G32+I32+K32+O32</f>
        <v>12143.324</v>
      </c>
      <c r="AJQ32" s="26"/>
      <c r="AJR32" s="26"/>
      <c r="AJS32" s="26"/>
      <c r="AJT32" s="26"/>
      <c r="AJU32" s="26"/>
      <c r="AJV32" s="26"/>
      <c r="AJW32" s="26"/>
      <c r="AJX32" s="26"/>
      <c r="AJY32" s="26"/>
      <c r="AJZ32" s="26"/>
      <c r="AKA32" s="26"/>
      <c r="AKB32" s="26"/>
      <c r="AKC32" s="26"/>
      <c r="AKD32" s="26"/>
      <c r="AKE32" s="26"/>
      <c r="AKF32" s="26"/>
      <c r="AKG32" s="26"/>
      <c r="AKH32" s="26"/>
      <c r="AKI32" s="26"/>
      <c r="AKJ32" s="26"/>
      <c r="AKK32" s="26"/>
      <c r="AKL32" s="26"/>
      <c r="AKM32" s="26"/>
      <c r="AKN32" s="26"/>
      <c r="AKO32" s="26"/>
      <c r="AKP32" s="26"/>
      <c r="AKQ32" s="26"/>
      <c r="AKR32" s="26"/>
      <c r="AKS32" s="26"/>
      <c r="AKT32" s="26"/>
      <c r="AKU32" s="26"/>
      <c r="AKV32" s="26"/>
      <c r="AKW32" s="26"/>
      <c r="AKX32" s="26"/>
      <c r="AKY32" s="26"/>
      <c r="AKZ32" s="26"/>
      <c r="ALA32" s="26"/>
      <c r="ALB32" s="26"/>
      <c r="ALC32" s="26"/>
      <c r="ALD32" s="26"/>
      <c r="ALE32" s="26"/>
      <c r="ALF32" s="26"/>
      <c r="ALG32" s="26"/>
      <c r="ALH32" s="26"/>
      <c r="ALI32" s="26"/>
      <c r="ALJ32" s="26"/>
      <c r="ALK32" s="26"/>
      <c r="ALL32" s="26"/>
      <c r="ALM32" s="26"/>
      <c r="ALN32" s="26"/>
      <c r="ALO32" s="26"/>
      <c r="ALP32" s="26"/>
      <c r="ALQ32" s="26"/>
      <c r="ALR32" s="26"/>
      <c r="ALS32" s="26"/>
      <c r="ALT32" s="26"/>
      <c r="ALU32" s="26"/>
      <c r="ALV32" s="26"/>
      <c r="ALW32" s="26"/>
      <c r="ALX32" s="26"/>
      <c r="ALY32" s="26"/>
      <c r="ALZ32" s="26"/>
      <c r="AMA32" s="26"/>
      <c r="AMB32" s="26"/>
      <c r="AMC32" s="26"/>
      <c r="AMD32" s="26"/>
      <c r="AME32" s="26"/>
      <c r="AMF32" s="26"/>
      <c r="AMG32" s="26"/>
      <c r="AMH32" s="26"/>
      <c r="AMI32" s="183"/>
      <c r="AMJ32" s="183"/>
    </row>
    <row r="33" s="199" customFormat="true" ht="14.15" hidden="false" customHeight="true" outlineLevel="0" collapsed="false">
      <c r="A33" s="57" t="n">
        <v>34</v>
      </c>
      <c r="B33" s="58" t="s">
        <v>70</v>
      </c>
      <c r="C33" s="59" t="n">
        <v>4781</v>
      </c>
      <c r="E33" s="200" t="n">
        <v>2629.55</v>
      </c>
      <c r="F33" s="201"/>
      <c r="G33" s="127" t="n">
        <v>1800</v>
      </c>
      <c r="H33" s="201"/>
      <c r="I33" s="202" t="n">
        <f aca="false">C33*0.7</f>
        <v>3346.7</v>
      </c>
      <c r="J33" s="201"/>
      <c r="K33" s="127" t="n">
        <v>1000</v>
      </c>
      <c r="L33" s="203"/>
      <c r="M33" s="204" t="s">
        <v>172</v>
      </c>
      <c r="N33" s="205"/>
      <c r="O33" s="202" t="n">
        <v>126</v>
      </c>
      <c r="P33" s="205"/>
      <c r="Q33" s="127" t="n">
        <f aca="false">E33+G33+I33+K33+O33</f>
        <v>8902.25</v>
      </c>
      <c r="AJQ33" s="26"/>
      <c r="AJR33" s="26"/>
      <c r="AJS33" s="26"/>
      <c r="AJT33" s="26"/>
      <c r="AJU33" s="26"/>
      <c r="AJV33" s="26"/>
      <c r="AJW33" s="26"/>
      <c r="AJX33" s="26"/>
      <c r="AJY33" s="26"/>
      <c r="AJZ33" s="26"/>
      <c r="AKA33" s="26"/>
      <c r="AKB33" s="26"/>
      <c r="AKC33" s="26"/>
      <c r="AKD33" s="26"/>
      <c r="AKE33" s="26"/>
      <c r="AKF33" s="26"/>
      <c r="AKG33" s="26"/>
      <c r="AKH33" s="26"/>
      <c r="AKI33" s="26"/>
      <c r="AKJ33" s="26"/>
      <c r="AKK33" s="26"/>
      <c r="AKL33" s="26"/>
      <c r="AKM33" s="26"/>
      <c r="AKN33" s="26"/>
      <c r="AKO33" s="26"/>
      <c r="AKP33" s="26"/>
      <c r="AKQ33" s="26"/>
      <c r="AKR33" s="26"/>
      <c r="AKS33" s="26"/>
      <c r="AKT33" s="26"/>
      <c r="AKU33" s="26"/>
      <c r="AKV33" s="26"/>
      <c r="AKW33" s="26"/>
      <c r="AKX33" s="26"/>
      <c r="AKY33" s="26"/>
      <c r="AKZ33" s="26"/>
      <c r="ALA33" s="26"/>
      <c r="ALB33" s="26"/>
      <c r="ALC33" s="26"/>
      <c r="ALD33" s="26"/>
      <c r="ALE33" s="26"/>
      <c r="ALF33" s="26"/>
      <c r="ALG33" s="26"/>
      <c r="ALH33" s="26"/>
      <c r="ALI33" s="26"/>
      <c r="ALJ33" s="26"/>
      <c r="ALK33" s="26"/>
      <c r="ALL33" s="26"/>
      <c r="ALM33" s="26"/>
      <c r="ALN33" s="26"/>
      <c r="ALO33" s="26"/>
      <c r="ALP33" s="26"/>
      <c r="ALQ33" s="26"/>
      <c r="ALR33" s="26"/>
      <c r="ALS33" s="26"/>
      <c r="ALT33" s="26"/>
      <c r="ALU33" s="26"/>
      <c r="ALV33" s="26"/>
      <c r="ALW33" s="26"/>
      <c r="ALX33" s="26"/>
      <c r="ALY33" s="26"/>
      <c r="ALZ33" s="26"/>
      <c r="AMA33" s="26"/>
      <c r="AMB33" s="26"/>
      <c r="AMC33" s="26"/>
      <c r="AMD33" s="26"/>
      <c r="AME33" s="26"/>
      <c r="AMF33" s="26"/>
      <c r="AMG33" s="26"/>
      <c r="AMH33" s="26"/>
      <c r="AMI33" s="183"/>
      <c r="AMJ33" s="183"/>
    </row>
    <row r="34" s="199" customFormat="true" ht="14.15" hidden="false" customHeight="true" outlineLevel="0" collapsed="false">
      <c r="A34" s="75" t="n">
        <v>101</v>
      </c>
      <c r="B34" s="58" t="s">
        <v>71</v>
      </c>
      <c r="C34" s="76" t="n">
        <v>18670</v>
      </c>
      <c r="E34" s="200" t="n">
        <v>10268.5</v>
      </c>
      <c r="F34" s="201"/>
      <c r="G34" s="127" t="n">
        <v>4000</v>
      </c>
      <c r="H34" s="201"/>
      <c r="I34" s="202" t="n">
        <f aca="false">C34*0.7</f>
        <v>13069</v>
      </c>
      <c r="J34" s="201"/>
      <c r="K34" s="127" t="n">
        <v>4192.472</v>
      </c>
      <c r="L34" s="203"/>
      <c r="M34" s="204" t="s">
        <v>172</v>
      </c>
      <c r="N34" s="205"/>
      <c r="O34" s="202"/>
      <c r="P34" s="205"/>
      <c r="Q34" s="127" t="n">
        <f aca="false">E34+G34+I34+K34+O34</f>
        <v>31529.972</v>
      </c>
      <c r="AJQ34" s="26"/>
      <c r="AJR34" s="26"/>
      <c r="AJS34" s="26"/>
      <c r="AJT34" s="26"/>
      <c r="AJU34" s="26"/>
      <c r="AJV34" s="26"/>
      <c r="AJW34" s="26"/>
      <c r="AJX34" s="26"/>
      <c r="AJY34" s="26"/>
      <c r="AJZ34" s="26"/>
      <c r="AKA34" s="26"/>
      <c r="AKB34" s="26"/>
      <c r="AKC34" s="26"/>
      <c r="AKD34" s="26"/>
      <c r="AKE34" s="26"/>
      <c r="AKF34" s="26"/>
      <c r="AKG34" s="26"/>
      <c r="AKH34" s="26"/>
      <c r="AKI34" s="26"/>
      <c r="AKJ34" s="26"/>
      <c r="AKK34" s="26"/>
      <c r="AKL34" s="26"/>
      <c r="AKM34" s="26"/>
      <c r="AKN34" s="26"/>
      <c r="AKO34" s="26"/>
      <c r="AKP34" s="26"/>
      <c r="AKQ34" s="26"/>
      <c r="AKR34" s="26"/>
      <c r="AKS34" s="26"/>
      <c r="AKT34" s="26"/>
      <c r="AKU34" s="26"/>
      <c r="AKV34" s="26"/>
      <c r="AKW34" s="26"/>
      <c r="AKX34" s="26"/>
      <c r="AKY34" s="26"/>
      <c r="AKZ34" s="26"/>
      <c r="ALA34" s="26"/>
      <c r="ALB34" s="26"/>
      <c r="ALC34" s="26"/>
      <c r="ALD34" s="26"/>
      <c r="ALE34" s="26"/>
      <c r="ALF34" s="26"/>
      <c r="ALG34" s="26"/>
      <c r="ALH34" s="26"/>
      <c r="ALI34" s="26"/>
      <c r="ALJ34" s="26"/>
      <c r="ALK34" s="26"/>
      <c r="ALL34" s="26"/>
      <c r="ALM34" s="26"/>
      <c r="ALN34" s="26"/>
      <c r="ALO34" s="26"/>
      <c r="ALP34" s="26"/>
      <c r="ALQ34" s="26"/>
      <c r="ALR34" s="26"/>
      <c r="ALS34" s="26"/>
      <c r="ALT34" s="26"/>
      <c r="ALU34" s="26"/>
      <c r="ALV34" s="26"/>
      <c r="ALW34" s="26"/>
      <c r="ALX34" s="26"/>
      <c r="ALY34" s="26"/>
      <c r="ALZ34" s="26"/>
      <c r="AMA34" s="26"/>
      <c r="AMB34" s="26"/>
      <c r="AMC34" s="26"/>
      <c r="AMD34" s="26"/>
      <c r="AME34" s="26"/>
      <c r="AMF34" s="26"/>
      <c r="AMG34" s="26"/>
      <c r="AMH34" s="26"/>
      <c r="AMI34" s="183"/>
      <c r="AMJ34" s="183"/>
    </row>
    <row r="35" s="199" customFormat="true" ht="14.15" hidden="false" customHeight="true" outlineLevel="0" collapsed="false">
      <c r="A35" s="57" t="n">
        <v>102</v>
      </c>
      <c r="B35" s="58" t="s">
        <v>72</v>
      </c>
      <c r="C35" s="76" t="n">
        <v>9286</v>
      </c>
      <c r="E35" s="200" t="n">
        <v>5107.3</v>
      </c>
      <c r="F35" s="201"/>
      <c r="G35" s="127" t="n">
        <v>3100</v>
      </c>
      <c r="H35" s="201"/>
      <c r="I35" s="202" t="n">
        <f aca="false">C35*0.7</f>
        <v>6500.2</v>
      </c>
      <c r="J35" s="201"/>
      <c r="K35" s="127" t="n">
        <v>2200</v>
      </c>
      <c r="L35" s="203"/>
      <c r="M35" s="204" t="s">
        <v>172</v>
      </c>
      <c r="N35" s="205"/>
      <c r="O35" s="202"/>
      <c r="P35" s="205"/>
      <c r="Q35" s="127" t="n">
        <f aca="false">E35+G35+I35+K35+O35</f>
        <v>16907.5</v>
      </c>
      <c r="AJQ35" s="26"/>
      <c r="AJR35" s="26"/>
      <c r="AJS35" s="26"/>
      <c r="AJT35" s="26"/>
      <c r="AJU35" s="26"/>
      <c r="AJV35" s="26"/>
      <c r="AJW35" s="26"/>
      <c r="AJX35" s="26"/>
      <c r="AJY35" s="26"/>
      <c r="AJZ35" s="26"/>
      <c r="AKA35" s="26"/>
      <c r="AKB35" s="26"/>
      <c r="AKC35" s="26"/>
      <c r="AKD35" s="26"/>
      <c r="AKE35" s="26"/>
      <c r="AKF35" s="26"/>
      <c r="AKG35" s="26"/>
      <c r="AKH35" s="26"/>
      <c r="AKI35" s="26"/>
      <c r="AKJ35" s="26"/>
      <c r="AKK35" s="26"/>
      <c r="AKL35" s="26"/>
      <c r="AKM35" s="26"/>
      <c r="AKN35" s="26"/>
      <c r="AKO35" s="26"/>
      <c r="AKP35" s="26"/>
      <c r="AKQ35" s="26"/>
      <c r="AKR35" s="26"/>
      <c r="AKS35" s="26"/>
      <c r="AKT35" s="26"/>
      <c r="AKU35" s="26"/>
      <c r="AKV35" s="26"/>
      <c r="AKW35" s="26"/>
      <c r="AKX35" s="26"/>
      <c r="AKY35" s="26"/>
      <c r="AKZ35" s="26"/>
      <c r="ALA35" s="26"/>
      <c r="ALB35" s="26"/>
      <c r="ALC35" s="26"/>
      <c r="ALD35" s="26"/>
      <c r="ALE35" s="26"/>
      <c r="ALF35" s="26"/>
      <c r="ALG35" s="26"/>
      <c r="ALH35" s="26"/>
      <c r="ALI35" s="26"/>
      <c r="ALJ35" s="26"/>
      <c r="ALK35" s="26"/>
      <c r="ALL35" s="26"/>
      <c r="ALM35" s="26"/>
      <c r="ALN35" s="26"/>
      <c r="ALO35" s="26"/>
      <c r="ALP35" s="26"/>
      <c r="ALQ35" s="26"/>
      <c r="ALR35" s="26"/>
      <c r="ALS35" s="26"/>
      <c r="ALT35" s="26"/>
      <c r="ALU35" s="26"/>
      <c r="ALV35" s="26"/>
      <c r="ALW35" s="26"/>
      <c r="ALX35" s="26"/>
      <c r="ALY35" s="26"/>
      <c r="ALZ35" s="26"/>
      <c r="AMA35" s="26"/>
      <c r="AMB35" s="26"/>
      <c r="AMC35" s="26"/>
      <c r="AMD35" s="26"/>
      <c r="AME35" s="26"/>
      <c r="AMF35" s="26"/>
      <c r="AMG35" s="26"/>
      <c r="AMH35" s="26"/>
      <c r="AMI35" s="183"/>
      <c r="AMJ35" s="183"/>
    </row>
    <row r="36" s="199" customFormat="true" ht="14.15" hidden="false" customHeight="true" outlineLevel="0" collapsed="false">
      <c r="A36" s="57" t="n">
        <v>103</v>
      </c>
      <c r="B36" s="58" t="s">
        <v>73</v>
      </c>
      <c r="C36" s="76" t="n">
        <v>20835</v>
      </c>
      <c r="E36" s="200" t="n">
        <v>11459.25</v>
      </c>
      <c r="F36" s="201"/>
      <c r="G36" s="127" t="n">
        <v>4000</v>
      </c>
      <c r="H36" s="201"/>
      <c r="I36" s="202" t="n">
        <f aca="false">C36*0.7</f>
        <v>14584.5</v>
      </c>
      <c r="J36" s="201"/>
      <c r="K36" s="127" t="n">
        <v>3500</v>
      </c>
      <c r="L36" s="203"/>
      <c r="M36" s="204" t="s">
        <v>172</v>
      </c>
      <c r="N36" s="205"/>
      <c r="O36" s="202" t="n">
        <v>1434</v>
      </c>
      <c r="P36" s="205"/>
      <c r="Q36" s="127" t="n">
        <f aca="false">E36+G36+I36+K36+O36</f>
        <v>34977.75</v>
      </c>
      <c r="AJQ36" s="26"/>
      <c r="AJR36" s="26"/>
      <c r="AJS36" s="26"/>
      <c r="AJT36" s="26"/>
      <c r="AJU36" s="26"/>
      <c r="AJV36" s="26"/>
      <c r="AJW36" s="26"/>
      <c r="AJX36" s="26"/>
      <c r="AJY36" s="26"/>
      <c r="AJZ36" s="26"/>
      <c r="AKA36" s="26"/>
      <c r="AKB36" s="26"/>
      <c r="AKC36" s="26"/>
      <c r="AKD36" s="26"/>
      <c r="AKE36" s="26"/>
      <c r="AKF36" s="26"/>
      <c r="AKG36" s="26"/>
      <c r="AKH36" s="26"/>
      <c r="AKI36" s="26"/>
      <c r="AKJ36" s="26"/>
      <c r="AKK36" s="26"/>
      <c r="AKL36" s="26"/>
      <c r="AKM36" s="26"/>
      <c r="AKN36" s="26"/>
      <c r="AKO36" s="26"/>
      <c r="AKP36" s="26"/>
      <c r="AKQ36" s="26"/>
      <c r="AKR36" s="26"/>
      <c r="AKS36" s="26"/>
      <c r="AKT36" s="26"/>
      <c r="AKU36" s="26"/>
      <c r="AKV36" s="26"/>
      <c r="AKW36" s="26"/>
      <c r="AKX36" s="26"/>
      <c r="AKY36" s="26"/>
      <c r="AKZ36" s="26"/>
      <c r="ALA36" s="26"/>
      <c r="ALB36" s="26"/>
      <c r="ALC36" s="26"/>
      <c r="ALD36" s="26"/>
      <c r="ALE36" s="26"/>
      <c r="ALF36" s="26"/>
      <c r="ALG36" s="26"/>
      <c r="ALH36" s="26"/>
      <c r="ALI36" s="26"/>
      <c r="ALJ36" s="26"/>
      <c r="ALK36" s="26"/>
      <c r="ALL36" s="26"/>
      <c r="ALM36" s="26"/>
      <c r="ALN36" s="26"/>
      <c r="ALO36" s="26"/>
      <c r="ALP36" s="26"/>
      <c r="ALQ36" s="26"/>
      <c r="ALR36" s="26"/>
      <c r="ALS36" s="26"/>
      <c r="ALT36" s="26"/>
      <c r="ALU36" s="26"/>
      <c r="ALV36" s="26"/>
      <c r="ALW36" s="26"/>
      <c r="ALX36" s="26"/>
      <c r="ALY36" s="26"/>
      <c r="ALZ36" s="26"/>
      <c r="AMA36" s="26"/>
      <c r="AMB36" s="26"/>
      <c r="AMC36" s="26"/>
      <c r="AMD36" s="26"/>
      <c r="AME36" s="26"/>
      <c r="AMF36" s="26"/>
      <c r="AMG36" s="26"/>
      <c r="AMH36" s="26"/>
      <c r="AMI36" s="183"/>
      <c r="AMJ36" s="183"/>
    </row>
    <row r="37" s="199" customFormat="true" ht="14.15" hidden="false" customHeight="true" outlineLevel="0" collapsed="false">
      <c r="A37" s="57" t="n">
        <v>104</v>
      </c>
      <c r="B37" s="58" t="s">
        <v>74</v>
      </c>
      <c r="C37" s="76" t="n">
        <v>37226</v>
      </c>
      <c r="E37" s="200" t="n">
        <v>20474.3</v>
      </c>
      <c r="F37" s="201"/>
      <c r="G37" s="127" t="n">
        <v>4000</v>
      </c>
      <c r="H37" s="201"/>
      <c r="I37" s="202" t="n">
        <f aca="false">C37*0.7</f>
        <v>26058.2</v>
      </c>
      <c r="J37" s="201"/>
      <c r="K37" s="127" t="n">
        <v>4192.472</v>
      </c>
      <c r="L37" s="203"/>
      <c r="M37" s="204" t="s">
        <v>172</v>
      </c>
      <c r="N37" s="205"/>
      <c r="O37" s="202" t="n">
        <v>1432</v>
      </c>
      <c r="P37" s="205"/>
      <c r="Q37" s="127" t="n">
        <f aca="false">E37+G37+I37+K37+O37</f>
        <v>56156.972</v>
      </c>
      <c r="AJQ37" s="26"/>
      <c r="AJR37" s="26"/>
      <c r="AJS37" s="26"/>
      <c r="AJT37" s="26"/>
      <c r="AJU37" s="26"/>
      <c r="AJV37" s="26"/>
      <c r="AJW37" s="26"/>
      <c r="AJX37" s="26"/>
      <c r="AJY37" s="26"/>
      <c r="AJZ37" s="26"/>
      <c r="AKA37" s="26"/>
      <c r="AKB37" s="26"/>
      <c r="AKC37" s="26"/>
      <c r="AKD37" s="26"/>
      <c r="AKE37" s="26"/>
      <c r="AKF37" s="26"/>
      <c r="AKG37" s="26"/>
      <c r="AKH37" s="26"/>
      <c r="AKI37" s="26"/>
      <c r="AKJ37" s="26"/>
      <c r="AKK37" s="26"/>
      <c r="AKL37" s="26"/>
      <c r="AKM37" s="26"/>
      <c r="AKN37" s="26"/>
      <c r="AKO37" s="26"/>
      <c r="AKP37" s="26"/>
      <c r="AKQ37" s="26"/>
      <c r="AKR37" s="26"/>
      <c r="AKS37" s="26"/>
      <c r="AKT37" s="26"/>
      <c r="AKU37" s="26"/>
      <c r="AKV37" s="26"/>
      <c r="AKW37" s="26"/>
      <c r="AKX37" s="26"/>
      <c r="AKY37" s="26"/>
      <c r="AKZ37" s="26"/>
      <c r="ALA37" s="26"/>
      <c r="ALB37" s="26"/>
      <c r="ALC37" s="26"/>
      <c r="ALD37" s="26"/>
      <c r="ALE37" s="26"/>
      <c r="ALF37" s="26"/>
      <c r="ALG37" s="26"/>
      <c r="ALH37" s="26"/>
      <c r="ALI37" s="26"/>
      <c r="ALJ37" s="26"/>
      <c r="ALK37" s="26"/>
      <c r="ALL37" s="26"/>
      <c r="ALM37" s="26"/>
      <c r="ALN37" s="26"/>
      <c r="ALO37" s="26"/>
      <c r="ALP37" s="26"/>
      <c r="ALQ37" s="26"/>
      <c r="ALR37" s="26"/>
      <c r="ALS37" s="26"/>
      <c r="ALT37" s="26"/>
      <c r="ALU37" s="26"/>
      <c r="ALV37" s="26"/>
      <c r="ALW37" s="26"/>
      <c r="ALX37" s="26"/>
      <c r="ALY37" s="26"/>
      <c r="ALZ37" s="26"/>
      <c r="AMA37" s="26"/>
      <c r="AMB37" s="26"/>
      <c r="AMC37" s="26"/>
      <c r="AMD37" s="26"/>
      <c r="AME37" s="26"/>
      <c r="AMF37" s="26"/>
      <c r="AMG37" s="26"/>
      <c r="AMH37" s="26"/>
      <c r="AMI37" s="183"/>
      <c r="AMJ37" s="183"/>
    </row>
    <row r="38" s="199" customFormat="true" ht="14.15" hidden="false" customHeight="true" outlineLevel="0" collapsed="false">
      <c r="A38" s="57" t="n">
        <v>105</v>
      </c>
      <c r="B38" s="58" t="s">
        <v>75</v>
      </c>
      <c r="C38" s="76" t="n">
        <v>8765</v>
      </c>
      <c r="E38" s="200" t="n">
        <v>4820.75</v>
      </c>
      <c r="F38" s="201"/>
      <c r="G38" s="127" t="n">
        <v>3100</v>
      </c>
      <c r="H38" s="201"/>
      <c r="I38" s="202" t="n">
        <f aca="false">C38*0.7</f>
        <v>6135.5</v>
      </c>
      <c r="J38" s="201"/>
      <c r="K38" s="127" t="n">
        <v>2200</v>
      </c>
      <c r="L38" s="203"/>
      <c r="M38" s="204" t="s">
        <v>172</v>
      </c>
      <c r="N38" s="205"/>
      <c r="O38" s="202"/>
      <c r="P38" s="205"/>
      <c r="Q38" s="127" t="n">
        <f aca="false">E38+G38+I38+K38+O38</f>
        <v>16256.25</v>
      </c>
      <c r="AJQ38" s="26"/>
      <c r="AJR38" s="26"/>
      <c r="AJS38" s="26"/>
      <c r="AJT38" s="26"/>
      <c r="AJU38" s="26"/>
      <c r="AJV38" s="26"/>
      <c r="AJW38" s="26"/>
      <c r="AJX38" s="26"/>
      <c r="AJY38" s="26"/>
      <c r="AJZ38" s="26"/>
      <c r="AKA38" s="26"/>
      <c r="AKB38" s="26"/>
      <c r="AKC38" s="26"/>
      <c r="AKD38" s="26"/>
      <c r="AKE38" s="26"/>
      <c r="AKF38" s="26"/>
      <c r="AKG38" s="26"/>
      <c r="AKH38" s="26"/>
      <c r="AKI38" s="26"/>
      <c r="AKJ38" s="26"/>
      <c r="AKK38" s="26"/>
      <c r="AKL38" s="26"/>
      <c r="AKM38" s="26"/>
      <c r="AKN38" s="26"/>
      <c r="AKO38" s="26"/>
      <c r="AKP38" s="26"/>
      <c r="AKQ38" s="26"/>
      <c r="AKR38" s="26"/>
      <c r="AKS38" s="26"/>
      <c r="AKT38" s="26"/>
      <c r="AKU38" s="26"/>
      <c r="AKV38" s="26"/>
      <c r="AKW38" s="26"/>
      <c r="AKX38" s="26"/>
      <c r="AKY38" s="26"/>
      <c r="AKZ38" s="26"/>
      <c r="ALA38" s="26"/>
      <c r="ALB38" s="26"/>
      <c r="ALC38" s="26"/>
      <c r="ALD38" s="26"/>
      <c r="ALE38" s="26"/>
      <c r="ALF38" s="26"/>
      <c r="ALG38" s="26"/>
      <c r="ALH38" s="26"/>
      <c r="ALI38" s="26"/>
      <c r="ALJ38" s="26"/>
      <c r="ALK38" s="26"/>
      <c r="ALL38" s="26"/>
      <c r="ALM38" s="26"/>
      <c r="ALN38" s="26"/>
      <c r="ALO38" s="26"/>
      <c r="ALP38" s="26"/>
      <c r="ALQ38" s="26"/>
      <c r="ALR38" s="26"/>
      <c r="ALS38" s="26"/>
      <c r="ALT38" s="26"/>
      <c r="ALU38" s="26"/>
      <c r="ALV38" s="26"/>
      <c r="ALW38" s="26"/>
      <c r="ALX38" s="26"/>
      <c r="ALY38" s="26"/>
      <c r="ALZ38" s="26"/>
      <c r="AMA38" s="26"/>
      <c r="AMB38" s="26"/>
      <c r="AMC38" s="26"/>
      <c r="AMD38" s="26"/>
      <c r="AME38" s="26"/>
      <c r="AMF38" s="26"/>
      <c r="AMG38" s="26"/>
      <c r="AMH38" s="26"/>
      <c r="AMI38" s="183"/>
      <c r="AMJ38" s="183"/>
    </row>
    <row r="39" s="199" customFormat="true" ht="14.15" hidden="false" customHeight="true" outlineLevel="0" collapsed="false">
      <c r="A39" s="57" t="n">
        <v>107</v>
      </c>
      <c r="B39" s="58" t="s">
        <v>76</v>
      </c>
      <c r="C39" s="76" t="n">
        <v>4586</v>
      </c>
      <c r="E39" s="200" t="n">
        <v>2522.3</v>
      </c>
      <c r="F39" s="201"/>
      <c r="G39" s="127" t="n">
        <v>1800</v>
      </c>
      <c r="H39" s="201"/>
      <c r="I39" s="202" t="n">
        <f aca="false">C39*0.7</f>
        <v>3210.2</v>
      </c>
      <c r="J39" s="201"/>
      <c r="K39" s="127" t="n">
        <v>1000</v>
      </c>
      <c r="L39" s="203"/>
      <c r="M39" s="204" t="s">
        <v>172</v>
      </c>
      <c r="N39" s="205"/>
      <c r="O39" s="202"/>
      <c r="P39" s="205"/>
      <c r="Q39" s="127" t="n">
        <f aca="false">E39+G39+I39+K39+O39</f>
        <v>8532.5</v>
      </c>
      <c r="AJQ39" s="26"/>
      <c r="AJR39" s="26"/>
      <c r="AJS39" s="26"/>
      <c r="AJT39" s="26"/>
      <c r="AJU39" s="26"/>
      <c r="AJV39" s="26"/>
      <c r="AJW39" s="26"/>
      <c r="AJX39" s="26"/>
      <c r="AJY39" s="26"/>
      <c r="AJZ39" s="26"/>
      <c r="AKA39" s="26"/>
      <c r="AKB39" s="26"/>
      <c r="AKC39" s="26"/>
      <c r="AKD39" s="26"/>
      <c r="AKE39" s="26"/>
      <c r="AKF39" s="26"/>
      <c r="AKG39" s="26"/>
      <c r="AKH39" s="26"/>
      <c r="AKI39" s="26"/>
      <c r="AKJ39" s="26"/>
      <c r="AKK39" s="26"/>
      <c r="AKL39" s="26"/>
      <c r="AKM39" s="26"/>
      <c r="AKN39" s="26"/>
      <c r="AKO39" s="26"/>
      <c r="AKP39" s="26"/>
      <c r="AKQ39" s="26"/>
      <c r="AKR39" s="26"/>
      <c r="AKS39" s="26"/>
      <c r="AKT39" s="26"/>
      <c r="AKU39" s="26"/>
      <c r="AKV39" s="26"/>
      <c r="AKW39" s="26"/>
      <c r="AKX39" s="26"/>
      <c r="AKY39" s="26"/>
      <c r="AKZ39" s="26"/>
      <c r="ALA39" s="26"/>
      <c r="ALB39" s="26"/>
      <c r="ALC39" s="26"/>
      <c r="ALD39" s="26"/>
      <c r="ALE39" s="26"/>
      <c r="ALF39" s="26"/>
      <c r="ALG39" s="26"/>
      <c r="ALH39" s="26"/>
      <c r="ALI39" s="26"/>
      <c r="ALJ39" s="26"/>
      <c r="ALK39" s="26"/>
      <c r="ALL39" s="26"/>
      <c r="ALM39" s="26"/>
      <c r="ALN39" s="26"/>
      <c r="ALO39" s="26"/>
      <c r="ALP39" s="26"/>
      <c r="ALQ39" s="26"/>
      <c r="ALR39" s="26"/>
      <c r="ALS39" s="26"/>
      <c r="ALT39" s="26"/>
      <c r="ALU39" s="26"/>
      <c r="ALV39" s="26"/>
      <c r="ALW39" s="26"/>
      <c r="ALX39" s="26"/>
      <c r="ALY39" s="26"/>
      <c r="ALZ39" s="26"/>
      <c r="AMA39" s="26"/>
      <c r="AMB39" s="26"/>
      <c r="AMC39" s="26"/>
      <c r="AMD39" s="26"/>
      <c r="AME39" s="26"/>
      <c r="AMF39" s="26"/>
      <c r="AMG39" s="26"/>
      <c r="AMH39" s="26"/>
      <c r="AMI39" s="183"/>
      <c r="AMJ39" s="183"/>
    </row>
    <row r="40" s="199" customFormat="true" ht="14.15" hidden="false" customHeight="true" outlineLevel="0" collapsed="false">
      <c r="A40" s="57" t="n">
        <v>108</v>
      </c>
      <c r="B40" s="58" t="s">
        <v>77</v>
      </c>
      <c r="C40" s="76" t="n">
        <v>9087</v>
      </c>
      <c r="E40" s="200" t="n">
        <v>4997.85</v>
      </c>
      <c r="F40" s="201"/>
      <c r="G40" s="127" t="n">
        <v>3100</v>
      </c>
      <c r="H40" s="201"/>
      <c r="I40" s="202" t="n">
        <f aca="false">C40*0.7</f>
        <v>6360.9</v>
      </c>
      <c r="J40" s="201"/>
      <c r="K40" s="127" t="n">
        <v>1000</v>
      </c>
      <c r="L40" s="203"/>
      <c r="M40" s="204" t="s">
        <v>172</v>
      </c>
      <c r="N40" s="205"/>
      <c r="O40" s="202"/>
      <c r="P40" s="205"/>
      <c r="Q40" s="127" t="n">
        <f aca="false">E40+G40+I40+K40+O40</f>
        <v>15458.75</v>
      </c>
      <c r="AJQ40" s="26"/>
      <c r="AJR40" s="26"/>
      <c r="AJS40" s="26"/>
      <c r="AJT40" s="26"/>
      <c r="AJU40" s="26"/>
      <c r="AJV40" s="26"/>
      <c r="AJW40" s="26"/>
      <c r="AJX40" s="26"/>
      <c r="AJY40" s="26"/>
      <c r="AJZ40" s="26"/>
      <c r="AKA40" s="26"/>
      <c r="AKB40" s="26"/>
      <c r="AKC40" s="26"/>
      <c r="AKD40" s="26"/>
      <c r="AKE40" s="26"/>
      <c r="AKF40" s="26"/>
      <c r="AKG40" s="26"/>
      <c r="AKH40" s="26"/>
      <c r="AKI40" s="26"/>
      <c r="AKJ40" s="26"/>
      <c r="AKK40" s="26"/>
      <c r="AKL40" s="26"/>
      <c r="AKM40" s="26"/>
      <c r="AKN40" s="26"/>
      <c r="AKO40" s="26"/>
      <c r="AKP40" s="26"/>
      <c r="AKQ40" s="26"/>
      <c r="AKR40" s="26"/>
      <c r="AKS40" s="26"/>
      <c r="AKT40" s="26"/>
      <c r="AKU40" s="26"/>
      <c r="AKV40" s="26"/>
      <c r="AKW40" s="26"/>
      <c r="AKX40" s="26"/>
      <c r="AKY40" s="26"/>
      <c r="AKZ40" s="26"/>
      <c r="ALA40" s="26"/>
      <c r="ALB40" s="26"/>
      <c r="ALC40" s="26"/>
      <c r="ALD40" s="26"/>
      <c r="ALE40" s="26"/>
      <c r="ALF40" s="26"/>
      <c r="ALG40" s="26"/>
      <c r="ALH40" s="26"/>
      <c r="ALI40" s="26"/>
      <c r="ALJ40" s="26"/>
      <c r="ALK40" s="26"/>
      <c r="ALL40" s="26"/>
      <c r="ALM40" s="26"/>
      <c r="ALN40" s="26"/>
      <c r="ALO40" s="26"/>
      <c r="ALP40" s="26"/>
      <c r="ALQ40" s="26"/>
      <c r="ALR40" s="26"/>
      <c r="ALS40" s="26"/>
      <c r="ALT40" s="26"/>
      <c r="ALU40" s="26"/>
      <c r="ALV40" s="26"/>
      <c r="ALW40" s="26"/>
      <c r="ALX40" s="26"/>
      <c r="ALY40" s="26"/>
      <c r="ALZ40" s="26"/>
      <c r="AMA40" s="26"/>
      <c r="AMB40" s="26"/>
      <c r="AMC40" s="26"/>
      <c r="AMD40" s="26"/>
      <c r="AME40" s="26"/>
      <c r="AMF40" s="26"/>
      <c r="AMG40" s="26"/>
      <c r="AMH40" s="26"/>
      <c r="AMI40" s="183"/>
      <c r="AMJ40" s="183"/>
    </row>
    <row r="41" s="199" customFormat="true" ht="14.15" hidden="false" customHeight="true" outlineLevel="0" collapsed="false">
      <c r="A41" s="57" t="n">
        <v>109</v>
      </c>
      <c r="B41" s="58" t="s">
        <v>78</v>
      </c>
      <c r="C41" s="59" t="n">
        <v>36579</v>
      </c>
      <c r="D41" s="26"/>
      <c r="E41" s="200" t="n">
        <v>20118.45</v>
      </c>
      <c r="F41" s="207"/>
      <c r="G41" s="202" t="n">
        <v>8200</v>
      </c>
      <c r="H41" s="207"/>
      <c r="I41" s="202" t="n">
        <f aca="false">C41*0.7</f>
        <v>25605.3</v>
      </c>
      <c r="J41" s="207"/>
      <c r="K41" s="127" t="n">
        <v>7672.9751</v>
      </c>
      <c r="L41" s="203"/>
      <c r="M41" s="204" t="s">
        <v>172</v>
      </c>
      <c r="N41" s="205"/>
      <c r="O41" s="202"/>
      <c r="P41" s="205"/>
      <c r="Q41" s="127" t="n">
        <f aca="false">E41+G41+I41+K41+O41</f>
        <v>61596.7251</v>
      </c>
      <c r="AJQ41" s="26"/>
      <c r="AJR41" s="26"/>
      <c r="AJS41" s="26"/>
      <c r="AJT41" s="26"/>
      <c r="AJU41" s="26"/>
      <c r="AJV41" s="26"/>
      <c r="AJW41" s="26"/>
      <c r="AJX41" s="26"/>
      <c r="AJY41" s="26"/>
      <c r="AJZ41" s="26"/>
      <c r="AKA41" s="26"/>
      <c r="AKB41" s="26"/>
      <c r="AKC41" s="26"/>
      <c r="AKD41" s="26"/>
      <c r="AKE41" s="26"/>
      <c r="AKF41" s="26"/>
      <c r="AKG41" s="26"/>
      <c r="AKH41" s="26"/>
      <c r="AKI41" s="26"/>
      <c r="AKJ41" s="26"/>
      <c r="AKK41" s="26"/>
      <c r="AKL41" s="26"/>
      <c r="AKM41" s="26"/>
      <c r="AKN41" s="26"/>
      <c r="AKO41" s="26"/>
      <c r="AKP41" s="26"/>
      <c r="AKQ41" s="26"/>
      <c r="AKR41" s="26"/>
      <c r="AKS41" s="26"/>
      <c r="AKT41" s="26"/>
      <c r="AKU41" s="26"/>
      <c r="AKV41" s="26"/>
      <c r="AKW41" s="26"/>
      <c r="AKX41" s="26"/>
      <c r="AKY41" s="26"/>
      <c r="AKZ41" s="26"/>
      <c r="ALA41" s="26"/>
      <c r="ALB41" s="26"/>
      <c r="ALC41" s="26"/>
      <c r="ALD41" s="26"/>
      <c r="ALE41" s="26"/>
      <c r="ALF41" s="26"/>
      <c r="ALG41" s="26"/>
      <c r="ALH41" s="26"/>
      <c r="ALI41" s="26"/>
      <c r="ALJ41" s="26"/>
      <c r="ALK41" s="26"/>
      <c r="ALL41" s="26"/>
      <c r="ALM41" s="26"/>
      <c r="ALN41" s="26"/>
      <c r="ALO41" s="26"/>
      <c r="ALP41" s="26"/>
      <c r="ALQ41" s="26"/>
      <c r="ALR41" s="26"/>
      <c r="ALS41" s="26"/>
      <c r="ALT41" s="26"/>
      <c r="ALU41" s="26"/>
      <c r="ALV41" s="26"/>
      <c r="ALW41" s="26"/>
      <c r="ALX41" s="26"/>
      <c r="ALY41" s="26"/>
      <c r="ALZ41" s="26"/>
      <c r="AMA41" s="26"/>
      <c r="AMB41" s="26"/>
      <c r="AMC41" s="26"/>
      <c r="AMD41" s="26"/>
      <c r="AME41" s="26"/>
      <c r="AMF41" s="26"/>
      <c r="AMG41" s="26"/>
      <c r="AMH41" s="26"/>
      <c r="AMI41" s="183"/>
      <c r="AMJ41" s="183"/>
    </row>
    <row r="42" s="199" customFormat="true" ht="14.15" hidden="false" customHeight="true" outlineLevel="0" collapsed="false">
      <c r="A42" s="57" t="n">
        <v>110</v>
      </c>
      <c r="B42" s="58" t="s">
        <v>79</v>
      </c>
      <c r="C42" s="76" t="n">
        <v>7439</v>
      </c>
      <c r="E42" s="200" t="n">
        <v>4091.45</v>
      </c>
      <c r="F42" s="201"/>
      <c r="G42" s="127" t="n">
        <v>3100</v>
      </c>
      <c r="H42" s="201"/>
      <c r="I42" s="202" t="n">
        <f aca="false">C42*0.7</f>
        <v>5207.3</v>
      </c>
      <c r="J42" s="201"/>
      <c r="K42" s="127" t="n">
        <v>2200</v>
      </c>
      <c r="L42" s="203"/>
      <c r="M42" s="204" t="s">
        <v>172</v>
      </c>
      <c r="N42" s="205"/>
      <c r="O42" s="202"/>
      <c r="P42" s="205"/>
      <c r="Q42" s="127" t="n">
        <f aca="false">E42+G42+I42+K42+O42</f>
        <v>14598.75</v>
      </c>
      <c r="AJQ42" s="26"/>
      <c r="AJR42" s="26"/>
      <c r="AJS42" s="26"/>
      <c r="AJT42" s="26"/>
      <c r="AJU42" s="26"/>
      <c r="AJV42" s="26"/>
      <c r="AJW42" s="26"/>
      <c r="AJX42" s="26"/>
      <c r="AJY42" s="26"/>
      <c r="AJZ42" s="26"/>
      <c r="AKA42" s="26"/>
      <c r="AKB42" s="26"/>
      <c r="AKC42" s="26"/>
      <c r="AKD42" s="26"/>
      <c r="AKE42" s="26"/>
      <c r="AKF42" s="26"/>
      <c r="AKG42" s="26"/>
      <c r="AKH42" s="26"/>
      <c r="AKI42" s="26"/>
      <c r="AKJ42" s="26"/>
      <c r="AKK42" s="26"/>
      <c r="AKL42" s="26"/>
      <c r="AKM42" s="26"/>
      <c r="AKN42" s="26"/>
      <c r="AKO42" s="26"/>
      <c r="AKP42" s="26"/>
      <c r="AKQ42" s="26"/>
      <c r="AKR42" s="26"/>
      <c r="AKS42" s="26"/>
      <c r="AKT42" s="26"/>
      <c r="AKU42" s="26"/>
      <c r="AKV42" s="26"/>
      <c r="AKW42" s="26"/>
      <c r="AKX42" s="26"/>
      <c r="AKY42" s="26"/>
      <c r="AKZ42" s="26"/>
      <c r="ALA42" s="26"/>
      <c r="ALB42" s="26"/>
      <c r="ALC42" s="26"/>
      <c r="ALD42" s="26"/>
      <c r="ALE42" s="26"/>
      <c r="ALF42" s="26"/>
      <c r="ALG42" s="26"/>
      <c r="ALH42" s="26"/>
      <c r="ALI42" s="26"/>
      <c r="ALJ42" s="26"/>
      <c r="ALK42" s="26"/>
      <c r="ALL42" s="26"/>
      <c r="ALM42" s="26"/>
      <c r="ALN42" s="26"/>
      <c r="ALO42" s="26"/>
      <c r="ALP42" s="26"/>
      <c r="ALQ42" s="26"/>
      <c r="ALR42" s="26"/>
      <c r="ALS42" s="26"/>
      <c r="ALT42" s="26"/>
      <c r="ALU42" s="26"/>
      <c r="ALV42" s="26"/>
      <c r="ALW42" s="26"/>
      <c r="ALX42" s="26"/>
      <c r="ALY42" s="26"/>
      <c r="ALZ42" s="26"/>
      <c r="AMA42" s="26"/>
      <c r="AMB42" s="26"/>
      <c r="AMC42" s="26"/>
      <c r="AMD42" s="26"/>
      <c r="AME42" s="26"/>
      <c r="AMF42" s="26"/>
      <c r="AMG42" s="26"/>
      <c r="AMH42" s="26"/>
      <c r="AMI42" s="183"/>
      <c r="AMJ42" s="183"/>
    </row>
    <row r="43" s="199" customFormat="true" ht="14.15" hidden="false" customHeight="true" outlineLevel="0" collapsed="false">
      <c r="A43" s="57" t="n">
        <v>116</v>
      </c>
      <c r="B43" s="58" t="s">
        <v>80</v>
      </c>
      <c r="C43" s="76" t="n">
        <v>11321</v>
      </c>
      <c r="E43" s="200" t="n">
        <v>6226.55</v>
      </c>
      <c r="F43" s="201"/>
      <c r="G43" s="127" t="n">
        <v>4000</v>
      </c>
      <c r="H43" s="201"/>
      <c r="I43" s="202" t="n">
        <f aca="false">C43*0.7</f>
        <v>7924.7</v>
      </c>
      <c r="J43" s="201"/>
      <c r="K43" s="127" t="n">
        <v>3568.6433</v>
      </c>
      <c r="L43" s="203"/>
      <c r="M43" s="204" t="s">
        <v>172</v>
      </c>
      <c r="N43" s="205"/>
      <c r="O43" s="202"/>
      <c r="P43" s="205"/>
      <c r="Q43" s="127" t="n">
        <f aca="false">E43+G43+I43+K43+O43</f>
        <v>21719.8933</v>
      </c>
      <c r="AJQ43" s="26"/>
      <c r="AJR43" s="26"/>
      <c r="AJS43" s="26"/>
      <c r="AJT43" s="26"/>
      <c r="AJU43" s="26"/>
      <c r="AJV43" s="26"/>
      <c r="AJW43" s="26"/>
      <c r="AJX43" s="26"/>
      <c r="AJY43" s="26"/>
      <c r="AJZ43" s="26"/>
      <c r="AKA43" s="26"/>
      <c r="AKB43" s="26"/>
      <c r="AKC43" s="26"/>
      <c r="AKD43" s="26"/>
      <c r="AKE43" s="26"/>
      <c r="AKF43" s="26"/>
      <c r="AKG43" s="26"/>
      <c r="AKH43" s="26"/>
      <c r="AKI43" s="26"/>
      <c r="AKJ43" s="26"/>
      <c r="AKK43" s="26"/>
      <c r="AKL43" s="26"/>
      <c r="AKM43" s="26"/>
      <c r="AKN43" s="26"/>
      <c r="AKO43" s="26"/>
      <c r="AKP43" s="26"/>
      <c r="AKQ43" s="26"/>
      <c r="AKR43" s="26"/>
      <c r="AKS43" s="26"/>
      <c r="AKT43" s="26"/>
      <c r="AKU43" s="26"/>
      <c r="AKV43" s="26"/>
      <c r="AKW43" s="26"/>
      <c r="AKX43" s="26"/>
      <c r="AKY43" s="26"/>
      <c r="AKZ43" s="26"/>
      <c r="ALA43" s="26"/>
      <c r="ALB43" s="26"/>
      <c r="ALC43" s="26"/>
      <c r="ALD43" s="26"/>
      <c r="ALE43" s="26"/>
      <c r="ALF43" s="26"/>
      <c r="ALG43" s="26"/>
      <c r="ALH43" s="26"/>
      <c r="ALI43" s="26"/>
      <c r="ALJ43" s="26"/>
      <c r="ALK43" s="26"/>
      <c r="ALL43" s="26"/>
      <c r="ALM43" s="26"/>
      <c r="ALN43" s="26"/>
      <c r="ALO43" s="26"/>
      <c r="ALP43" s="26"/>
      <c r="ALQ43" s="26"/>
      <c r="ALR43" s="26"/>
      <c r="ALS43" s="26"/>
      <c r="ALT43" s="26"/>
      <c r="ALU43" s="26"/>
      <c r="ALV43" s="26"/>
      <c r="ALW43" s="26"/>
      <c r="ALX43" s="26"/>
      <c r="ALY43" s="26"/>
      <c r="ALZ43" s="26"/>
      <c r="AMA43" s="26"/>
      <c r="AMB43" s="26"/>
      <c r="AMC43" s="26"/>
      <c r="AMD43" s="26"/>
      <c r="AME43" s="26"/>
      <c r="AMF43" s="26"/>
      <c r="AMG43" s="26"/>
      <c r="AMH43" s="26"/>
      <c r="AMI43" s="183"/>
      <c r="AMJ43" s="183"/>
    </row>
    <row r="44" s="199" customFormat="true" ht="14.15" hidden="false" customHeight="true" outlineLevel="0" collapsed="false">
      <c r="A44" s="57" t="n">
        <v>117</v>
      </c>
      <c r="B44" s="58" t="s">
        <v>81</v>
      </c>
      <c r="C44" s="76" t="n">
        <v>4134</v>
      </c>
      <c r="E44" s="200" t="n">
        <v>2273.7</v>
      </c>
      <c r="F44" s="201"/>
      <c r="G44" s="127" t="n">
        <v>1800</v>
      </c>
      <c r="H44" s="201"/>
      <c r="I44" s="202" t="n">
        <f aca="false">C44*0.7</f>
        <v>2893.8</v>
      </c>
      <c r="J44" s="201"/>
      <c r="K44" s="127" t="n">
        <v>1000</v>
      </c>
      <c r="L44" s="203"/>
      <c r="M44" s="204" t="s">
        <v>172</v>
      </c>
      <c r="N44" s="205"/>
      <c r="O44" s="202"/>
      <c r="P44" s="205"/>
      <c r="Q44" s="127" t="n">
        <f aca="false">E44+G44+I44+K44+O44</f>
        <v>7967.5</v>
      </c>
      <c r="AJQ44" s="26"/>
      <c r="AJR44" s="26"/>
      <c r="AJS44" s="26"/>
      <c r="AJT44" s="26"/>
      <c r="AJU44" s="26"/>
      <c r="AJV44" s="26"/>
      <c r="AJW44" s="26"/>
      <c r="AJX44" s="26"/>
      <c r="AJY44" s="26"/>
      <c r="AJZ44" s="26"/>
      <c r="AKA44" s="26"/>
      <c r="AKB44" s="26"/>
      <c r="AKC44" s="26"/>
      <c r="AKD44" s="26"/>
      <c r="AKE44" s="26"/>
      <c r="AKF44" s="26"/>
      <c r="AKG44" s="26"/>
      <c r="AKH44" s="26"/>
      <c r="AKI44" s="26"/>
      <c r="AKJ44" s="26"/>
      <c r="AKK44" s="26"/>
      <c r="AKL44" s="26"/>
      <c r="AKM44" s="26"/>
      <c r="AKN44" s="26"/>
      <c r="AKO44" s="26"/>
      <c r="AKP44" s="26"/>
      <c r="AKQ44" s="26"/>
      <c r="AKR44" s="26"/>
      <c r="AKS44" s="26"/>
      <c r="AKT44" s="26"/>
      <c r="AKU44" s="26"/>
      <c r="AKV44" s="26"/>
      <c r="AKW44" s="26"/>
      <c r="AKX44" s="26"/>
      <c r="AKY44" s="26"/>
      <c r="AKZ44" s="26"/>
      <c r="ALA44" s="26"/>
      <c r="ALB44" s="26"/>
      <c r="ALC44" s="26"/>
      <c r="ALD44" s="26"/>
      <c r="ALE44" s="26"/>
      <c r="ALF44" s="26"/>
      <c r="ALG44" s="26"/>
      <c r="ALH44" s="26"/>
      <c r="ALI44" s="26"/>
      <c r="ALJ44" s="26"/>
      <c r="ALK44" s="26"/>
      <c r="ALL44" s="26"/>
      <c r="ALM44" s="26"/>
      <c r="ALN44" s="26"/>
      <c r="ALO44" s="26"/>
      <c r="ALP44" s="26"/>
      <c r="ALQ44" s="26"/>
      <c r="ALR44" s="26"/>
      <c r="ALS44" s="26"/>
      <c r="ALT44" s="26"/>
      <c r="ALU44" s="26"/>
      <c r="ALV44" s="26"/>
      <c r="ALW44" s="26"/>
      <c r="ALX44" s="26"/>
      <c r="ALY44" s="26"/>
      <c r="ALZ44" s="26"/>
      <c r="AMA44" s="26"/>
      <c r="AMB44" s="26"/>
      <c r="AMC44" s="26"/>
      <c r="AMD44" s="26"/>
      <c r="AME44" s="26"/>
      <c r="AMF44" s="26"/>
      <c r="AMG44" s="26"/>
      <c r="AMH44" s="26"/>
      <c r="AMI44" s="183"/>
      <c r="AMJ44" s="183"/>
    </row>
    <row r="45" s="199" customFormat="true" ht="14.15" hidden="false" customHeight="true" outlineLevel="0" collapsed="false">
      <c r="A45" s="57" t="n">
        <v>118</v>
      </c>
      <c r="B45" s="58" t="s">
        <v>82</v>
      </c>
      <c r="C45" s="76" t="n">
        <v>3868</v>
      </c>
      <c r="E45" s="200" t="n">
        <v>2127.4</v>
      </c>
      <c r="F45" s="201"/>
      <c r="G45" s="127" t="n">
        <v>1800</v>
      </c>
      <c r="H45" s="201"/>
      <c r="I45" s="202" t="n">
        <f aca="false">C45*0.7</f>
        <v>2707.6</v>
      </c>
      <c r="J45" s="201"/>
      <c r="K45" s="127" t="n">
        <v>1000</v>
      </c>
      <c r="L45" s="203"/>
      <c r="M45" s="204" t="s">
        <v>172</v>
      </c>
      <c r="N45" s="205"/>
      <c r="O45" s="202"/>
      <c r="P45" s="205"/>
      <c r="Q45" s="127" t="n">
        <f aca="false">E45+G45+I45+K45+O45</f>
        <v>7635</v>
      </c>
      <c r="AJQ45" s="26"/>
      <c r="AJR45" s="26"/>
      <c r="AJS45" s="26"/>
      <c r="AJT45" s="26"/>
      <c r="AJU45" s="26"/>
      <c r="AJV45" s="26"/>
      <c r="AJW45" s="26"/>
      <c r="AJX45" s="26"/>
      <c r="AJY45" s="26"/>
      <c r="AJZ45" s="26"/>
      <c r="AKA45" s="26"/>
      <c r="AKB45" s="26"/>
      <c r="AKC45" s="26"/>
      <c r="AKD45" s="26"/>
      <c r="AKE45" s="26"/>
      <c r="AKF45" s="26"/>
      <c r="AKG45" s="26"/>
      <c r="AKH45" s="26"/>
      <c r="AKI45" s="26"/>
      <c r="AKJ45" s="26"/>
      <c r="AKK45" s="26"/>
      <c r="AKL45" s="26"/>
      <c r="AKM45" s="26"/>
      <c r="AKN45" s="26"/>
      <c r="AKO45" s="26"/>
      <c r="AKP45" s="26"/>
      <c r="AKQ45" s="26"/>
      <c r="AKR45" s="26"/>
      <c r="AKS45" s="26"/>
      <c r="AKT45" s="26"/>
      <c r="AKU45" s="26"/>
      <c r="AKV45" s="26"/>
      <c r="AKW45" s="26"/>
      <c r="AKX45" s="26"/>
      <c r="AKY45" s="26"/>
      <c r="AKZ45" s="26"/>
      <c r="ALA45" s="26"/>
      <c r="ALB45" s="26"/>
      <c r="ALC45" s="26"/>
      <c r="ALD45" s="26"/>
      <c r="ALE45" s="26"/>
      <c r="ALF45" s="26"/>
      <c r="ALG45" s="26"/>
      <c r="ALH45" s="26"/>
      <c r="ALI45" s="26"/>
      <c r="ALJ45" s="26"/>
      <c r="ALK45" s="26"/>
      <c r="ALL45" s="26"/>
      <c r="ALM45" s="26"/>
      <c r="ALN45" s="26"/>
      <c r="ALO45" s="26"/>
      <c r="ALP45" s="26"/>
      <c r="ALQ45" s="26"/>
      <c r="ALR45" s="26"/>
      <c r="ALS45" s="26"/>
      <c r="ALT45" s="26"/>
      <c r="ALU45" s="26"/>
      <c r="ALV45" s="26"/>
      <c r="ALW45" s="26"/>
      <c r="ALX45" s="26"/>
      <c r="ALY45" s="26"/>
      <c r="ALZ45" s="26"/>
      <c r="AMA45" s="26"/>
      <c r="AMB45" s="26"/>
      <c r="AMC45" s="26"/>
      <c r="AMD45" s="26"/>
      <c r="AME45" s="26"/>
      <c r="AMF45" s="26"/>
      <c r="AMG45" s="26"/>
      <c r="AMH45" s="26"/>
      <c r="AMI45" s="183"/>
      <c r="AMJ45" s="183"/>
    </row>
    <row r="46" s="199" customFormat="true" ht="14.15" hidden="false" customHeight="true" outlineLevel="0" collapsed="false">
      <c r="A46" s="57" t="n">
        <v>119</v>
      </c>
      <c r="B46" s="58" t="s">
        <v>83</v>
      </c>
      <c r="C46" s="76" t="n">
        <v>8598</v>
      </c>
      <c r="E46" s="200" t="n">
        <v>4728.9</v>
      </c>
      <c r="F46" s="201"/>
      <c r="G46" s="127" t="n">
        <v>3100</v>
      </c>
      <c r="H46" s="201"/>
      <c r="I46" s="202" t="n">
        <f aca="false">C46*0.7</f>
        <v>6018.6</v>
      </c>
      <c r="J46" s="201"/>
      <c r="K46" s="127" t="n">
        <v>1000</v>
      </c>
      <c r="L46" s="203"/>
      <c r="M46" s="204" t="s">
        <v>172</v>
      </c>
      <c r="N46" s="205"/>
      <c r="O46" s="202"/>
      <c r="P46" s="205"/>
      <c r="Q46" s="127" t="n">
        <f aca="false">E46+G46+I46+K46+O46</f>
        <v>14847.5</v>
      </c>
      <c r="AJQ46" s="26"/>
      <c r="AJR46" s="26"/>
      <c r="AJS46" s="26"/>
      <c r="AJT46" s="26"/>
      <c r="AJU46" s="26"/>
      <c r="AJV46" s="26"/>
      <c r="AJW46" s="26"/>
      <c r="AJX46" s="26"/>
      <c r="AJY46" s="26"/>
      <c r="AJZ46" s="26"/>
      <c r="AKA46" s="26"/>
      <c r="AKB46" s="26"/>
      <c r="AKC46" s="26"/>
      <c r="AKD46" s="26"/>
      <c r="AKE46" s="26"/>
      <c r="AKF46" s="26"/>
      <c r="AKG46" s="26"/>
      <c r="AKH46" s="26"/>
      <c r="AKI46" s="26"/>
      <c r="AKJ46" s="26"/>
      <c r="AKK46" s="26"/>
      <c r="AKL46" s="26"/>
      <c r="AKM46" s="26"/>
      <c r="AKN46" s="26"/>
      <c r="AKO46" s="26"/>
      <c r="AKP46" s="26"/>
      <c r="AKQ46" s="26"/>
      <c r="AKR46" s="26"/>
      <c r="AKS46" s="26"/>
      <c r="AKT46" s="26"/>
      <c r="AKU46" s="26"/>
      <c r="AKV46" s="26"/>
      <c r="AKW46" s="26"/>
      <c r="AKX46" s="26"/>
      <c r="AKY46" s="26"/>
      <c r="AKZ46" s="26"/>
      <c r="ALA46" s="26"/>
      <c r="ALB46" s="26"/>
      <c r="ALC46" s="26"/>
      <c r="ALD46" s="26"/>
      <c r="ALE46" s="26"/>
      <c r="ALF46" s="26"/>
      <c r="ALG46" s="26"/>
      <c r="ALH46" s="26"/>
      <c r="ALI46" s="26"/>
      <c r="ALJ46" s="26"/>
      <c r="ALK46" s="26"/>
      <c r="ALL46" s="26"/>
      <c r="ALM46" s="26"/>
      <c r="ALN46" s="26"/>
      <c r="ALO46" s="26"/>
      <c r="ALP46" s="26"/>
      <c r="ALQ46" s="26"/>
      <c r="ALR46" s="26"/>
      <c r="ALS46" s="26"/>
      <c r="ALT46" s="26"/>
      <c r="ALU46" s="26"/>
      <c r="ALV46" s="26"/>
      <c r="ALW46" s="26"/>
      <c r="ALX46" s="26"/>
      <c r="ALY46" s="26"/>
      <c r="ALZ46" s="26"/>
      <c r="AMA46" s="26"/>
      <c r="AMB46" s="26"/>
      <c r="AMC46" s="26"/>
      <c r="AMD46" s="26"/>
      <c r="AME46" s="26"/>
      <c r="AMF46" s="26"/>
      <c r="AMG46" s="26"/>
      <c r="AMH46" s="26"/>
      <c r="AMI46" s="183"/>
      <c r="AMJ46" s="183"/>
    </row>
    <row r="47" s="199" customFormat="true" ht="14.15" hidden="false" customHeight="true" outlineLevel="0" collapsed="false">
      <c r="A47" s="57" t="n">
        <v>120</v>
      </c>
      <c r="B47" s="58" t="s">
        <v>84</v>
      </c>
      <c r="C47" s="76" t="n">
        <v>5856</v>
      </c>
      <c r="E47" s="200" t="n">
        <v>3220.8</v>
      </c>
      <c r="F47" s="201"/>
      <c r="G47" s="127" t="n">
        <v>3100</v>
      </c>
      <c r="H47" s="201"/>
      <c r="I47" s="202" t="n">
        <f aca="false">C47*0.7</f>
        <v>4099.2</v>
      </c>
      <c r="J47" s="201"/>
      <c r="K47" s="127" t="n">
        <v>1000</v>
      </c>
      <c r="L47" s="203"/>
      <c r="M47" s="204" t="s">
        <v>172</v>
      </c>
      <c r="N47" s="205"/>
      <c r="O47" s="206" t="n">
        <v>-657.064149425209</v>
      </c>
      <c r="P47" s="205"/>
      <c r="Q47" s="127" t="n">
        <f aca="false">E47+G47+I47+K47+O47</f>
        <v>10762.9358505748</v>
      </c>
      <c r="AJQ47" s="26"/>
      <c r="AJR47" s="26"/>
      <c r="AJS47" s="26"/>
      <c r="AJT47" s="26"/>
      <c r="AJU47" s="26"/>
      <c r="AJV47" s="26"/>
      <c r="AJW47" s="26"/>
      <c r="AJX47" s="26"/>
      <c r="AJY47" s="26"/>
      <c r="AJZ47" s="26"/>
      <c r="AKA47" s="26"/>
      <c r="AKB47" s="26"/>
      <c r="AKC47" s="26"/>
      <c r="AKD47" s="26"/>
      <c r="AKE47" s="26"/>
      <c r="AKF47" s="26"/>
      <c r="AKG47" s="26"/>
      <c r="AKH47" s="26"/>
      <c r="AKI47" s="26"/>
      <c r="AKJ47" s="26"/>
      <c r="AKK47" s="26"/>
      <c r="AKL47" s="26"/>
      <c r="AKM47" s="26"/>
      <c r="AKN47" s="26"/>
      <c r="AKO47" s="26"/>
      <c r="AKP47" s="26"/>
      <c r="AKQ47" s="26"/>
      <c r="AKR47" s="26"/>
      <c r="AKS47" s="26"/>
      <c r="AKT47" s="26"/>
      <c r="AKU47" s="26"/>
      <c r="AKV47" s="26"/>
      <c r="AKW47" s="26"/>
      <c r="AKX47" s="26"/>
      <c r="AKY47" s="26"/>
      <c r="AKZ47" s="26"/>
      <c r="ALA47" s="26"/>
      <c r="ALB47" s="26"/>
      <c r="ALC47" s="26"/>
      <c r="ALD47" s="26"/>
      <c r="ALE47" s="26"/>
      <c r="ALF47" s="26"/>
      <c r="ALG47" s="26"/>
      <c r="ALH47" s="26"/>
      <c r="ALI47" s="26"/>
      <c r="ALJ47" s="26"/>
      <c r="ALK47" s="26"/>
      <c r="ALL47" s="26"/>
      <c r="ALM47" s="26"/>
      <c r="ALN47" s="26"/>
      <c r="ALO47" s="26"/>
      <c r="ALP47" s="26"/>
      <c r="ALQ47" s="26"/>
      <c r="ALR47" s="26"/>
      <c r="ALS47" s="26"/>
      <c r="ALT47" s="26"/>
      <c r="ALU47" s="26"/>
      <c r="ALV47" s="26"/>
      <c r="ALW47" s="26"/>
      <c r="ALX47" s="26"/>
      <c r="ALY47" s="26"/>
      <c r="ALZ47" s="26"/>
      <c r="AMA47" s="26"/>
      <c r="AMB47" s="26"/>
      <c r="AMC47" s="26"/>
      <c r="AMD47" s="26"/>
      <c r="AME47" s="26"/>
      <c r="AMF47" s="26"/>
      <c r="AMG47" s="26"/>
      <c r="AMH47" s="26"/>
      <c r="AMI47" s="183"/>
      <c r="AMJ47" s="183"/>
    </row>
    <row r="48" s="199" customFormat="true" ht="14.15" hidden="false" customHeight="true" outlineLevel="0" collapsed="false">
      <c r="A48" s="57" t="n">
        <v>121</v>
      </c>
      <c r="B48" s="58" t="s">
        <v>85</v>
      </c>
      <c r="C48" s="76" t="n">
        <v>19162</v>
      </c>
      <c r="E48" s="200" t="n">
        <v>10539.1</v>
      </c>
      <c r="F48" s="201"/>
      <c r="G48" s="127" t="n">
        <v>4000</v>
      </c>
      <c r="H48" s="201"/>
      <c r="I48" s="202" t="n">
        <f aca="false">C48*0.7</f>
        <v>13413.4</v>
      </c>
      <c r="J48" s="201"/>
      <c r="K48" s="127" t="n">
        <v>3889.9852</v>
      </c>
      <c r="L48" s="203"/>
      <c r="M48" s="204" t="s">
        <v>172</v>
      </c>
      <c r="N48" s="205"/>
      <c r="O48" s="208" t="n">
        <v>10</v>
      </c>
      <c r="P48" s="205"/>
      <c r="Q48" s="127" t="n">
        <f aca="false">E48+G48+I48+K48+O48</f>
        <v>31852.4852</v>
      </c>
      <c r="AJQ48" s="26"/>
      <c r="AJR48" s="26"/>
      <c r="AJS48" s="26"/>
      <c r="AJT48" s="26"/>
      <c r="AJU48" s="26"/>
      <c r="AJV48" s="26"/>
      <c r="AJW48" s="26"/>
      <c r="AJX48" s="26"/>
      <c r="AJY48" s="26"/>
      <c r="AJZ48" s="26"/>
      <c r="AKA48" s="26"/>
      <c r="AKB48" s="26"/>
      <c r="AKC48" s="26"/>
      <c r="AKD48" s="26"/>
      <c r="AKE48" s="26"/>
      <c r="AKF48" s="26"/>
      <c r="AKG48" s="26"/>
      <c r="AKH48" s="26"/>
      <c r="AKI48" s="26"/>
      <c r="AKJ48" s="26"/>
      <c r="AKK48" s="26"/>
      <c r="AKL48" s="26"/>
      <c r="AKM48" s="26"/>
      <c r="AKN48" s="26"/>
      <c r="AKO48" s="26"/>
      <c r="AKP48" s="26"/>
      <c r="AKQ48" s="26"/>
      <c r="AKR48" s="26"/>
      <c r="AKS48" s="26"/>
      <c r="AKT48" s="26"/>
      <c r="AKU48" s="26"/>
      <c r="AKV48" s="26"/>
      <c r="AKW48" s="26"/>
      <c r="AKX48" s="26"/>
      <c r="AKY48" s="26"/>
      <c r="AKZ48" s="26"/>
      <c r="ALA48" s="26"/>
      <c r="ALB48" s="26"/>
      <c r="ALC48" s="26"/>
      <c r="ALD48" s="26"/>
      <c r="ALE48" s="26"/>
      <c r="ALF48" s="26"/>
      <c r="ALG48" s="26"/>
      <c r="ALH48" s="26"/>
      <c r="ALI48" s="26"/>
      <c r="ALJ48" s="26"/>
      <c r="ALK48" s="26"/>
      <c r="ALL48" s="26"/>
      <c r="ALM48" s="26"/>
      <c r="ALN48" s="26"/>
      <c r="ALO48" s="26"/>
      <c r="ALP48" s="26"/>
      <c r="ALQ48" s="26"/>
      <c r="ALR48" s="26"/>
      <c r="ALS48" s="26"/>
      <c r="ALT48" s="26"/>
      <c r="ALU48" s="26"/>
      <c r="ALV48" s="26"/>
      <c r="ALW48" s="26"/>
      <c r="ALX48" s="26"/>
      <c r="ALY48" s="26"/>
      <c r="ALZ48" s="26"/>
      <c r="AMA48" s="26"/>
      <c r="AMB48" s="26"/>
      <c r="AMC48" s="26"/>
      <c r="AMD48" s="26"/>
      <c r="AME48" s="26"/>
      <c r="AMF48" s="26"/>
      <c r="AMG48" s="26"/>
      <c r="AMH48" s="26"/>
      <c r="AMI48" s="183"/>
      <c r="AMJ48" s="183"/>
    </row>
    <row r="49" s="199" customFormat="true" ht="14.15" hidden="false" customHeight="true" outlineLevel="0" collapsed="false">
      <c r="A49" s="57" t="n">
        <v>122</v>
      </c>
      <c r="B49" s="58" t="s">
        <v>86</v>
      </c>
      <c r="C49" s="76" t="n">
        <v>5101</v>
      </c>
      <c r="E49" s="200" t="n">
        <v>2805.55</v>
      </c>
      <c r="F49" s="201"/>
      <c r="G49" s="127" t="n">
        <v>3100</v>
      </c>
      <c r="H49" s="201"/>
      <c r="I49" s="202" t="n">
        <f aca="false">C49*0.7</f>
        <v>3570.7</v>
      </c>
      <c r="J49" s="201"/>
      <c r="K49" s="127" t="n">
        <v>1000</v>
      </c>
      <c r="L49" s="203"/>
      <c r="M49" s="204" t="s">
        <v>172</v>
      </c>
      <c r="N49" s="205"/>
      <c r="O49" s="206" t="n">
        <v>-956.347333212564</v>
      </c>
      <c r="P49" s="205"/>
      <c r="Q49" s="127" t="n">
        <f aca="false">E49+G49+I49+K49+O49</f>
        <v>9519.90266678744</v>
      </c>
      <c r="R49" s="209"/>
      <c r="S49" s="209"/>
      <c r="AJQ49" s="26"/>
      <c r="AJR49" s="26"/>
      <c r="AJS49" s="26"/>
      <c r="AJT49" s="26"/>
      <c r="AJU49" s="26"/>
      <c r="AJV49" s="26"/>
      <c r="AJW49" s="26"/>
      <c r="AJX49" s="26"/>
      <c r="AJY49" s="26"/>
      <c r="AJZ49" s="26"/>
      <c r="AKA49" s="26"/>
      <c r="AKB49" s="26"/>
      <c r="AKC49" s="26"/>
      <c r="AKD49" s="26"/>
      <c r="AKE49" s="26"/>
      <c r="AKF49" s="26"/>
      <c r="AKG49" s="26"/>
      <c r="AKH49" s="26"/>
      <c r="AKI49" s="26"/>
      <c r="AKJ49" s="26"/>
      <c r="AKK49" s="26"/>
      <c r="AKL49" s="26"/>
      <c r="AKM49" s="26"/>
      <c r="AKN49" s="26"/>
      <c r="AKO49" s="26"/>
      <c r="AKP49" s="26"/>
      <c r="AKQ49" s="26"/>
      <c r="AKR49" s="26"/>
      <c r="AKS49" s="26"/>
      <c r="AKT49" s="26"/>
      <c r="AKU49" s="26"/>
      <c r="AKV49" s="26"/>
      <c r="AKW49" s="26"/>
      <c r="AKX49" s="26"/>
      <c r="AKY49" s="26"/>
      <c r="AKZ49" s="26"/>
      <c r="ALA49" s="26"/>
      <c r="ALB49" s="26"/>
      <c r="ALC49" s="26"/>
      <c r="ALD49" s="26"/>
      <c r="ALE49" s="26"/>
      <c r="ALF49" s="26"/>
      <c r="ALG49" s="26"/>
      <c r="ALH49" s="26"/>
      <c r="ALI49" s="26"/>
      <c r="ALJ49" s="26"/>
      <c r="ALK49" s="26"/>
      <c r="ALL49" s="26"/>
      <c r="ALM49" s="26"/>
      <c r="ALN49" s="26"/>
      <c r="ALO49" s="26"/>
      <c r="ALP49" s="26"/>
      <c r="ALQ49" s="26"/>
      <c r="ALR49" s="26"/>
      <c r="ALS49" s="26"/>
      <c r="ALT49" s="26"/>
      <c r="ALU49" s="26"/>
      <c r="ALV49" s="26"/>
      <c r="ALW49" s="26"/>
      <c r="ALX49" s="26"/>
      <c r="ALY49" s="26"/>
      <c r="ALZ49" s="26"/>
      <c r="AMA49" s="26"/>
      <c r="AMB49" s="26"/>
      <c r="AMC49" s="26"/>
      <c r="AMD49" s="26"/>
      <c r="AME49" s="26"/>
      <c r="AMF49" s="26"/>
      <c r="AMG49" s="26"/>
      <c r="AMH49" s="26"/>
      <c r="AMI49" s="183"/>
      <c r="AMJ49" s="183"/>
    </row>
    <row r="50" s="199" customFormat="true" ht="14.15" hidden="false" customHeight="true" outlineLevel="0" collapsed="false">
      <c r="A50" s="57" t="n">
        <v>123</v>
      </c>
      <c r="B50" s="58" t="s">
        <v>87</v>
      </c>
      <c r="C50" s="76" t="n">
        <v>7452</v>
      </c>
      <c r="E50" s="200" t="n">
        <v>4098.6</v>
      </c>
      <c r="F50" s="201"/>
      <c r="G50" s="127" t="n">
        <v>3100</v>
      </c>
      <c r="H50" s="201"/>
      <c r="I50" s="202" t="n">
        <f aca="false">C50*0.7</f>
        <v>5216.4</v>
      </c>
      <c r="J50" s="201"/>
      <c r="K50" s="127" t="n">
        <v>1000</v>
      </c>
      <c r="L50" s="203"/>
      <c r="M50" s="204" t="s">
        <v>172</v>
      </c>
      <c r="N50" s="205"/>
      <c r="O50" s="202"/>
      <c r="P50" s="205"/>
      <c r="Q50" s="127" t="n">
        <f aca="false">E50+G50+I50+K50+O50</f>
        <v>13415</v>
      </c>
      <c r="AJQ50" s="26"/>
      <c r="AJR50" s="26"/>
      <c r="AJS50" s="26"/>
      <c r="AJT50" s="26"/>
      <c r="AJU50" s="26"/>
      <c r="AJV50" s="26"/>
      <c r="AJW50" s="26"/>
      <c r="AJX50" s="26"/>
      <c r="AJY50" s="26"/>
      <c r="AJZ50" s="26"/>
      <c r="AKA50" s="26"/>
      <c r="AKB50" s="26"/>
      <c r="AKC50" s="26"/>
      <c r="AKD50" s="26"/>
      <c r="AKE50" s="26"/>
      <c r="AKF50" s="26"/>
      <c r="AKG50" s="26"/>
      <c r="AKH50" s="26"/>
      <c r="AKI50" s="26"/>
      <c r="AKJ50" s="26"/>
      <c r="AKK50" s="26"/>
      <c r="AKL50" s="26"/>
      <c r="AKM50" s="26"/>
      <c r="AKN50" s="26"/>
      <c r="AKO50" s="26"/>
      <c r="AKP50" s="26"/>
      <c r="AKQ50" s="26"/>
      <c r="AKR50" s="26"/>
      <c r="AKS50" s="26"/>
      <c r="AKT50" s="26"/>
      <c r="AKU50" s="26"/>
      <c r="AKV50" s="26"/>
      <c r="AKW50" s="26"/>
      <c r="AKX50" s="26"/>
      <c r="AKY50" s="26"/>
      <c r="AKZ50" s="26"/>
      <c r="ALA50" s="26"/>
      <c r="ALB50" s="26"/>
      <c r="ALC50" s="26"/>
      <c r="ALD50" s="26"/>
      <c r="ALE50" s="26"/>
      <c r="ALF50" s="26"/>
      <c r="ALG50" s="26"/>
      <c r="ALH50" s="26"/>
      <c r="ALI50" s="26"/>
      <c r="ALJ50" s="26"/>
      <c r="ALK50" s="26"/>
      <c r="ALL50" s="26"/>
      <c r="ALM50" s="26"/>
      <c r="ALN50" s="26"/>
      <c r="ALO50" s="26"/>
      <c r="ALP50" s="26"/>
      <c r="ALQ50" s="26"/>
      <c r="ALR50" s="26"/>
      <c r="ALS50" s="26"/>
      <c r="ALT50" s="26"/>
      <c r="ALU50" s="26"/>
      <c r="ALV50" s="26"/>
      <c r="ALW50" s="26"/>
      <c r="ALX50" s="26"/>
      <c r="ALY50" s="26"/>
      <c r="ALZ50" s="26"/>
      <c r="AMA50" s="26"/>
      <c r="AMB50" s="26"/>
      <c r="AMC50" s="26"/>
      <c r="AMD50" s="26"/>
      <c r="AME50" s="26"/>
      <c r="AMF50" s="26"/>
      <c r="AMG50" s="26"/>
      <c r="AMH50" s="26"/>
      <c r="AMI50" s="183"/>
      <c r="AMJ50" s="183"/>
    </row>
    <row r="51" s="199" customFormat="true" ht="14.15" hidden="false" customHeight="true" outlineLevel="0" collapsed="false">
      <c r="A51" s="20" t="n">
        <v>130</v>
      </c>
      <c r="B51" s="77" t="s">
        <v>88</v>
      </c>
      <c r="C51" s="59" t="n">
        <v>32844</v>
      </c>
      <c r="D51" s="26"/>
      <c r="E51" s="200" t="n">
        <v>18064.2</v>
      </c>
      <c r="F51" s="207"/>
      <c r="G51" s="202" t="n">
        <v>6800</v>
      </c>
      <c r="H51" s="207"/>
      <c r="I51" s="202" t="n">
        <f aca="false">C51*0.7</f>
        <v>22990.8</v>
      </c>
      <c r="J51" s="207"/>
      <c r="K51" s="127" t="n">
        <v>6052.1659</v>
      </c>
      <c r="L51" s="203"/>
      <c r="M51" s="204" t="s">
        <v>172</v>
      </c>
      <c r="N51" s="205"/>
      <c r="O51" s="202"/>
      <c r="P51" s="205"/>
      <c r="Q51" s="127" t="n">
        <f aca="false">E51+G51+I51+K51+O51</f>
        <v>53907.1659</v>
      </c>
      <c r="AJQ51" s="26"/>
      <c r="AJR51" s="26"/>
      <c r="AJS51" s="26"/>
      <c r="AJT51" s="26"/>
      <c r="AJU51" s="26"/>
      <c r="AJV51" s="26"/>
      <c r="AJW51" s="26"/>
      <c r="AJX51" s="26"/>
      <c r="AJY51" s="26"/>
      <c r="AJZ51" s="26"/>
      <c r="AKA51" s="26"/>
      <c r="AKB51" s="26"/>
      <c r="AKC51" s="26"/>
      <c r="AKD51" s="26"/>
      <c r="AKE51" s="26"/>
      <c r="AKF51" s="26"/>
      <c r="AKG51" s="26"/>
      <c r="AKH51" s="26"/>
      <c r="AKI51" s="26"/>
      <c r="AKJ51" s="26"/>
      <c r="AKK51" s="26"/>
      <c r="AKL51" s="26"/>
      <c r="AKM51" s="26"/>
      <c r="AKN51" s="26"/>
      <c r="AKO51" s="26"/>
      <c r="AKP51" s="26"/>
      <c r="AKQ51" s="26"/>
      <c r="AKR51" s="26"/>
      <c r="AKS51" s="26"/>
      <c r="AKT51" s="26"/>
      <c r="AKU51" s="26"/>
      <c r="AKV51" s="26"/>
      <c r="AKW51" s="26"/>
      <c r="AKX51" s="26"/>
      <c r="AKY51" s="26"/>
      <c r="AKZ51" s="26"/>
      <c r="ALA51" s="26"/>
      <c r="ALB51" s="26"/>
      <c r="ALC51" s="26"/>
      <c r="ALD51" s="26"/>
      <c r="ALE51" s="26"/>
      <c r="ALF51" s="26"/>
      <c r="ALG51" s="26"/>
      <c r="ALH51" s="26"/>
      <c r="ALI51" s="26"/>
      <c r="ALJ51" s="26"/>
      <c r="ALK51" s="26"/>
      <c r="ALL51" s="26"/>
      <c r="ALM51" s="26"/>
      <c r="ALN51" s="26"/>
      <c r="ALO51" s="26"/>
      <c r="ALP51" s="26"/>
      <c r="ALQ51" s="26"/>
      <c r="ALR51" s="26"/>
      <c r="ALS51" s="26"/>
      <c r="ALT51" s="26"/>
      <c r="ALU51" s="26"/>
      <c r="ALV51" s="26"/>
      <c r="ALW51" s="26"/>
      <c r="ALX51" s="26"/>
      <c r="ALY51" s="26"/>
      <c r="ALZ51" s="26"/>
      <c r="AMA51" s="26"/>
      <c r="AMB51" s="26"/>
      <c r="AMC51" s="26"/>
      <c r="AMD51" s="26"/>
      <c r="AME51" s="26"/>
      <c r="AMF51" s="26"/>
      <c r="AMG51" s="26"/>
      <c r="AMH51" s="26"/>
      <c r="AMI51" s="183"/>
      <c r="AMJ51" s="183"/>
    </row>
    <row r="52" s="199" customFormat="true" ht="14.15" hidden="false" customHeight="true" outlineLevel="0" collapsed="false">
      <c r="A52" s="57" t="n">
        <v>133</v>
      </c>
      <c r="B52" s="58" t="s">
        <v>89</v>
      </c>
      <c r="C52" s="76" t="n">
        <v>18379</v>
      </c>
      <c r="E52" s="200" t="n">
        <v>10108.45</v>
      </c>
      <c r="F52" s="201"/>
      <c r="G52" s="127" t="n">
        <v>4000</v>
      </c>
      <c r="H52" s="201"/>
      <c r="I52" s="202" t="n">
        <f aca="false">C52*0.7</f>
        <v>12865.3</v>
      </c>
      <c r="J52" s="201"/>
      <c r="K52" s="127" t="n">
        <v>3774.5732</v>
      </c>
      <c r="L52" s="203"/>
      <c r="M52" s="204" t="s">
        <v>172</v>
      </c>
      <c r="N52" s="205"/>
      <c r="O52" s="202" t="n">
        <v>753</v>
      </c>
      <c r="P52" s="205"/>
      <c r="Q52" s="127" t="n">
        <f aca="false">E52+G52+I52+K52+O52</f>
        <v>31501.3232</v>
      </c>
      <c r="AJQ52" s="26"/>
      <c r="AJR52" s="26"/>
      <c r="AJS52" s="26"/>
      <c r="AJT52" s="26"/>
      <c r="AJU52" s="26"/>
      <c r="AJV52" s="26"/>
      <c r="AJW52" s="26"/>
      <c r="AJX52" s="26"/>
      <c r="AJY52" s="26"/>
      <c r="AJZ52" s="26"/>
      <c r="AKA52" s="26"/>
      <c r="AKB52" s="26"/>
      <c r="AKC52" s="26"/>
      <c r="AKD52" s="26"/>
      <c r="AKE52" s="26"/>
      <c r="AKF52" s="26"/>
      <c r="AKG52" s="26"/>
      <c r="AKH52" s="26"/>
      <c r="AKI52" s="26"/>
      <c r="AKJ52" s="26"/>
      <c r="AKK52" s="26"/>
      <c r="AKL52" s="26"/>
      <c r="AKM52" s="26"/>
      <c r="AKN52" s="26"/>
      <c r="AKO52" s="26"/>
      <c r="AKP52" s="26"/>
      <c r="AKQ52" s="26"/>
      <c r="AKR52" s="26"/>
      <c r="AKS52" s="26"/>
      <c r="AKT52" s="26"/>
      <c r="AKU52" s="26"/>
      <c r="AKV52" s="26"/>
      <c r="AKW52" s="26"/>
      <c r="AKX52" s="26"/>
      <c r="AKY52" s="26"/>
      <c r="AKZ52" s="26"/>
      <c r="ALA52" s="26"/>
      <c r="ALB52" s="26"/>
      <c r="ALC52" s="26"/>
      <c r="ALD52" s="26"/>
      <c r="ALE52" s="26"/>
      <c r="ALF52" s="26"/>
      <c r="ALG52" s="26"/>
      <c r="ALH52" s="26"/>
      <c r="ALI52" s="26"/>
      <c r="ALJ52" s="26"/>
      <c r="ALK52" s="26"/>
      <c r="ALL52" s="26"/>
      <c r="ALM52" s="26"/>
      <c r="ALN52" s="26"/>
      <c r="ALO52" s="26"/>
      <c r="ALP52" s="26"/>
      <c r="ALQ52" s="26"/>
      <c r="ALR52" s="26"/>
      <c r="ALS52" s="26"/>
      <c r="ALT52" s="26"/>
      <c r="ALU52" s="26"/>
      <c r="ALV52" s="26"/>
      <c r="ALW52" s="26"/>
      <c r="ALX52" s="26"/>
      <c r="ALY52" s="26"/>
      <c r="ALZ52" s="26"/>
      <c r="AMA52" s="26"/>
      <c r="AMB52" s="26"/>
      <c r="AMC52" s="26"/>
      <c r="AMD52" s="26"/>
      <c r="AME52" s="26"/>
      <c r="AMF52" s="26"/>
      <c r="AMG52" s="26"/>
      <c r="AMH52" s="26"/>
      <c r="AMI52" s="183"/>
      <c r="AMJ52" s="183"/>
    </row>
    <row r="53" s="199" customFormat="true" ht="14.15" hidden="false" customHeight="true" outlineLevel="0" collapsed="false">
      <c r="A53" s="20" t="n">
        <v>134</v>
      </c>
      <c r="B53" s="77" t="s">
        <v>90</v>
      </c>
      <c r="C53" s="59" t="n">
        <v>39085</v>
      </c>
      <c r="D53" s="26"/>
      <c r="E53" s="200" t="n">
        <v>21496.75</v>
      </c>
      <c r="F53" s="207"/>
      <c r="G53" s="202" t="n">
        <v>5400</v>
      </c>
      <c r="H53" s="207"/>
      <c r="I53" s="202" t="n">
        <f aca="false">C53*0.7</f>
        <v>27359.5</v>
      </c>
      <c r="J53" s="207"/>
      <c r="K53" s="127" t="n">
        <v>3405.9299</v>
      </c>
      <c r="L53" s="203"/>
      <c r="M53" s="204" t="s">
        <v>172</v>
      </c>
      <c r="N53" s="205"/>
      <c r="O53" s="202"/>
      <c r="P53" s="205"/>
      <c r="Q53" s="127" t="n">
        <f aca="false">E53+G53+I53+K53+O53</f>
        <v>57662.1799</v>
      </c>
      <c r="AJQ53" s="26"/>
      <c r="AJR53" s="26"/>
      <c r="AJS53" s="26"/>
      <c r="AJT53" s="26"/>
      <c r="AJU53" s="26"/>
      <c r="AJV53" s="26"/>
      <c r="AJW53" s="26"/>
      <c r="AJX53" s="26"/>
      <c r="AJY53" s="26"/>
      <c r="AJZ53" s="26"/>
      <c r="AKA53" s="26"/>
      <c r="AKB53" s="26"/>
      <c r="AKC53" s="26"/>
      <c r="AKD53" s="26"/>
      <c r="AKE53" s="26"/>
      <c r="AKF53" s="26"/>
      <c r="AKG53" s="26"/>
      <c r="AKH53" s="26"/>
      <c r="AKI53" s="26"/>
      <c r="AKJ53" s="26"/>
      <c r="AKK53" s="26"/>
      <c r="AKL53" s="26"/>
      <c r="AKM53" s="26"/>
      <c r="AKN53" s="26"/>
      <c r="AKO53" s="26"/>
      <c r="AKP53" s="26"/>
      <c r="AKQ53" s="26"/>
      <c r="AKR53" s="26"/>
      <c r="AKS53" s="26"/>
      <c r="AKT53" s="26"/>
      <c r="AKU53" s="26"/>
      <c r="AKV53" s="26"/>
      <c r="AKW53" s="26"/>
      <c r="AKX53" s="26"/>
      <c r="AKY53" s="26"/>
      <c r="AKZ53" s="26"/>
      <c r="ALA53" s="26"/>
      <c r="ALB53" s="26"/>
      <c r="ALC53" s="26"/>
      <c r="ALD53" s="26"/>
      <c r="ALE53" s="26"/>
      <c r="ALF53" s="26"/>
      <c r="ALG53" s="26"/>
      <c r="ALH53" s="26"/>
      <c r="ALI53" s="26"/>
      <c r="ALJ53" s="26"/>
      <c r="ALK53" s="26"/>
      <c r="ALL53" s="26"/>
      <c r="ALM53" s="26"/>
      <c r="ALN53" s="26"/>
      <c r="ALO53" s="26"/>
      <c r="ALP53" s="26"/>
      <c r="ALQ53" s="26"/>
      <c r="ALR53" s="26"/>
      <c r="ALS53" s="26"/>
      <c r="ALT53" s="26"/>
      <c r="ALU53" s="26"/>
      <c r="ALV53" s="26"/>
      <c r="ALW53" s="26"/>
      <c r="ALX53" s="26"/>
      <c r="ALY53" s="26"/>
      <c r="ALZ53" s="26"/>
      <c r="AMA53" s="26"/>
      <c r="AMB53" s="26"/>
      <c r="AMC53" s="26"/>
      <c r="AMD53" s="26"/>
      <c r="AME53" s="26"/>
      <c r="AMF53" s="26"/>
      <c r="AMG53" s="26"/>
      <c r="AMH53" s="26"/>
      <c r="AMI53" s="183"/>
      <c r="AMJ53" s="183"/>
    </row>
    <row r="54" s="199" customFormat="true" ht="14.15" hidden="false" customHeight="true" outlineLevel="0" collapsed="false">
      <c r="A54" s="57" t="n">
        <v>135</v>
      </c>
      <c r="B54" s="58" t="s">
        <v>91</v>
      </c>
      <c r="C54" s="76" t="n">
        <v>11290</v>
      </c>
      <c r="E54" s="200" t="n">
        <v>6209.5</v>
      </c>
      <c r="F54" s="201"/>
      <c r="G54" s="127" t="n">
        <v>4000</v>
      </c>
      <c r="H54" s="201"/>
      <c r="I54" s="202" t="n">
        <f aca="false">C54*0.7</f>
        <v>7903</v>
      </c>
      <c r="J54" s="201"/>
      <c r="K54" s="127" t="n">
        <v>1000</v>
      </c>
      <c r="L54" s="203"/>
      <c r="M54" s="204" t="s">
        <v>172</v>
      </c>
      <c r="N54" s="205"/>
      <c r="O54" s="206" t="n">
        <v>-639.761228483979</v>
      </c>
      <c r="P54" s="205"/>
      <c r="Q54" s="127" t="n">
        <f aca="false">E54+G54+I54+K54+O54</f>
        <v>18472.738771516</v>
      </c>
      <c r="AJQ54" s="26"/>
      <c r="AJR54" s="26"/>
      <c r="AJS54" s="26"/>
      <c r="AJT54" s="26"/>
      <c r="AJU54" s="26"/>
      <c r="AJV54" s="26"/>
      <c r="AJW54" s="26"/>
      <c r="AJX54" s="26"/>
      <c r="AJY54" s="26"/>
      <c r="AJZ54" s="26"/>
      <c r="AKA54" s="26"/>
      <c r="AKB54" s="26"/>
      <c r="AKC54" s="26"/>
      <c r="AKD54" s="26"/>
      <c r="AKE54" s="26"/>
      <c r="AKF54" s="26"/>
      <c r="AKG54" s="26"/>
      <c r="AKH54" s="26"/>
      <c r="AKI54" s="26"/>
      <c r="AKJ54" s="26"/>
      <c r="AKK54" s="26"/>
      <c r="AKL54" s="26"/>
      <c r="AKM54" s="26"/>
      <c r="AKN54" s="26"/>
      <c r="AKO54" s="26"/>
      <c r="AKP54" s="26"/>
      <c r="AKQ54" s="26"/>
      <c r="AKR54" s="26"/>
      <c r="AKS54" s="26"/>
      <c r="AKT54" s="26"/>
      <c r="AKU54" s="26"/>
      <c r="AKV54" s="26"/>
      <c r="AKW54" s="26"/>
      <c r="AKX54" s="26"/>
      <c r="AKY54" s="26"/>
      <c r="AKZ54" s="26"/>
      <c r="ALA54" s="26"/>
      <c r="ALB54" s="26"/>
      <c r="ALC54" s="26"/>
      <c r="ALD54" s="26"/>
      <c r="ALE54" s="26"/>
      <c r="ALF54" s="26"/>
      <c r="ALG54" s="26"/>
      <c r="ALH54" s="26"/>
      <c r="ALI54" s="26"/>
      <c r="ALJ54" s="26"/>
      <c r="ALK54" s="26"/>
      <c r="ALL54" s="26"/>
      <c r="ALM54" s="26"/>
      <c r="ALN54" s="26"/>
      <c r="ALO54" s="26"/>
      <c r="ALP54" s="26"/>
      <c r="ALQ54" s="26"/>
      <c r="ALR54" s="26"/>
      <c r="ALS54" s="26"/>
      <c r="ALT54" s="26"/>
      <c r="ALU54" s="26"/>
      <c r="ALV54" s="26"/>
      <c r="ALW54" s="26"/>
      <c r="ALX54" s="26"/>
      <c r="ALY54" s="26"/>
      <c r="ALZ54" s="26"/>
      <c r="AMA54" s="26"/>
      <c r="AMB54" s="26"/>
      <c r="AMC54" s="26"/>
      <c r="AMD54" s="26"/>
      <c r="AME54" s="26"/>
      <c r="AMF54" s="26"/>
      <c r="AMG54" s="26"/>
      <c r="AMH54" s="26"/>
      <c r="AMI54" s="183"/>
      <c r="AMJ54" s="183"/>
    </row>
    <row r="55" s="199" customFormat="true" ht="14.15" hidden="false" customHeight="true" outlineLevel="0" collapsed="false">
      <c r="A55" s="57" t="n">
        <v>136</v>
      </c>
      <c r="B55" s="58" t="s">
        <v>92</v>
      </c>
      <c r="C55" s="76" t="n">
        <v>5921</v>
      </c>
      <c r="E55" s="200" t="n">
        <v>3256.55</v>
      </c>
      <c r="F55" s="201"/>
      <c r="G55" s="127" t="n">
        <v>3100</v>
      </c>
      <c r="H55" s="201"/>
      <c r="I55" s="202" t="n">
        <f aca="false">C55*0.7</f>
        <v>4144.7</v>
      </c>
      <c r="J55" s="201"/>
      <c r="K55" s="127" t="n">
        <v>1000</v>
      </c>
      <c r="L55" s="203"/>
      <c r="M55" s="204" t="s">
        <v>172</v>
      </c>
      <c r="N55" s="205"/>
      <c r="O55" s="206" t="n">
        <v>-603.455745958646</v>
      </c>
      <c r="P55" s="205"/>
      <c r="Q55" s="127" t="n">
        <f aca="false">E55+G55+I55+K55+O55</f>
        <v>10897.7942540414</v>
      </c>
      <c r="AJQ55" s="26"/>
      <c r="AJR55" s="26"/>
      <c r="AJS55" s="26"/>
      <c r="AJT55" s="26"/>
      <c r="AJU55" s="26"/>
      <c r="AJV55" s="26"/>
      <c r="AJW55" s="26"/>
      <c r="AJX55" s="26"/>
      <c r="AJY55" s="26"/>
      <c r="AJZ55" s="26"/>
      <c r="AKA55" s="26"/>
      <c r="AKB55" s="26"/>
      <c r="AKC55" s="26"/>
      <c r="AKD55" s="26"/>
      <c r="AKE55" s="26"/>
      <c r="AKF55" s="26"/>
      <c r="AKG55" s="26"/>
      <c r="AKH55" s="26"/>
      <c r="AKI55" s="26"/>
      <c r="AKJ55" s="26"/>
      <c r="AKK55" s="26"/>
      <c r="AKL55" s="26"/>
      <c r="AKM55" s="26"/>
      <c r="AKN55" s="26"/>
      <c r="AKO55" s="26"/>
      <c r="AKP55" s="26"/>
      <c r="AKQ55" s="26"/>
      <c r="AKR55" s="26"/>
      <c r="AKS55" s="26"/>
      <c r="AKT55" s="26"/>
      <c r="AKU55" s="26"/>
      <c r="AKV55" s="26"/>
      <c r="AKW55" s="26"/>
      <c r="AKX55" s="26"/>
      <c r="AKY55" s="26"/>
      <c r="AKZ55" s="26"/>
      <c r="ALA55" s="26"/>
      <c r="ALB55" s="26"/>
      <c r="ALC55" s="26"/>
      <c r="ALD55" s="26"/>
      <c r="ALE55" s="26"/>
      <c r="ALF55" s="26"/>
      <c r="ALG55" s="26"/>
      <c r="ALH55" s="26"/>
      <c r="ALI55" s="26"/>
      <c r="ALJ55" s="26"/>
      <c r="ALK55" s="26"/>
      <c r="ALL55" s="26"/>
      <c r="ALM55" s="26"/>
      <c r="ALN55" s="26"/>
      <c r="ALO55" s="26"/>
      <c r="ALP55" s="26"/>
      <c r="ALQ55" s="26"/>
      <c r="ALR55" s="26"/>
      <c r="ALS55" s="26"/>
      <c r="ALT55" s="26"/>
      <c r="ALU55" s="26"/>
      <c r="ALV55" s="26"/>
      <c r="ALW55" s="26"/>
      <c r="ALX55" s="26"/>
      <c r="ALY55" s="26"/>
      <c r="ALZ55" s="26"/>
      <c r="AMA55" s="26"/>
      <c r="AMB55" s="26"/>
      <c r="AMC55" s="26"/>
      <c r="AMD55" s="26"/>
      <c r="AME55" s="26"/>
      <c r="AMF55" s="26"/>
      <c r="AMG55" s="26"/>
      <c r="AMH55" s="26"/>
      <c r="AMI55" s="183"/>
      <c r="AMJ55" s="183"/>
    </row>
    <row r="56" s="199" customFormat="true" ht="14.15" hidden="false" customHeight="true" outlineLevel="0" collapsed="false">
      <c r="A56" s="20" t="n">
        <v>137</v>
      </c>
      <c r="B56" s="77" t="s">
        <v>93</v>
      </c>
      <c r="C56" s="59" t="n">
        <v>23944</v>
      </c>
      <c r="D56" s="26"/>
      <c r="E56" s="200" t="n">
        <v>13169.2</v>
      </c>
      <c r="F56" s="207"/>
      <c r="G56" s="202" t="n">
        <v>5400</v>
      </c>
      <c r="H56" s="207"/>
      <c r="I56" s="202" t="n">
        <f aca="false">C56*0.7</f>
        <v>16760.8</v>
      </c>
      <c r="J56" s="207"/>
      <c r="K56" s="127" t="n">
        <v>4983.5226</v>
      </c>
      <c r="L56" s="203"/>
      <c r="M56" s="204" t="s">
        <v>172</v>
      </c>
      <c r="N56" s="205"/>
      <c r="O56" s="202"/>
      <c r="P56" s="205"/>
      <c r="Q56" s="127" t="n">
        <f aca="false">E56+G56+I56+K56+O56</f>
        <v>40313.5226</v>
      </c>
      <c r="AJQ56" s="26"/>
      <c r="AJR56" s="26"/>
      <c r="AJS56" s="26"/>
      <c r="AJT56" s="26"/>
      <c r="AJU56" s="26"/>
      <c r="AJV56" s="26"/>
      <c r="AJW56" s="26"/>
      <c r="AJX56" s="26"/>
      <c r="AJY56" s="26"/>
      <c r="AJZ56" s="26"/>
      <c r="AKA56" s="26"/>
      <c r="AKB56" s="26"/>
      <c r="AKC56" s="26"/>
      <c r="AKD56" s="26"/>
      <c r="AKE56" s="26"/>
      <c r="AKF56" s="26"/>
      <c r="AKG56" s="26"/>
      <c r="AKH56" s="26"/>
      <c r="AKI56" s="26"/>
      <c r="AKJ56" s="26"/>
      <c r="AKK56" s="26"/>
      <c r="AKL56" s="26"/>
      <c r="AKM56" s="26"/>
      <c r="AKN56" s="26"/>
      <c r="AKO56" s="26"/>
      <c r="AKP56" s="26"/>
      <c r="AKQ56" s="26"/>
      <c r="AKR56" s="26"/>
      <c r="AKS56" s="26"/>
      <c r="AKT56" s="26"/>
      <c r="AKU56" s="26"/>
      <c r="AKV56" s="26"/>
      <c r="AKW56" s="26"/>
      <c r="AKX56" s="26"/>
      <c r="AKY56" s="26"/>
      <c r="AKZ56" s="26"/>
      <c r="ALA56" s="26"/>
      <c r="ALB56" s="26"/>
      <c r="ALC56" s="26"/>
      <c r="ALD56" s="26"/>
      <c r="ALE56" s="26"/>
      <c r="ALF56" s="26"/>
      <c r="ALG56" s="26"/>
      <c r="ALH56" s="26"/>
      <c r="ALI56" s="26"/>
      <c r="ALJ56" s="26"/>
      <c r="ALK56" s="26"/>
      <c r="ALL56" s="26"/>
      <c r="ALM56" s="26"/>
      <c r="ALN56" s="26"/>
      <c r="ALO56" s="26"/>
      <c r="ALP56" s="26"/>
      <c r="ALQ56" s="26"/>
      <c r="ALR56" s="26"/>
      <c r="ALS56" s="26"/>
      <c r="ALT56" s="26"/>
      <c r="ALU56" s="26"/>
      <c r="ALV56" s="26"/>
      <c r="ALW56" s="26"/>
      <c r="ALX56" s="26"/>
      <c r="ALY56" s="26"/>
      <c r="ALZ56" s="26"/>
      <c r="AMA56" s="26"/>
      <c r="AMB56" s="26"/>
      <c r="AMC56" s="26"/>
      <c r="AMD56" s="26"/>
      <c r="AME56" s="26"/>
      <c r="AMF56" s="26"/>
      <c r="AMG56" s="26"/>
      <c r="AMH56" s="26"/>
      <c r="AMI56" s="183"/>
      <c r="AMJ56" s="183"/>
    </row>
    <row r="57" s="199" customFormat="true" ht="14.15" hidden="false" customHeight="true" outlineLevel="0" collapsed="false">
      <c r="A57" s="57" t="n">
        <v>139</v>
      </c>
      <c r="B57" s="58" t="s">
        <v>94</v>
      </c>
      <c r="C57" s="76" t="n">
        <v>12294</v>
      </c>
      <c r="E57" s="200" t="n">
        <v>6761.7</v>
      </c>
      <c r="F57" s="201"/>
      <c r="G57" s="127" t="n">
        <v>4000</v>
      </c>
      <c r="H57" s="201"/>
      <c r="I57" s="202" t="n">
        <f aca="false">C57*0.7</f>
        <v>8605.8</v>
      </c>
      <c r="J57" s="201"/>
      <c r="K57" s="127" t="n">
        <v>1000</v>
      </c>
      <c r="L57" s="203"/>
      <c r="M57" s="204" t="s">
        <v>172</v>
      </c>
      <c r="N57" s="205"/>
      <c r="O57" s="206" t="n">
        <v>-717.751103647151</v>
      </c>
      <c r="P57" s="205"/>
      <c r="Q57" s="127" t="n">
        <f aca="false">E57+G57+I57+K57+O57</f>
        <v>19649.7488963528</v>
      </c>
      <c r="AJQ57" s="26"/>
      <c r="AJR57" s="26"/>
      <c r="AJS57" s="26"/>
      <c r="AJT57" s="26"/>
      <c r="AJU57" s="26"/>
      <c r="AJV57" s="26"/>
      <c r="AJW57" s="26"/>
      <c r="AJX57" s="26"/>
      <c r="AJY57" s="26"/>
      <c r="AJZ57" s="26"/>
      <c r="AKA57" s="26"/>
      <c r="AKB57" s="26"/>
      <c r="AKC57" s="26"/>
      <c r="AKD57" s="26"/>
      <c r="AKE57" s="26"/>
      <c r="AKF57" s="26"/>
      <c r="AKG57" s="26"/>
      <c r="AKH57" s="26"/>
      <c r="AKI57" s="26"/>
      <c r="AKJ57" s="26"/>
      <c r="AKK57" s="26"/>
      <c r="AKL57" s="26"/>
      <c r="AKM57" s="26"/>
      <c r="AKN57" s="26"/>
      <c r="AKO57" s="26"/>
      <c r="AKP57" s="26"/>
      <c r="AKQ57" s="26"/>
      <c r="AKR57" s="26"/>
      <c r="AKS57" s="26"/>
      <c r="AKT57" s="26"/>
      <c r="AKU57" s="26"/>
      <c r="AKV57" s="26"/>
      <c r="AKW57" s="26"/>
      <c r="AKX57" s="26"/>
      <c r="AKY57" s="26"/>
      <c r="AKZ57" s="26"/>
      <c r="ALA57" s="26"/>
      <c r="ALB57" s="26"/>
      <c r="ALC57" s="26"/>
      <c r="ALD57" s="26"/>
      <c r="ALE57" s="26"/>
      <c r="ALF57" s="26"/>
      <c r="ALG57" s="26"/>
      <c r="ALH57" s="26"/>
      <c r="ALI57" s="26"/>
      <c r="ALJ57" s="26"/>
      <c r="ALK57" s="26"/>
      <c r="ALL57" s="26"/>
      <c r="ALM57" s="26"/>
      <c r="ALN57" s="26"/>
      <c r="ALO57" s="26"/>
      <c r="ALP57" s="26"/>
      <c r="ALQ57" s="26"/>
      <c r="ALR57" s="26"/>
      <c r="ALS57" s="26"/>
      <c r="ALT57" s="26"/>
      <c r="ALU57" s="26"/>
      <c r="ALV57" s="26"/>
      <c r="ALW57" s="26"/>
      <c r="ALX57" s="26"/>
      <c r="ALY57" s="26"/>
      <c r="ALZ57" s="26"/>
      <c r="AMA57" s="26"/>
      <c r="AMB57" s="26"/>
      <c r="AMC57" s="26"/>
      <c r="AMD57" s="26"/>
      <c r="AME57" s="26"/>
      <c r="AMF57" s="26"/>
      <c r="AMG57" s="26"/>
      <c r="AMH57" s="26"/>
      <c r="AMI57" s="183"/>
      <c r="AMJ57" s="183"/>
    </row>
    <row r="58" s="199" customFormat="true" ht="14.15" hidden="false" customHeight="true" outlineLevel="0" collapsed="false">
      <c r="A58" s="57" t="n">
        <v>140</v>
      </c>
      <c r="B58" s="58" t="s">
        <v>95</v>
      </c>
      <c r="C58" s="76" t="n">
        <v>4007</v>
      </c>
      <c r="E58" s="200" t="n">
        <v>2203.85</v>
      </c>
      <c r="F58" s="201"/>
      <c r="G58" s="127" t="n">
        <v>1800</v>
      </c>
      <c r="H58" s="201"/>
      <c r="I58" s="202" t="n">
        <f aca="false">C58*0.7</f>
        <v>2804.9</v>
      </c>
      <c r="J58" s="201"/>
      <c r="K58" s="127" t="n">
        <v>1000</v>
      </c>
      <c r="L58" s="203"/>
      <c r="M58" s="204" t="s">
        <v>172</v>
      </c>
      <c r="N58" s="205"/>
      <c r="O58" s="202"/>
      <c r="P58" s="205"/>
      <c r="Q58" s="127" t="n">
        <f aca="false">E58+G58+I58+K58+O58</f>
        <v>7808.75</v>
      </c>
      <c r="AJQ58" s="26"/>
      <c r="AJR58" s="26"/>
      <c r="AJS58" s="26"/>
      <c r="AJT58" s="26"/>
      <c r="AJU58" s="26"/>
      <c r="AJV58" s="26"/>
      <c r="AJW58" s="26"/>
      <c r="AJX58" s="26"/>
      <c r="AJY58" s="26"/>
      <c r="AJZ58" s="26"/>
      <c r="AKA58" s="26"/>
      <c r="AKB58" s="26"/>
      <c r="AKC58" s="26"/>
      <c r="AKD58" s="26"/>
      <c r="AKE58" s="26"/>
      <c r="AKF58" s="26"/>
      <c r="AKG58" s="26"/>
      <c r="AKH58" s="26"/>
      <c r="AKI58" s="26"/>
      <c r="AKJ58" s="26"/>
      <c r="AKK58" s="26"/>
      <c r="AKL58" s="26"/>
      <c r="AKM58" s="26"/>
      <c r="AKN58" s="26"/>
      <c r="AKO58" s="26"/>
      <c r="AKP58" s="26"/>
      <c r="AKQ58" s="26"/>
      <c r="AKR58" s="26"/>
      <c r="AKS58" s="26"/>
      <c r="AKT58" s="26"/>
      <c r="AKU58" s="26"/>
      <c r="AKV58" s="26"/>
      <c r="AKW58" s="26"/>
      <c r="AKX58" s="26"/>
      <c r="AKY58" s="26"/>
      <c r="AKZ58" s="26"/>
      <c r="ALA58" s="26"/>
      <c r="ALB58" s="26"/>
      <c r="ALC58" s="26"/>
      <c r="ALD58" s="26"/>
      <c r="ALE58" s="26"/>
      <c r="ALF58" s="26"/>
      <c r="ALG58" s="26"/>
      <c r="ALH58" s="26"/>
      <c r="ALI58" s="26"/>
      <c r="ALJ58" s="26"/>
      <c r="ALK58" s="26"/>
      <c r="ALL58" s="26"/>
      <c r="ALM58" s="26"/>
      <c r="ALN58" s="26"/>
      <c r="ALO58" s="26"/>
      <c r="ALP58" s="26"/>
      <c r="ALQ58" s="26"/>
      <c r="ALR58" s="26"/>
      <c r="ALS58" s="26"/>
      <c r="ALT58" s="26"/>
      <c r="ALU58" s="26"/>
      <c r="ALV58" s="26"/>
      <c r="ALW58" s="26"/>
      <c r="ALX58" s="26"/>
      <c r="ALY58" s="26"/>
      <c r="ALZ58" s="26"/>
      <c r="AMA58" s="26"/>
      <c r="AMB58" s="26"/>
      <c r="AMC58" s="26"/>
      <c r="AMD58" s="26"/>
      <c r="AME58" s="26"/>
      <c r="AMF58" s="26"/>
      <c r="AMG58" s="26"/>
      <c r="AMH58" s="26"/>
      <c r="AMI58" s="183"/>
      <c r="AMJ58" s="183"/>
    </row>
    <row r="59" s="199" customFormat="true" ht="14.15" hidden="false" customHeight="true" outlineLevel="0" collapsed="false">
      <c r="A59" s="57" t="n">
        <v>141</v>
      </c>
      <c r="B59" s="58" t="s">
        <v>96</v>
      </c>
      <c r="C59" s="76" t="n">
        <v>3012</v>
      </c>
      <c r="E59" s="200" t="n">
        <v>1656.6</v>
      </c>
      <c r="F59" s="201"/>
      <c r="G59" s="127" t="n">
        <v>1800</v>
      </c>
      <c r="H59" s="201"/>
      <c r="I59" s="202" t="n">
        <f aca="false">C59*0.7</f>
        <v>2108.4</v>
      </c>
      <c r="J59" s="201"/>
      <c r="K59" s="127" t="n">
        <v>1115.412</v>
      </c>
      <c r="L59" s="203"/>
      <c r="M59" s="204" t="s">
        <v>172</v>
      </c>
      <c r="N59" s="205"/>
      <c r="O59" s="206" t="n">
        <v>-680.376025816267</v>
      </c>
      <c r="P59" s="205"/>
      <c r="Q59" s="127" t="n">
        <f aca="false">E59+G59+I59+K59+O59</f>
        <v>6000.03597418373</v>
      </c>
      <c r="AJQ59" s="26"/>
      <c r="AJR59" s="26"/>
      <c r="AJS59" s="26"/>
      <c r="AJT59" s="26"/>
      <c r="AJU59" s="26"/>
      <c r="AJV59" s="26"/>
      <c r="AJW59" s="26"/>
      <c r="AJX59" s="26"/>
      <c r="AJY59" s="26"/>
      <c r="AJZ59" s="26"/>
      <c r="AKA59" s="26"/>
      <c r="AKB59" s="26"/>
      <c r="AKC59" s="26"/>
      <c r="AKD59" s="26"/>
      <c r="AKE59" s="26"/>
      <c r="AKF59" s="26"/>
      <c r="AKG59" s="26"/>
      <c r="AKH59" s="26"/>
      <c r="AKI59" s="26"/>
      <c r="AKJ59" s="26"/>
      <c r="AKK59" s="26"/>
      <c r="AKL59" s="26"/>
      <c r="AKM59" s="26"/>
      <c r="AKN59" s="26"/>
      <c r="AKO59" s="26"/>
      <c r="AKP59" s="26"/>
      <c r="AKQ59" s="26"/>
      <c r="AKR59" s="26"/>
      <c r="AKS59" s="26"/>
      <c r="AKT59" s="26"/>
      <c r="AKU59" s="26"/>
      <c r="AKV59" s="26"/>
      <c r="AKW59" s="26"/>
      <c r="AKX59" s="26"/>
      <c r="AKY59" s="26"/>
      <c r="AKZ59" s="26"/>
      <c r="ALA59" s="26"/>
      <c r="ALB59" s="26"/>
      <c r="ALC59" s="26"/>
      <c r="ALD59" s="26"/>
      <c r="ALE59" s="26"/>
      <c r="ALF59" s="26"/>
      <c r="ALG59" s="26"/>
      <c r="ALH59" s="26"/>
      <c r="ALI59" s="26"/>
      <c r="ALJ59" s="26"/>
      <c r="ALK59" s="26"/>
      <c r="ALL59" s="26"/>
      <c r="ALM59" s="26"/>
      <c r="ALN59" s="26"/>
      <c r="ALO59" s="26"/>
      <c r="ALP59" s="26"/>
      <c r="ALQ59" s="26"/>
      <c r="ALR59" s="26"/>
      <c r="ALS59" s="26"/>
      <c r="ALT59" s="26"/>
      <c r="ALU59" s="26"/>
      <c r="ALV59" s="26"/>
      <c r="ALW59" s="26"/>
      <c r="ALX59" s="26"/>
      <c r="ALY59" s="26"/>
      <c r="ALZ59" s="26"/>
      <c r="AMA59" s="26"/>
      <c r="AMB59" s="26"/>
      <c r="AMC59" s="26"/>
      <c r="AMD59" s="26"/>
      <c r="AME59" s="26"/>
      <c r="AMF59" s="26"/>
      <c r="AMG59" s="26"/>
      <c r="AMH59" s="26"/>
      <c r="AMI59" s="183"/>
      <c r="AMJ59" s="183"/>
    </row>
    <row r="60" s="199" customFormat="true" ht="14.15" hidden="false" customHeight="true" outlineLevel="0" collapsed="false">
      <c r="A60" s="57" t="n">
        <v>142</v>
      </c>
      <c r="B60" s="58" t="s">
        <v>97</v>
      </c>
      <c r="C60" s="76" t="n">
        <v>4168</v>
      </c>
      <c r="E60" s="200" t="n">
        <v>2292.4</v>
      </c>
      <c r="F60" s="201"/>
      <c r="G60" s="127" t="n">
        <v>1800</v>
      </c>
      <c r="H60" s="201"/>
      <c r="I60" s="202" t="n">
        <f aca="false">C60*0.7</f>
        <v>2917.6</v>
      </c>
      <c r="J60" s="201"/>
      <c r="K60" s="127" t="n">
        <v>1000</v>
      </c>
      <c r="L60" s="203"/>
      <c r="M60" s="204" t="s">
        <v>172</v>
      </c>
      <c r="N60" s="205"/>
      <c r="O60" s="206" t="n">
        <v>-692.410368341692</v>
      </c>
      <c r="P60" s="205"/>
      <c r="Q60" s="127" t="n">
        <f aca="false">E60+G60+I60+K60+O60</f>
        <v>7317.58963165831</v>
      </c>
      <c r="AJQ60" s="26"/>
      <c r="AJR60" s="26"/>
      <c r="AJS60" s="26"/>
      <c r="AJT60" s="26"/>
      <c r="AJU60" s="26"/>
      <c r="AJV60" s="26"/>
      <c r="AJW60" s="26"/>
      <c r="AJX60" s="26"/>
      <c r="AJY60" s="26"/>
      <c r="AJZ60" s="26"/>
      <c r="AKA60" s="26"/>
      <c r="AKB60" s="26"/>
      <c r="AKC60" s="26"/>
      <c r="AKD60" s="26"/>
      <c r="AKE60" s="26"/>
      <c r="AKF60" s="26"/>
      <c r="AKG60" s="26"/>
      <c r="AKH60" s="26"/>
      <c r="AKI60" s="26"/>
      <c r="AKJ60" s="26"/>
      <c r="AKK60" s="26"/>
      <c r="AKL60" s="26"/>
      <c r="AKM60" s="26"/>
      <c r="AKN60" s="26"/>
      <c r="AKO60" s="26"/>
      <c r="AKP60" s="26"/>
      <c r="AKQ60" s="26"/>
      <c r="AKR60" s="26"/>
      <c r="AKS60" s="26"/>
      <c r="AKT60" s="26"/>
      <c r="AKU60" s="26"/>
      <c r="AKV60" s="26"/>
      <c r="AKW60" s="26"/>
      <c r="AKX60" s="26"/>
      <c r="AKY60" s="26"/>
      <c r="AKZ60" s="26"/>
      <c r="ALA60" s="26"/>
      <c r="ALB60" s="26"/>
      <c r="ALC60" s="26"/>
      <c r="ALD60" s="26"/>
      <c r="ALE60" s="26"/>
      <c r="ALF60" s="26"/>
      <c r="ALG60" s="26"/>
      <c r="ALH60" s="26"/>
      <c r="ALI60" s="26"/>
      <c r="ALJ60" s="26"/>
      <c r="ALK60" s="26"/>
      <c r="ALL60" s="26"/>
      <c r="ALM60" s="26"/>
      <c r="ALN60" s="26"/>
      <c r="ALO60" s="26"/>
      <c r="ALP60" s="26"/>
      <c r="ALQ60" s="26"/>
      <c r="ALR60" s="26"/>
      <c r="ALS60" s="26"/>
      <c r="ALT60" s="26"/>
      <c r="ALU60" s="26"/>
      <c r="ALV60" s="26"/>
      <c r="ALW60" s="26"/>
      <c r="ALX60" s="26"/>
      <c r="ALY60" s="26"/>
      <c r="ALZ60" s="26"/>
      <c r="AMA60" s="26"/>
      <c r="AMB60" s="26"/>
      <c r="AMC60" s="26"/>
      <c r="AMD60" s="26"/>
      <c r="AME60" s="26"/>
      <c r="AMF60" s="26"/>
      <c r="AMG60" s="26"/>
      <c r="AMH60" s="26"/>
      <c r="AMI60" s="183"/>
      <c r="AMJ60" s="183"/>
    </row>
    <row r="61" s="199" customFormat="true" ht="14.15" hidden="false" customHeight="true" outlineLevel="0" collapsed="false">
      <c r="A61" s="57" t="n">
        <v>143</v>
      </c>
      <c r="B61" s="58" t="s">
        <v>98</v>
      </c>
      <c r="C61" s="76" t="n">
        <v>3641</v>
      </c>
      <c r="E61" s="200" t="n">
        <v>2002.55</v>
      </c>
      <c r="F61" s="201"/>
      <c r="G61" s="127" t="n">
        <v>1800</v>
      </c>
      <c r="H61" s="201"/>
      <c r="I61" s="202" t="n">
        <f aca="false">C61*0.7</f>
        <v>2548.7</v>
      </c>
      <c r="J61" s="201"/>
      <c r="K61" s="127" t="n">
        <v>1000</v>
      </c>
      <c r="L61" s="203"/>
      <c r="M61" s="204" t="s">
        <v>172</v>
      </c>
      <c r="N61" s="205"/>
      <c r="O61" s="206" t="n">
        <v>-677.497074694363</v>
      </c>
      <c r="P61" s="205"/>
      <c r="Q61" s="127" t="n">
        <f aca="false">E61+G61+I61+K61+O61</f>
        <v>6673.75292530564</v>
      </c>
      <c r="AJQ61" s="26"/>
      <c r="AJR61" s="26"/>
      <c r="AJS61" s="26"/>
      <c r="AJT61" s="26"/>
      <c r="AJU61" s="26"/>
      <c r="AJV61" s="26"/>
      <c r="AJW61" s="26"/>
      <c r="AJX61" s="26"/>
      <c r="AJY61" s="26"/>
      <c r="AJZ61" s="26"/>
      <c r="AKA61" s="26"/>
      <c r="AKB61" s="26"/>
      <c r="AKC61" s="26"/>
      <c r="AKD61" s="26"/>
      <c r="AKE61" s="26"/>
      <c r="AKF61" s="26"/>
      <c r="AKG61" s="26"/>
      <c r="AKH61" s="26"/>
      <c r="AKI61" s="26"/>
      <c r="AKJ61" s="26"/>
      <c r="AKK61" s="26"/>
      <c r="AKL61" s="26"/>
      <c r="AKM61" s="26"/>
      <c r="AKN61" s="26"/>
      <c r="AKO61" s="26"/>
      <c r="AKP61" s="26"/>
      <c r="AKQ61" s="26"/>
      <c r="AKR61" s="26"/>
      <c r="AKS61" s="26"/>
      <c r="AKT61" s="26"/>
      <c r="AKU61" s="26"/>
      <c r="AKV61" s="26"/>
      <c r="AKW61" s="26"/>
      <c r="AKX61" s="26"/>
      <c r="AKY61" s="26"/>
      <c r="AKZ61" s="26"/>
      <c r="ALA61" s="26"/>
      <c r="ALB61" s="26"/>
      <c r="ALC61" s="26"/>
      <c r="ALD61" s="26"/>
      <c r="ALE61" s="26"/>
      <c r="ALF61" s="26"/>
      <c r="ALG61" s="26"/>
      <c r="ALH61" s="26"/>
      <c r="ALI61" s="26"/>
      <c r="ALJ61" s="26"/>
      <c r="ALK61" s="26"/>
      <c r="ALL61" s="26"/>
      <c r="ALM61" s="26"/>
      <c r="ALN61" s="26"/>
      <c r="ALO61" s="26"/>
      <c r="ALP61" s="26"/>
      <c r="ALQ61" s="26"/>
      <c r="ALR61" s="26"/>
      <c r="ALS61" s="26"/>
      <c r="ALT61" s="26"/>
      <c r="ALU61" s="26"/>
      <c r="ALV61" s="26"/>
      <c r="ALW61" s="26"/>
      <c r="ALX61" s="26"/>
      <c r="ALY61" s="26"/>
      <c r="ALZ61" s="26"/>
      <c r="AMA61" s="26"/>
      <c r="AMB61" s="26"/>
      <c r="AMC61" s="26"/>
      <c r="AMD61" s="26"/>
      <c r="AME61" s="26"/>
      <c r="AMF61" s="26"/>
      <c r="AMG61" s="26"/>
      <c r="AMH61" s="26"/>
      <c r="AMI61" s="183"/>
      <c r="AMJ61" s="183"/>
    </row>
    <row r="62" s="199" customFormat="true" ht="14.15" hidden="false" customHeight="true" outlineLevel="0" collapsed="false">
      <c r="A62" s="57" t="n">
        <v>144</v>
      </c>
      <c r="B62" s="58" t="s">
        <v>99</v>
      </c>
      <c r="C62" s="76" t="n">
        <v>4466</v>
      </c>
      <c r="E62" s="200" t="n">
        <v>2456.3</v>
      </c>
      <c r="F62" s="201"/>
      <c r="G62" s="127" t="n">
        <v>1800</v>
      </c>
      <c r="H62" s="201"/>
      <c r="I62" s="202" t="n">
        <f aca="false">C62*0.7</f>
        <v>3126.2</v>
      </c>
      <c r="J62" s="201"/>
      <c r="K62" s="127" t="n">
        <v>1184.0553</v>
      </c>
      <c r="L62" s="203"/>
      <c r="M62" s="204" t="s">
        <v>172</v>
      </c>
      <c r="N62" s="205"/>
      <c r="O62" s="202"/>
      <c r="P62" s="205"/>
      <c r="Q62" s="127" t="n">
        <f aca="false">E62+G62+I62+K62+O62</f>
        <v>8566.5553</v>
      </c>
      <c r="AJQ62" s="26"/>
      <c r="AJR62" s="26"/>
      <c r="AJS62" s="26"/>
      <c r="AJT62" s="26"/>
      <c r="AJU62" s="26"/>
      <c r="AJV62" s="26"/>
      <c r="AJW62" s="26"/>
      <c r="AJX62" s="26"/>
      <c r="AJY62" s="26"/>
      <c r="AJZ62" s="26"/>
      <c r="AKA62" s="26"/>
      <c r="AKB62" s="26"/>
      <c r="AKC62" s="26"/>
      <c r="AKD62" s="26"/>
      <c r="AKE62" s="26"/>
      <c r="AKF62" s="26"/>
      <c r="AKG62" s="26"/>
      <c r="AKH62" s="26"/>
      <c r="AKI62" s="26"/>
      <c r="AKJ62" s="26"/>
      <c r="AKK62" s="26"/>
      <c r="AKL62" s="26"/>
      <c r="AKM62" s="26"/>
      <c r="AKN62" s="26"/>
      <c r="AKO62" s="26"/>
      <c r="AKP62" s="26"/>
      <c r="AKQ62" s="26"/>
      <c r="AKR62" s="26"/>
      <c r="AKS62" s="26"/>
      <c r="AKT62" s="26"/>
      <c r="AKU62" s="26"/>
      <c r="AKV62" s="26"/>
      <c r="AKW62" s="26"/>
      <c r="AKX62" s="26"/>
      <c r="AKY62" s="26"/>
      <c r="AKZ62" s="26"/>
      <c r="ALA62" s="26"/>
      <c r="ALB62" s="26"/>
      <c r="ALC62" s="26"/>
      <c r="ALD62" s="26"/>
      <c r="ALE62" s="26"/>
      <c r="ALF62" s="26"/>
      <c r="ALG62" s="26"/>
      <c r="ALH62" s="26"/>
      <c r="ALI62" s="26"/>
      <c r="ALJ62" s="26"/>
      <c r="ALK62" s="26"/>
      <c r="ALL62" s="26"/>
      <c r="ALM62" s="26"/>
      <c r="ALN62" s="26"/>
      <c r="ALO62" s="26"/>
      <c r="ALP62" s="26"/>
      <c r="ALQ62" s="26"/>
      <c r="ALR62" s="26"/>
      <c r="ALS62" s="26"/>
      <c r="ALT62" s="26"/>
      <c r="ALU62" s="26"/>
      <c r="ALV62" s="26"/>
      <c r="ALW62" s="26"/>
      <c r="ALX62" s="26"/>
      <c r="ALY62" s="26"/>
      <c r="ALZ62" s="26"/>
      <c r="AMA62" s="26"/>
      <c r="AMB62" s="26"/>
      <c r="AMC62" s="26"/>
      <c r="AMD62" s="26"/>
      <c r="AME62" s="26"/>
      <c r="AMF62" s="26"/>
      <c r="AMG62" s="26"/>
      <c r="AMH62" s="26"/>
      <c r="AMI62" s="183"/>
      <c r="AMJ62" s="183"/>
    </row>
    <row r="63" s="199" customFormat="true" ht="14.15" hidden="false" customHeight="true" outlineLevel="0" collapsed="false">
      <c r="A63" s="57" t="n">
        <v>146</v>
      </c>
      <c r="B63" s="58" t="s">
        <v>100</v>
      </c>
      <c r="C63" s="76" t="n">
        <v>2064</v>
      </c>
      <c r="E63" s="200" t="n">
        <v>1135.2</v>
      </c>
      <c r="F63" s="201"/>
      <c r="G63" s="127" t="n">
        <v>1400</v>
      </c>
      <c r="H63" s="201"/>
      <c r="I63" s="202" t="n">
        <f aca="false">C63*0.7</f>
        <v>1444.8</v>
      </c>
      <c r="J63" s="201"/>
      <c r="K63" s="127" t="n">
        <v>1000</v>
      </c>
      <c r="L63" s="203"/>
      <c r="M63" s="204" t="s">
        <v>172</v>
      </c>
      <c r="N63" s="205"/>
      <c r="O63" s="206" t="n">
        <v>-891.252131991292</v>
      </c>
      <c r="P63" s="205"/>
      <c r="Q63" s="127" t="n">
        <f aca="false">E63+G63+I63+K63+O63</f>
        <v>4088.74786800871</v>
      </c>
      <c r="AJQ63" s="26"/>
      <c r="AJR63" s="26"/>
      <c r="AJS63" s="26"/>
      <c r="AJT63" s="26"/>
      <c r="AJU63" s="26"/>
      <c r="AJV63" s="26"/>
      <c r="AJW63" s="26"/>
      <c r="AJX63" s="26"/>
      <c r="AJY63" s="26"/>
      <c r="AJZ63" s="26"/>
      <c r="AKA63" s="26"/>
      <c r="AKB63" s="26"/>
      <c r="AKC63" s="26"/>
      <c r="AKD63" s="26"/>
      <c r="AKE63" s="26"/>
      <c r="AKF63" s="26"/>
      <c r="AKG63" s="26"/>
      <c r="AKH63" s="26"/>
      <c r="AKI63" s="26"/>
      <c r="AKJ63" s="26"/>
      <c r="AKK63" s="26"/>
      <c r="AKL63" s="26"/>
      <c r="AKM63" s="26"/>
      <c r="AKN63" s="26"/>
      <c r="AKO63" s="26"/>
      <c r="AKP63" s="26"/>
      <c r="AKQ63" s="26"/>
      <c r="AKR63" s="26"/>
      <c r="AKS63" s="26"/>
      <c r="AKT63" s="26"/>
      <c r="AKU63" s="26"/>
      <c r="AKV63" s="26"/>
      <c r="AKW63" s="26"/>
      <c r="AKX63" s="26"/>
      <c r="AKY63" s="26"/>
      <c r="AKZ63" s="26"/>
      <c r="ALA63" s="26"/>
      <c r="ALB63" s="26"/>
      <c r="ALC63" s="26"/>
      <c r="ALD63" s="26"/>
      <c r="ALE63" s="26"/>
      <c r="ALF63" s="26"/>
      <c r="ALG63" s="26"/>
      <c r="ALH63" s="26"/>
      <c r="ALI63" s="26"/>
      <c r="ALJ63" s="26"/>
      <c r="ALK63" s="26"/>
      <c r="ALL63" s="26"/>
      <c r="ALM63" s="26"/>
      <c r="ALN63" s="26"/>
      <c r="ALO63" s="26"/>
      <c r="ALP63" s="26"/>
      <c r="ALQ63" s="26"/>
      <c r="ALR63" s="26"/>
      <c r="ALS63" s="26"/>
      <c r="ALT63" s="26"/>
      <c r="ALU63" s="26"/>
      <c r="ALV63" s="26"/>
      <c r="ALW63" s="26"/>
      <c r="ALX63" s="26"/>
      <c r="ALY63" s="26"/>
      <c r="ALZ63" s="26"/>
      <c r="AMA63" s="26"/>
      <c r="AMB63" s="26"/>
      <c r="AMC63" s="26"/>
      <c r="AMD63" s="26"/>
      <c r="AME63" s="26"/>
      <c r="AMF63" s="26"/>
      <c r="AMG63" s="26"/>
      <c r="AMH63" s="26"/>
      <c r="AMI63" s="183"/>
      <c r="AMJ63" s="183"/>
    </row>
    <row r="64" s="199" customFormat="true" ht="14.15" hidden="false" customHeight="true" outlineLevel="0" collapsed="false">
      <c r="A64" s="57" t="n">
        <v>147</v>
      </c>
      <c r="B64" s="58" t="s">
        <v>101</v>
      </c>
      <c r="C64" s="76" t="n">
        <v>7465</v>
      </c>
      <c r="E64" s="200" t="n">
        <v>4105.75</v>
      </c>
      <c r="F64" s="201"/>
      <c r="G64" s="127" t="n">
        <v>3100</v>
      </c>
      <c r="H64" s="201"/>
      <c r="I64" s="202" t="n">
        <f aca="false">C64*0.7</f>
        <v>5225.5</v>
      </c>
      <c r="J64" s="201"/>
      <c r="K64" s="127" t="n">
        <v>1000</v>
      </c>
      <c r="L64" s="203"/>
      <c r="M64" s="204" t="s">
        <v>172</v>
      </c>
      <c r="N64" s="205"/>
      <c r="O64" s="206" t="n">
        <v>-994.180397066963</v>
      </c>
      <c r="P64" s="205"/>
      <c r="Q64" s="127" t="n">
        <f aca="false">E64+G64+I64+K64+O64</f>
        <v>12437.069602933</v>
      </c>
      <c r="AJQ64" s="26"/>
      <c r="AJR64" s="26"/>
      <c r="AJS64" s="26"/>
      <c r="AJT64" s="26"/>
      <c r="AJU64" s="26"/>
      <c r="AJV64" s="26"/>
      <c r="AJW64" s="26"/>
      <c r="AJX64" s="26"/>
      <c r="AJY64" s="26"/>
      <c r="AJZ64" s="26"/>
      <c r="AKA64" s="26"/>
      <c r="AKB64" s="26"/>
      <c r="AKC64" s="26"/>
      <c r="AKD64" s="26"/>
      <c r="AKE64" s="26"/>
      <c r="AKF64" s="26"/>
      <c r="AKG64" s="26"/>
      <c r="AKH64" s="26"/>
      <c r="AKI64" s="26"/>
      <c r="AKJ64" s="26"/>
      <c r="AKK64" s="26"/>
      <c r="AKL64" s="26"/>
      <c r="AKM64" s="26"/>
      <c r="AKN64" s="26"/>
      <c r="AKO64" s="26"/>
      <c r="AKP64" s="26"/>
      <c r="AKQ64" s="26"/>
      <c r="AKR64" s="26"/>
      <c r="AKS64" s="26"/>
      <c r="AKT64" s="26"/>
      <c r="AKU64" s="26"/>
      <c r="AKV64" s="26"/>
      <c r="AKW64" s="26"/>
      <c r="AKX64" s="26"/>
      <c r="AKY64" s="26"/>
      <c r="AKZ64" s="26"/>
      <c r="ALA64" s="26"/>
      <c r="ALB64" s="26"/>
      <c r="ALC64" s="26"/>
      <c r="ALD64" s="26"/>
      <c r="ALE64" s="26"/>
      <c r="ALF64" s="26"/>
      <c r="ALG64" s="26"/>
      <c r="ALH64" s="26"/>
      <c r="ALI64" s="26"/>
      <c r="ALJ64" s="26"/>
      <c r="ALK64" s="26"/>
      <c r="ALL64" s="26"/>
      <c r="ALM64" s="26"/>
      <c r="ALN64" s="26"/>
      <c r="ALO64" s="26"/>
      <c r="ALP64" s="26"/>
      <c r="ALQ64" s="26"/>
      <c r="ALR64" s="26"/>
      <c r="ALS64" s="26"/>
      <c r="ALT64" s="26"/>
      <c r="ALU64" s="26"/>
      <c r="ALV64" s="26"/>
      <c r="ALW64" s="26"/>
      <c r="ALX64" s="26"/>
      <c r="ALY64" s="26"/>
      <c r="ALZ64" s="26"/>
      <c r="AMA64" s="26"/>
      <c r="AMB64" s="26"/>
      <c r="AMC64" s="26"/>
      <c r="AMD64" s="26"/>
      <c r="AME64" s="26"/>
      <c r="AMF64" s="26"/>
      <c r="AMG64" s="26"/>
      <c r="AMH64" s="26"/>
      <c r="AMI64" s="183"/>
      <c r="AMJ64" s="183"/>
    </row>
    <row r="65" s="199" customFormat="true" ht="14.15" hidden="false" customHeight="true" outlineLevel="0" collapsed="false">
      <c r="A65" s="57"/>
      <c r="B65" s="58" t="s">
        <v>173</v>
      </c>
      <c r="C65" s="210" t="n">
        <v>2293</v>
      </c>
      <c r="E65" s="200" t="n">
        <f aca="false">C65*0.55</f>
        <v>1261.15</v>
      </c>
      <c r="F65" s="201"/>
      <c r="G65" s="127" t="n">
        <v>1400</v>
      </c>
      <c r="H65" s="201"/>
      <c r="I65" s="202" t="n">
        <f aca="false">C65*0.7</f>
        <v>1605.1</v>
      </c>
      <c r="J65" s="201"/>
      <c r="K65" s="127" t="n">
        <v>1000</v>
      </c>
      <c r="L65" s="203"/>
      <c r="M65" s="204" t="s">
        <v>172</v>
      </c>
      <c r="N65" s="205"/>
      <c r="O65" s="206"/>
      <c r="P65" s="205"/>
      <c r="Q65" s="127" t="n">
        <f aca="false">E65+G65+I65+K65+O65</f>
        <v>5266.25</v>
      </c>
      <c r="AJQ65" s="26"/>
      <c r="AJR65" s="26"/>
      <c r="AJS65" s="26"/>
      <c r="AJT65" s="26"/>
      <c r="AJU65" s="26"/>
      <c r="AJV65" s="26"/>
      <c r="AJW65" s="26"/>
      <c r="AJX65" s="26"/>
      <c r="AJY65" s="26"/>
      <c r="AJZ65" s="26"/>
      <c r="AKA65" s="26"/>
      <c r="AKB65" s="26"/>
      <c r="AKC65" s="26"/>
      <c r="AKD65" s="26"/>
      <c r="AKE65" s="26"/>
      <c r="AKF65" s="26"/>
      <c r="AKG65" s="26"/>
      <c r="AKH65" s="26"/>
      <c r="AKI65" s="26"/>
      <c r="AKJ65" s="26"/>
      <c r="AKK65" s="26"/>
      <c r="AKL65" s="26"/>
      <c r="AKM65" s="26"/>
      <c r="AKN65" s="26"/>
      <c r="AKO65" s="26"/>
      <c r="AKP65" s="26"/>
      <c r="AKQ65" s="26"/>
      <c r="AKR65" s="26"/>
      <c r="AKS65" s="26"/>
      <c r="AKT65" s="26"/>
      <c r="AKU65" s="26"/>
      <c r="AKV65" s="26"/>
      <c r="AKW65" s="26"/>
      <c r="AKX65" s="26"/>
      <c r="AKY65" s="26"/>
      <c r="AKZ65" s="26"/>
      <c r="ALA65" s="26"/>
      <c r="ALB65" s="26"/>
      <c r="ALC65" s="26"/>
      <c r="ALD65" s="26"/>
      <c r="ALE65" s="26"/>
      <c r="ALF65" s="26"/>
      <c r="ALG65" s="26"/>
      <c r="ALH65" s="26"/>
      <c r="ALI65" s="26"/>
      <c r="ALJ65" s="26"/>
      <c r="ALK65" s="26"/>
      <c r="ALL65" s="26"/>
      <c r="ALM65" s="26"/>
      <c r="ALN65" s="26"/>
      <c r="ALO65" s="26"/>
      <c r="ALP65" s="26"/>
      <c r="ALQ65" s="26"/>
      <c r="ALR65" s="26"/>
      <c r="ALS65" s="26"/>
      <c r="ALT65" s="26"/>
      <c r="ALU65" s="26"/>
      <c r="ALV65" s="26"/>
      <c r="ALW65" s="26"/>
      <c r="ALX65" s="26"/>
      <c r="ALY65" s="26"/>
      <c r="ALZ65" s="26"/>
      <c r="AMA65" s="26"/>
      <c r="AMB65" s="26"/>
      <c r="AMC65" s="26"/>
      <c r="AMD65" s="26"/>
      <c r="AME65" s="26"/>
      <c r="AMF65" s="26"/>
      <c r="AMG65" s="26"/>
      <c r="AMH65" s="26"/>
      <c r="AMI65" s="183"/>
      <c r="AMJ65" s="183"/>
    </row>
    <row r="66" s="91" customFormat="true" ht="15.5" hidden="false" customHeight="true" outlineLevel="0" collapsed="false">
      <c r="A66" s="89"/>
      <c r="B66" s="90" t="s">
        <v>102</v>
      </c>
      <c r="C66" s="90" t="n">
        <v>620537</v>
      </c>
      <c r="E66" s="211" t="n">
        <f aca="false">SUM(E7:E65)</f>
        <v>342556.5</v>
      </c>
      <c r="F66" s="212"/>
      <c r="G66" s="211" t="n">
        <f aca="false">SUM(G7:G65)</f>
        <v>190100</v>
      </c>
      <c r="H66" s="212"/>
      <c r="I66" s="211" t="n">
        <f aca="false">SUM(I7:I65)</f>
        <v>435981</v>
      </c>
      <c r="J66" s="212"/>
      <c r="K66" s="211" t="n">
        <f aca="false">SUM(K7:K65)</f>
        <v>133585.087</v>
      </c>
      <c r="L66" s="213"/>
      <c r="M66" s="214" t="s">
        <v>172</v>
      </c>
      <c r="N66" s="215"/>
      <c r="O66" s="216"/>
      <c r="P66" s="215"/>
      <c r="Q66" s="211" t="n">
        <f aca="false">SUM(Q7:Q65)</f>
        <v>1102225.32484787</v>
      </c>
      <c r="S66" s="217"/>
      <c r="T66" s="217"/>
      <c r="AKV66" s="26"/>
      <c r="AKW66" s="26"/>
      <c r="AKX66" s="26"/>
      <c r="AKY66" s="26"/>
      <c r="AKZ66" s="26"/>
      <c r="ALA66" s="26"/>
      <c r="ALB66" s="26"/>
      <c r="ALC66" s="26"/>
      <c r="ALD66" s="26"/>
      <c r="ALE66" s="26"/>
      <c r="ALF66" s="26"/>
      <c r="ALG66" s="26"/>
      <c r="ALH66" s="26"/>
      <c r="ALI66" s="26"/>
      <c r="ALJ66" s="26"/>
      <c r="ALK66" s="26"/>
      <c r="ALL66" s="26"/>
      <c r="ALM66" s="26"/>
      <c r="ALN66" s="26"/>
      <c r="ALO66" s="26"/>
      <c r="ALP66" s="26"/>
      <c r="ALQ66" s="26"/>
      <c r="ALR66" s="26"/>
      <c r="ALS66" s="26"/>
      <c r="ALT66" s="26"/>
      <c r="ALU66" s="26"/>
      <c r="ALV66" s="26"/>
      <c r="ALW66" s="26"/>
      <c r="ALX66" s="26"/>
      <c r="ALY66" s="26"/>
      <c r="ALZ66" s="26"/>
      <c r="AMA66" s="26"/>
      <c r="AMB66" s="26"/>
      <c r="AMC66" s="26"/>
      <c r="AMD66" s="26"/>
      <c r="AME66" s="26"/>
      <c r="AMF66" s="26"/>
      <c r="AMG66" s="26"/>
      <c r="AMH66" s="26"/>
      <c r="AMI66" s="183"/>
      <c r="AMJ66" s="183"/>
    </row>
    <row r="67" customFormat="false" ht="12.8" hidden="false" customHeight="false" outlineLevel="0" collapsed="false">
      <c r="E67" s="218"/>
      <c r="G67" s="218"/>
    </row>
    <row r="68" customFormat="false" ht="23.85" hidden="false" customHeight="true" outlineLevel="0" collapsed="false">
      <c r="A68" s="100" t="s">
        <v>103</v>
      </c>
      <c r="B68" s="101" t="s">
        <v>104</v>
      </c>
      <c r="C68" s="101"/>
      <c r="D68" s="101"/>
      <c r="E68" s="101"/>
      <c r="F68" s="101"/>
      <c r="G68" s="101"/>
      <c r="H68" s="101"/>
      <c r="I68" s="101"/>
      <c r="J68" s="101"/>
      <c r="K68" s="101"/>
      <c r="L68" s="101"/>
      <c r="M68" s="101"/>
      <c r="N68" s="101"/>
      <c r="O68" s="101"/>
      <c r="P68" s="101"/>
      <c r="Q68" s="101"/>
    </row>
    <row r="69" customFormat="false" ht="28.35" hidden="false" customHeight="true" outlineLevel="0" collapsed="false">
      <c r="A69" s="100" t="s">
        <v>174</v>
      </c>
      <c r="B69" s="219" t="s">
        <v>175</v>
      </c>
      <c r="C69" s="219"/>
      <c r="D69" s="219"/>
      <c r="E69" s="219"/>
      <c r="F69" s="219"/>
      <c r="G69" s="219"/>
      <c r="H69" s="219"/>
      <c r="I69" s="219"/>
      <c r="J69" s="219"/>
      <c r="K69" s="219"/>
      <c r="L69" s="219"/>
      <c r="M69" s="219"/>
      <c r="N69" s="219"/>
      <c r="O69" s="219"/>
      <c r="P69" s="219"/>
      <c r="Q69" s="219"/>
    </row>
    <row r="70" customFormat="false" ht="26.1" hidden="false" customHeight="true" outlineLevel="0" collapsed="false">
      <c r="A70" s="100" t="s">
        <v>176</v>
      </c>
      <c r="B70" s="101" t="s">
        <v>177</v>
      </c>
      <c r="C70" s="101"/>
      <c r="D70" s="101"/>
      <c r="E70" s="101"/>
      <c r="F70" s="101"/>
      <c r="G70" s="101"/>
      <c r="H70" s="101"/>
      <c r="I70" s="101"/>
      <c r="J70" s="101"/>
      <c r="K70" s="101"/>
      <c r="L70" s="101"/>
      <c r="M70" s="101"/>
      <c r="N70" s="101"/>
      <c r="O70" s="101"/>
      <c r="P70" s="101"/>
      <c r="Q70" s="101"/>
    </row>
    <row r="71" customFormat="false" ht="12.8" hidden="false" customHeight="false" outlineLevel="0" collapsed="false">
      <c r="G71" s="220"/>
    </row>
  </sheetData>
  <mergeCells count="7">
    <mergeCell ref="A2:Q2"/>
    <mergeCell ref="A5:A6"/>
    <mergeCell ref="B5:B6"/>
    <mergeCell ref="C5:C6"/>
    <mergeCell ref="B68:Q68"/>
    <mergeCell ref="B69:Q69"/>
    <mergeCell ref="B70:Q7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6" activeCellId="0" sqref="M16"/>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5" width="3.05"/>
    <col collapsed="false" customWidth="true" hidden="false" outlineLevel="0" max="5" min="5" style="4" width="18.34"/>
    <col collapsed="false" customWidth="true" hidden="false" outlineLevel="0" max="6" min="6" style="4" width="20.83"/>
    <col collapsed="false" customWidth="true" hidden="false" outlineLevel="0" max="7" min="7" style="4" width="10.84"/>
    <col collapsed="false" customWidth="true" hidden="false" outlineLevel="0" max="8" min="8" style="4" width="11.11"/>
    <col collapsed="false" customWidth="true" hidden="false" outlineLevel="0" max="9" min="9" style="4" width="3.89"/>
    <col collapsed="false" customWidth="true" hidden="false" outlineLevel="0" max="10" min="10" style="4" width="25.4"/>
    <col collapsed="false" customWidth="true" hidden="false" outlineLevel="0" max="11" min="11" style="4" width="20.56"/>
    <col collapsed="false" customWidth="true" hidden="false" outlineLevel="0" max="12" min="12" style="4" width="2.22"/>
    <col collapsed="false" customWidth="true" hidden="false" outlineLevel="0" max="13" min="13" style="4" width="19.45"/>
    <col collapsed="false" customWidth="false" hidden="false" outlineLevel="0" max="968" min="14" style="4" width="11.64"/>
    <col collapsed="false" customWidth="true" hidden="false" outlineLevel="0" max="1024" min="969" style="4" width="11.52"/>
  </cols>
  <sheetData>
    <row r="1" s="8" customFormat="true" ht="36.95" hidden="false" customHeight="true" outlineLevel="0" collapsed="false">
      <c r="A1" s="221" t="s">
        <v>178</v>
      </c>
      <c r="B1" s="221"/>
      <c r="C1" s="221"/>
      <c r="D1" s="221"/>
      <c r="E1" s="221"/>
      <c r="F1" s="221"/>
      <c r="G1" s="221"/>
      <c r="H1" s="221"/>
      <c r="I1" s="221"/>
      <c r="J1" s="221"/>
      <c r="K1" s="221"/>
      <c r="L1" s="222"/>
      <c r="M1" s="222"/>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row>
    <row r="2" s="8" customFormat="true" ht="19.45" hidden="false" customHeight="true" outlineLevel="0" collapsed="false">
      <c r="A2" s="162" t="s">
        <v>179</v>
      </c>
      <c r="B2" s="162"/>
      <c r="C2" s="162"/>
      <c r="D2" s="162"/>
      <c r="E2" s="162"/>
      <c r="F2" s="162"/>
      <c r="G2" s="162"/>
      <c r="H2" s="162"/>
      <c r="I2" s="162"/>
      <c r="J2" s="162"/>
      <c r="K2" s="162"/>
      <c r="L2" s="223"/>
      <c r="M2" s="223"/>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8" customFormat="true" ht="13.7" hidden="false" customHeight="true" outlineLevel="0" collapsed="false">
      <c r="A3" s="9"/>
      <c r="B3" s="10"/>
      <c r="C3" s="11"/>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row>
    <row r="4" s="26" customFormat="true" ht="50.7" hidden="false" customHeight="true" outlineLevel="0" collapsed="false">
      <c r="A4" s="224" t="s">
        <v>180</v>
      </c>
      <c r="B4" s="225" t="s">
        <v>181</v>
      </c>
      <c r="C4" s="226" t="s">
        <v>182</v>
      </c>
      <c r="D4" s="8"/>
      <c r="E4" s="227" t="s">
        <v>126</v>
      </c>
      <c r="F4" s="227" t="s">
        <v>183</v>
      </c>
      <c r="G4" s="227" t="s">
        <v>184</v>
      </c>
      <c r="H4" s="227" t="s">
        <v>185</v>
      </c>
      <c r="J4" s="228" t="s">
        <v>186</v>
      </c>
      <c r="K4" s="229" t="s">
        <v>187</v>
      </c>
      <c r="M4" s="217"/>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row>
    <row r="5" s="60" customFormat="true" ht="14.15" hidden="false" customHeight="true" outlineLevel="0" collapsed="false">
      <c r="A5" s="230" t="n">
        <v>147</v>
      </c>
      <c r="B5" s="58" t="s">
        <v>101</v>
      </c>
      <c r="C5" s="76" t="n">
        <v>7465</v>
      </c>
      <c r="D5" s="86"/>
      <c r="E5" s="63" t="n">
        <v>5202.92516124021</v>
      </c>
      <c r="F5" s="231" t="n">
        <v>0.696975909074376</v>
      </c>
      <c r="G5" s="232" t="n">
        <v>2890.88376698774</v>
      </c>
      <c r="H5" s="233" t="n">
        <v>2556</v>
      </c>
      <c r="J5" s="234" t="n">
        <v>1.00433887439473</v>
      </c>
      <c r="K5" s="127" t="n">
        <v>5225.5</v>
      </c>
      <c r="O5" s="235"/>
      <c r="R5" s="236"/>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row>
    <row r="6" s="60" customFormat="true" ht="14.15" hidden="false" customHeight="true" outlineLevel="0" collapsed="false">
      <c r="A6" s="230" t="n">
        <v>122</v>
      </c>
      <c r="B6" s="58" t="s">
        <v>86</v>
      </c>
      <c r="C6" s="76" t="n">
        <v>5101</v>
      </c>
      <c r="D6" s="86"/>
      <c r="E6" s="63" t="n">
        <v>3117.12584265681</v>
      </c>
      <c r="F6" s="231" t="n">
        <v>0.611081325751189</v>
      </c>
      <c r="G6" s="232"/>
      <c r="H6" s="232"/>
      <c r="J6" s="234" t="n">
        <v>0.985106201994962</v>
      </c>
      <c r="K6" s="127" t="n">
        <v>3070.7</v>
      </c>
      <c r="O6" s="235"/>
      <c r="R6" s="236"/>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row>
    <row r="7" s="60" customFormat="true" ht="14.15" hidden="false" customHeight="true" outlineLevel="0" collapsed="false">
      <c r="A7" s="230" t="n">
        <v>146</v>
      </c>
      <c r="B7" s="58" t="s">
        <v>100</v>
      </c>
      <c r="C7" s="76" t="n">
        <v>2064</v>
      </c>
      <c r="D7" s="86"/>
      <c r="E7" s="63" t="n">
        <v>644.793652553386</v>
      </c>
      <c r="F7" s="231" t="n">
        <v>0.312400025461912</v>
      </c>
      <c r="G7" s="232"/>
      <c r="H7" s="232"/>
      <c r="J7" s="234" t="n">
        <v>0.977522029728439</v>
      </c>
      <c r="K7" s="127" t="n">
        <v>630.3</v>
      </c>
      <c r="O7" s="235"/>
      <c r="R7" s="236"/>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row>
    <row r="8" s="60" customFormat="true" ht="14.15" hidden="false" customHeight="true" outlineLevel="0" collapsed="false">
      <c r="A8" s="230" t="n">
        <v>2</v>
      </c>
      <c r="B8" s="58" t="s">
        <v>45</v>
      </c>
      <c r="C8" s="59" t="n">
        <v>2118</v>
      </c>
      <c r="D8" s="86"/>
      <c r="E8" s="63" t="n">
        <v>558.10272611482</v>
      </c>
      <c r="F8" s="231" t="n">
        <v>0.2635045921222</v>
      </c>
      <c r="G8" s="232"/>
      <c r="H8" s="232"/>
      <c r="J8" s="234" t="n">
        <v>1.67101853540872</v>
      </c>
      <c r="K8" s="127" t="n">
        <v>932.6</v>
      </c>
      <c r="O8" s="235"/>
      <c r="R8" s="236"/>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row>
    <row r="9" s="60" customFormat="true" ht="14.15" hidden="false" customHeight="true" outlineLevel="0" collapsed="false">
      <c r="A9" s="230" t="n">
        <v>139</v>
      </c>
      <c r="B9" s="58" t="s">
        <v>94</v>
      </c>
      <c r="C9" s="76" t="n">
        <v>12294</v>
      </c>
      <c r="D9" s="86"/>
      <c r="E9" s="63" t="n">
        <v>6650.44139985297</v>
      </c>
      <c r="F9" s="231" t="n">
        <v>0.540950170803073</v>
      </c>
      <c r="G9" s="232"/>
      <c r="H9" s="232"/>
      <c r="J9" s="234" t="n">
        <v>1.18355828233807</v>
      </c>
      <c r="K9" s="127" t="n">
        <v>7871.185</v>
      </c>
      <c r="O9" s="235"/>
      <c r="R9" s="236"/>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row>
    <row r="10" s="60" customFormat="true" ht="14.15" hidden="false" customHeight="true" outlineLevel="0" collapsed="false">
      <c r="A10" s="230" t="n">
        <v>142</v>
      </c>
      <c r="B10" s="58" t="s">
        <v>97</v>
      </c>
      <c r="C10" s="76" t="n">
        <v>4168</v>
      </c>
      <c r="D10" s="86"/>
      <c r="E10" s="63" t="n">
        <v>1717.41270820008</v>
      </c>
      <c r="F10" s="231" t="n">
        <v>0.412047194865662</v>
      </c>
      <c r="G10" s="232"/>
      <c r="H10" s="232"/>
      <c r="J10" s="234" t="n">
        <v>1.23301754429157</v>
      </c>
      <c r="K10" s="127" t="n">
        <v>2117.6</v>
      </c>
      <c r="O10" s="235"/>
      <c r="R10" s="236"/>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row>
    <row r="11" s="60" customFormat="true" ht="14.15" hidden="false" customHeight="true" outlineLevel="0" collapsed="false">
      <c r="A11" s="230" t="n">
        <v>141</v>
      </c>
      <c r="B11" s="58" t="s">
        <v>96</v>
      </c>
      <c r="C11" s="76" t="n">
        <v>3012</v>
      </c>
      <c r="D11" s="86"/>
      <c r="E11" s="63" t="n">
        <v>1030.81248535067</v>
      </c>
      <c r="F11" s="231" t="n">
        <v>0.342235220899958</v>
      </c>
      <c r="G11" s="232"/>
      <c r="H11" s="232"/>
      <c r="J11" s="234" t="n">
        <v>0.925871595041188</v>
      </c>
      <c r="K11" s="127" t="n">
        <v>954.4</v>
      </c>
      <c r="O11" s="235"/>
      <c r="R11" s="236"/>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row>
    <row r="12" s="60" customFormat="true" ht="14.15" hidden="false" customHeight="true" outlineLevel="0" collapsed="false">
      <c r="A12" s="230" t="n">
        <v>143</v>
      </c>
      <c r="B12" s="58" t="s">
        <v>98</v>
      </c>
      <c r="C12" s="76" t="n">
        <v>3641</v>
      </c>
      <c r="D12" s="86"/>
      <c r="E12" s="63" t="n">
        <v>1382.28839116183</v>
      </c>
      <c r="F12" s="231" t="n">
        <v>0.379645259863176</v>
      </c>
      <c r="G12" s="232"/>
      <c r="H12" s="232"/>
      <c r="J12" s="234" t="n">
        <v>1.09506815631123</v>
      </c>
      <c r="K12" s="127" t="n">
        <v>1513.7</v>
      </c>
      <c r="O12" s="235"/>
      <c r="R12" s="236"/>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row>
    <row r="13" s="60" customFormat="true" ht="14.15" hidden="false" customHeight="true" outlineLevel="0" collapsed="false">
      <c r="A13" s="230" t="n">
        <v>120</v>
      </c>
      <c r="B13" s="58" t="s">
        <v>84</v>
      </c>
      <c r="C13" s="76" t="n">
        <v>5856</v>
      </c>
      <c r="D13" s="86"/>
      <c r="E13" s="63" t="n">
        <v>2555.87666960852</v>
      </c>
      <c r="F13" s="231" t="n">
        <v>0.436454349318395</v>
      </c>
      <c r="G13" s="232"/>
      <c r="H13" s="232"/>
      <c r="J13" s="234" t="n">
        <v>0.919136681332836</v>
      </c>
      <c r="K13" s="127" t="n">
        <v>2349.2</v>
      </c>
      <c r="O13" s="235"/>
      <c r="R13" s="236"/>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row>
    <row r="14" s="60" customFormat="true" ht="14.15" hidden="false" customHeight="true" outlineLevel="0" collapsed="false">
      <c r="A14" s="230" t="n">
        <v>135</v>
      </c>
      <c r="B14" s="58" t="s">
        <v>91</v>
      </c>
      <c r="C14" s="76" t="n">
        <v>11290</v>
      </c>
      <c r="D14" s="86"/>
      <c r="E14" s="63" t="n">
        <v>5391.4667499605</v>
      </c>
      <c r="F14" s="231" t="n">
        <v>0.477543556240965</v>
      </c>
      <c r="G14" s="232"/>
      <c r="H14" s="232"/>
      <c r="J14" s="234" t="n">
        <v>1.15668709262571</v>
      </c>
      <c r="K14" s="127" t="n">
        <v>6236.24</v>
      </c>
      <c r="O14" s="235"/>
      <c r="R14" s="236"/>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row>
    <row r="15" s="60" customFormat="true" ht="14.15" hidden="false" customHeight="true" outlineLevel="0" collapsed="false">
      <c r="A15" s="230" t="n">
        <v>136</v>
      </c>
      <c r="B15" s="58" t="s">
        <v>92</v>
      </c>
      <c r="C15" s="76" t="n">
        <v>5921</v>
      </c>
      <c r="D15" s="86"/>
      <c r="E15" s="63" t="n">
        <v>2380.10149268526</v>
      </c>
      <c r="F15" s="231" t="n">
        <v>0.401976269664797</v>
      </c>
      <c r="G15" s="232"/>
      <c r="H15" s="232"/>
      <c r="J15" s="234" t="n">
        <v>0.901096027455669</v>
      </c>
      <c r="K15" s="127" t="n">
        <v>2144.7</v>
      </c>
      <c r="O15" s="235"/>
      <c r="R15" s="236"/>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row>
    <row r="16" s="60" customFormat="true" ht="14.15" hidden="false" customHeight="true" outlineLevel="0" collapsed="false">
      <c r="A16" s="230" t="n">
        <v>7</v>
      </c>
      <c r="B16" s="58" t="s">
        <v>50</v>
      </c>
      <c r="C16" s="59" t="n">
        <v>5198</v>
      </c>
      <c r="D16" s="86"/>
      <c r="E16" s="63" t="n">
        <v>2550.78304344149</v>
      </c>
      <c r="F16" s="231" t="n">
        <v>0.490723940638993</v>
      </c>
      <c r="G16" s="232"/>
      <c r="H16" s="232"/>
      <c r="J16" s="234" t="n">
        <v>0.616516564998906</v>
      </c>
      <c r="K16" s="127" t="n">
        <v>1572.6</v>
      </c>
      <c r="O16" s="235"/>
      <c r="R16" s="236"/>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row>
    <row r="17" s="60" customFormat="true" ht="14.15" hidden="false" customHeight="true" outlineLevel="0" collapsed="false">
      <c r="A17" s="230" t="n">
        <v>108</v>
      </c>
      <c r="B17" s="58" t="s">
        <v>77</v>
      </c>
      <c r="C17" s="76" t="n">
        <v>9087</v>
      </c>
      <c r="D17" s="86"/>
      <c r="E17" s="63" t="n">
        <v>4187.73546150265</v>
      </c>
      <c r="F17" s="231" t="n">
        <v>0.460849065863613</v>
      </c>
      <c r="G17" s="232"/>
      <c r="H17" s="232"/>
      <c r="J17" s="234" t="n">
        <v>1.08910890908172</v>
      </c>
      <c r="K17" s="127" t="n">
        <v>4560.9</v>
      </c>
      <c r="O17" s="235"/>
      <c r="R17" s="236"/>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row>
    <row r="18" s="60" customFormat="true" ht="14.15" hidden="false" customHeight="true" outlineLevel="0" collapsed="false">
      <c r="A18" s="230" t="n">
        <v>102</v>
      </c>
      <c r="B18" s="58" t="s">
        <v>72</v>
      </c>
      <c r="C18" s="76" t="n">
        <v>9286</v>
      </c>
      <c r="D18" s="86"/>
      <c r="E18" s="63" t="n">
        <v>4150.85342307842</v>
      </c>
      <c r="F18" s="231" t="n">
        <v>0.447001230139826</v>
      </c>
      <c r="G18" s="232"/>
      <c r="H18" s="232"/>
      <c r="J18" s="234" t="n">
        <v>0.963705434106441</v>
      </c>
      <c r="K18" s="127" t="n">
        <v>4000.2</v>
      </c>
      <c r="O18" s="235"/>
      <c r="R18" s="236"/>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row>
    <row r="19" s="60" customFormat="true" ht="14.15" hidden="false" customHeight="true" outlineLevel="0" collapsed="false">
      <c r="A19" s="230" t="n">
        <v>6</v>
      </c>
      <c r="B19" s="58" t="s">
        <v>49</v>
      </c>
      <c r="C19" s="59" t="n">
        <v>4280</v>
      </c>
      <c r="D19" s="86"/>
      <c r="E19" s="63" t="n">
        <v>1842.53729740853</v>
      </c>
      <c r="F19" s="231" t="n">
        <v>0.430499368553396</v>
      </c>
      <c r="G19" s="232"/>
      <c r="H19" s="232"/>
      <c r="J19" s="234" t="n">
        <v>0.269194008011456</v>
      </c>
      <c r="K19" s="68" t="n">
        <v>496</v>
      </c>
      <c r="O19" s="235"/>
      <c r="R19" s="236"/>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s="199" customFormat="true" ht="19.4" hidden="false" customHeight="true" outlineLevel="0" collapsed="false">
      <c r="A20" s="237" t="s">
        <v>188</v>
      </c>
      <c r="B20" s="237"/>
      <c r="C20" s="238" t="n">
        <v>90781</v>
      </c>
      <c r="D20" s="239"/>
      <c r="E20" s="240" t="n">
        <v>43363.2565048161</v>
      </c>
      <c r="F20" s="241" t="n">
        <v>0.477668856972452</v>
      </c>
      <c r="G20" s="242"/>
      <c r="H20" s="242"/>
      <c r="J20" s="243" t="n">
        <v>1.00720814164751</v>
      </c>
      <c r="K20" s="240" t="n">
        <v>43675.825</v>
      </c>
      <c r="AJB20" s="26"/>
      <c r="AJC20" s="26"/>
      <c r="AJD20" s="26"/>
      <c r="AJE20" s="26"/>
      <c r="AJF20" s="26"/>
      <c r="AJG20" s="26"/>
      <c r="AJH20" s="26"/>
      <c r="AJI20" s="26"/>
      <c r="AJJ20" s="26"/>
      <c r="AJK20" s="26"/>
      <c r="AJL20" s="26"/>
      <c r="AJM20" s="26"/>
      <c r="AJN20" s="26"/>
      <c r="AJO20" s="26"/>
      <c r="AJP20" s="26"/>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4"/>
      <c r="AMI20" s="4"/>
      <c r="AMJ20" s="4"/>
    </row>
    <row r="21" s="239" customFormat="true" ht="11.9" hidden="false" customHeight="true" outlineLevel="0" collapsed="false">
      <c r="A21" s="244"/>
      <c r="B21" s="245"/>
      <c r="C21" s="246"/>
      <c r="E21" s="247"/>
      <c r="F21" s="242"/>
      <c r="G21" s="242"/>
      <c r="H21" s="242"/>
      <c r="J21" s="248"/>
      <c r="K21" s="247"/>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4"/>
      <c r="AMI21" s="4"/>
      <c r="AMJ21" s="4"/>
    </row>
    <row r="22" s="86" customFormat="true" ht="14.15" hidden="false" customHeight="true" outlineLevel="0" collapsed="false">
      <c r="A22" s="230" t="n">
        <v>15</v>
      </c>
      <c r="B22" s="58" t="s">
        <v>58</v>
      </c>
      <c r="C22" s="59" t="n">
        <v>4363</v>
      </c>
      <c r="D22" s="249"/>
      <c r="E22" s="63" t="n">
        <v>1665.6851753723</v>
      </c>
      <c r="F22" s="231" t="n">
        <v>0.381775194905409</v>
      </c>
      <c r="G22" s="233" t="n">
        <v>3285.48637040737</v>
      </c>
      <c r="H22" s="233" t="n">
        <v>1832.2164965828</v>
      </c>
      <c r="I22" s="60"/>
      <c r="J22" s="234" t="n">
        <v>1.08316987308045</v>
      </c>
      <c r="K22" s="250" t="n">
        <v>1804</v>
      </c>
      <c r="O22" s="235"/>
      <c r="AJB22" s="5"/>
      <c r="AJC22" s="5"/>
      <c r="AJD22" s="5"/>
      <c r="AJE22" s="5"/>
      <c r="AJF22" s="5"/>
      <c r="AJG22" s="5"/>
      <c r="AJH22" s="5"/>
      <c r="AJI22" s="5"/>
      <c r="AJJ22" s="5"/>
      <c r="AJK22" s="5"/>
      <c r="AJL22" s="5"/>
      <c r="AJM22" s="5"/>
      <c r="AJN22" s="5"/>
      <c r="AJO22" s="5"/>
      <c r="AJP22" s="5"/>
      <c r="AJQ22" s="5"/>
      <c r="AJR22" s="5"/>
      <c r="AJS22" s="5"/>
      <c r="AJT22" s="5"/>
      <c r="AJU22" s="5"/>
      <c r="AJV22" s="5"/>
      <c r="AJW22" s="5"/>
      <c r="AJX22" s="5"/>
      <c r="AJY22" s="5"/>
      <c r="AJZ22" s="5"/>
      <c r="AKA22" s="5"/>
      <c r="AKB22" s="5"/>
      <c r="AKC22" s="5"/>
      <c r="AKD22" s="5"/>
      <c r="AKE22" s="5"/>
      <c r="AKF22" s="5"/>
      <c r="AKG22" s="5"/>
      <c r="AKH22" s="5"/>
      <c r="AKI22" s="5"/>
      <c r="AKJ22" s="5"/>
      <c r="AKK22" s="5"/>
      <c r="AKL22" s="5"/>
      <c r="AKM22" s="5"/>
      <c r="AKN22" s="5"/>
      <c r="AKO22" s="5"/>
      <c r="AKP22" s="5"/>
      <c r="AKQ22" s="5"/>
      <c r="AKR22" s="5"/>
      <c r="AKS22" s="5"/>
      <c r="AKT22" s="5"/>
      <c r="AKU22" s="5"/>
      <c r="AKV22" s="5"/>
      <c r="AKW22" s="5"/>
      <c r="AKX22" s="5"/>
      <c r="AKY22" s="5"/>
      <c r="AKZ22" s="5"/>
      <c r="ALA22" s="5"/>
      <c r="ALB22" s="5"/>
      <c r="ALC22" s="5"/>
      <c r="ALD22" s="5"/>
      <c r="ALE22" s="5"/>
      <c r="ALF22" s="5"/>
      <c r="ALG22" s="5"/>
      <c r="ALH22" s="5"/>
      <c r="ALI22" s="5"/>
      <c r="ALJ22" s="5"/>
      <c r="ALK22" s="5"/>
      <c r="ALL22" s="5"/>
      <c r="ALM22" s="5"/>
      <c r="ALN22" s="5"/>
      <c r="ALO22" s="5"/>
      <c r="ALP22" s="5"/>
      <c r="ALQ22" s="5"/>
      <c r="ALR22" s="5"/>
      <c r="ALS22" s="5"/>
      <c r="ALT22" s="5"/>
      <c r="ALU22" s="5"/>
      <c r="ALV22" s="5"/>
      <c r="ALW22" s="5"/>
      <c r="ALX22" s="5"/>
      <c r="ALY22" s="5"/>
      <c r="ALZ22" s="5"/>
      <c r="AMA22" s="4"/>
      <c r="AMB22" s="4"/>
      <c r="AMC22" s="4"/>
      <c r="AMD22" s="4"/>
      <c r="AME22" s="4"/>
      <c r="AMF22" s="4"/>
      <c r="AMG22" s="4"/>
      <c r="AMH22" s="4"/>
      <c r="AMI22" s="4"/>
      <c r="AMJ22" s="4"/>
    </row>
    <row r="23" s="60" customFormat="true" ht="14.15" hidden="false" customHeight="true" outlineLevel="0" collapsed="false">
      <c r="A23" s="230" t="n">
        <v>134</v>
      </c>
      <c r="B23" s="58" t="s">
        <v>189</v>
      </c>
      <c r="C23" s="59" t="n">
        <v>39085</v>
      </c>
      <c r="D23" s="102"/>
      <c r="E23" s="63" t="n">
        <v>13867.1591694422</v>
      </c>
      <c r="F23" s="231" t="n">
        <v>0.354794912867908</v>
      </c>
      <c r="G23" s="233"/>
      <c r="H23" s="233"/>
      <c r="J23" s="234" t="n">
        <v>1.69894206247491</v>
      </c>
      <c r="K23" s="202" t="n">
        <v>23560</v>
      </c>
      <c r="M23" s="86"/>
      <c r="O23" s="235"/>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row>
    <row r="24" s="60" customFormat="true" ht="14.15" hidden="false" customHeight="true" outlineLevel="0" collapsed="false">
      <c r="A24" s="230" t="n">
        <v>109</v>
      </c>
      <c r="B24" s="58" t="s">
        <v>190</v>
      </c>
      <c r="C24" s="59" t="n">
        <v>36579</v>
      </c>
      <c r="D24" s="102"/>
      <c r="E24" s="63" t="n">
        <v>11654.8240275483</v>
      </c>
      <c r="F24" s="231" t="n">
        <v>0.318620630075954</v>
      </c>
      <c r="G24" s="233"/>
      <c r="H24" s="233"/>
      <c r="J24" s="234" t="n">
        <v>0.777815261609484</v>
      </c>
      <c r="K24" s="202" t="n">
        <v>9065</v>
      </c>
      <c r="M24" s="86"/>
      <c r="O24" s="67"/>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row>
    <row r="25" s="60" customFormat="true" ht="14.15" hidden="false" customHeight="true" outlineLevel="0" collapsed="false">
      <c r="A25" s="230" t="n">
        <v>13</v>
      </c>
      <c r="B25" s="58" t="s">
        <v>56</v>
      </c>
      <c r="C25" s="59" t="n">
        <v>5221</v>
      </c>
      <c r="D25" s="249"/>
      <c r="E25" s="63" t="n">
        <v>1590.97801022663</v>
      </c>
      <c r="F25" s="231" t="n">
        <v>0.304726682671256</v>
      </c>
      <c r="G25" s="233"/>
      <c r="H25" s="233"/>
      <c r="J25" s="234" t="n">
        <v>0.411507887470262</v>
      </c>
      <c r="K25" s="202" t="n">
        <v>655</v>
      </c>
      <c r="M25" s="86"/>
      <c r="O25" s="235"/>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row>
    <row r="26" s="60" customFormat="true" ht="14.15" hidden="false" customHeight="true" outlineLevel="0" collapsed="false">
      <c r="A26" s="230" t="n">
        <v>5</v>
      </c>
      <c r="B26" s="58" t="s">
        <v>48</v>
      </c>
      <c r="C26" s="59" t="n">
        <v>11259</v>
      </c>
      <c r="D26" s="249"/>
      <c r="E26" s="63" t="n">
        <v>3390.06906016885</v>
      </c>
      <c r="F26" s="231" t="n">
        <v>0.301098593140497</v>
      </c>
      <c r="G26" s="233"/>
      <c r="H26" s="233"/>
      <c r="J26" s="234" t="n">
        <v>0.900365138829346</v>
      </c>
      <c r="K26" s="202" t="n">
        <v>3052</v>
      </c>
      <c r="M26" s="86"/>
      <c r="O26" s="235"/>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row>
    <row r="27" s="60" customFormat="true" ht="14.15" hidden="false" customHeight="true" outlineLevel="0" collapsed="false">
      <c r="A27" s="230" t="n">
        <v>140</v>
      </c>
      <c r="B27" s="58" t="s">
        <v>95</v>
      </c>
      <c r="C27" s="76" t="n">
        <v>4007</v>
      </c>
      <c r="D27" s="249"/>
      <c r="E27" s="63" t="n">
        <v>1088.17875904579</v>
      </c>
      <c r="F27" s="231" t="n">
        <v>0.271569443235786</v>
      </c>
      <c r="G27" s="233"/>
      <c r="H27" s="233"/>
      <c r="I27" s="126"/>
      <c r="J27" s="234" t="n">
        <v>0.79803064779677</v>
      </c>
      <c r="K27" s="202" t="n">
        <v>868</v>
      </c>
      <c r="M27" s="86"/>
      <c r="O27" s="235"/>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row>
    <row r="28" s="60" customFormat="true" ht="14.15" hidden="false" customHeight="true" outlineLevel="0" collapsed="false">
      <c r="A28" s="230" t="n">
        <v>119</v>
      </c>
      <c r="B28" s="58" t="s">
        <v>83</v>
      </c>
      <c r="C28" s="76" t="n">
        <v>8598</v>
      </c>
      <c r="D28" s="249"/>
      <c r="E28" s="63" t="n">
        <v>2107.63655089686</v>
      </c>
      <c r="F28" s="231" t="n">
        <v>0.245131024761208</v>
      </c>
      <c r="G28" s="233"/>
      <c r="H28" s="233"/>
      <c r="J28" s="234" t="n">
        <v>1.08823316763225</v>
      </c>
      <c r="K28" s="202" t="n">
        <v>2294</v>
      </c>
      <c r="M28" s="86"/>
      <c r="O28" s="235"/>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row>
    <row r="29" s="60" customFormat="true" ht="14.15" hidden="false" customHeight="true" outlineLevel="0" collapsed="false">
      <c r="A29" s="230" t="n">
        <v>8</v>
      </c>
      <c r="B29" s="58" t="s">
        <v>51</v>
      </c>
      <c r="C29" s="59" t="n">
        <v>7496</v>
      </c>
      <c r="D29" s="249"/>
      <c r="E29" s="63" t="n">
        <v>1832.2164965828</v>
      </c>
      <c r="F29" s="231" t="n">
        <v>0.244425893354162</v>
      </c>
      <c r="G29" s="233"/>
      <c r="H29" s="233"/>
      <c r="J29" s="234" t="n">
        <v>0.54782827349936</v>
      </c>
      <c r="K29" s="202" t="n">
        <v>1004</v>
      </c>
      <c r="M29" s="86"/>
      <c r="O29" s="235"/>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row>
    <row r="30" s="60" customFormat="true" ht="14.15" hidden="false" customHeight="true" outlineLevel="0" collapsed="false">
      <c r="A30" s="230" t="n">
        <v>28</v>
      </c>
      <c r="B30" s="58" t="s">
        <v>66</v>
      </c>
      <c r="C30" s="59" t="n">
        <v>9286</v>
      </c>
      <c r="D30" s="249"/>
      <c r="E30" s="63" t="n">
        <v>2168.05645507842</v>
      </c>
      <c r="F30" s="231" t="n">
        <v>0.233475818983246</v>
      </c>
      <c r="G30" s="233"/>
      <c r="H30" s="233"/>
      <c r="J30" s="234" t="n">
        <v>0.590282138180626</v>
      </c>
      <c r="K30" s="202" t="n">
        <v>1280</v>
      </c>
      <c r="M30" s="86"/>
      <c r="O30" s="235"/>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row>
    <row r="31" s="60" customFormat="true" ht="14.15" hidden="false" customHeight="true" outlineLevel="0" collapsed="false">
      <c r="A31" s="230" t="n">
        <v>31</v>
      </c>
      <c r="B31" s="58" t="s">
        <v>68</v>
      </c>
      <c r="C31" s="59" t="n">
        <v>3077</v>
      </c>
      <c r="D31" s="249"/>
      <c r="E31" s="63" t="n">
        <v>708.593210777117</v>
      </c>
      <c r="F31" s="231" t="n">
        <v>0.230287036326655</v>
      </c>
      <c r="G31" s="233"/>
      <c r="H31" s="233"/>
      <c r="J31" s="204"/>
      <c r="K31" s="202"/>
      <c r="M31" s="86"/>
      <c r="O31" s="235"/>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row>
    <row r="32" s="60" customFormat="true" ht="14.15" hidden="false" customHeight="true" outlineLevel="0" collapsed="false">
      <c r="A32" s="230" t="n">
        <v>26</v>
      </c>
      <c r="B32" s="58" t="s">
        <v>64</v>
      </c>
      <c r="C32" s="59" t="n">
        <v>5205</v>
      </c>
      <c r="D32" s="249"/>
      <c r="E32" s="71" t="n">
        <v>1149.25940724566</v>
      </c>
      <c r="F32" s="251" t="n">
        <v>0.220799117626448</v>
      </c>
      <c r="G32" s="233"/>
      <c r="H32" s="233"/>
      <c r="I32" s="86"/>
      <c r="J32" s="252"/>
      <c r="K32" s="202"/>
      <c r="M32" s="86"/>
      <c r="O32" s="235"/>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row>
    <row r="33" s="60" customFormat="true" ht="14.15" hidden="false" customHeight="true" outlineLevel="0" collapsed="false">
      <c r="A33" s="230" t="n">
        <v>11</v>
      </c>
      <c r="B33" s="58" t="s">
        <v>54</v>
      </c>
      <c r="C33" s="59" t="n">
        <v>8515</v>
      </c>
      <c r="D33" s="249"/>
      <c r="E33" s="63" t="n">
        <v>1850.9996489331</v>
      </c>
      <c r="F33" s="231" t="n">
        <v>0.217381050961022</v>
      </c>
      <c r="G33" s="233"/>
      <c r="H33" s="233"/>
      <c r="J33" s="234" t="n">
        <v>0.706915315059193</v>
      </c>
      <c r="K33" s="202" t="n">
        <v>1309</v>
      </c>
      <c r="M33" s="86"/>
      <c r="O33" s="235"/>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row>
    <row r="34" s="60" customFormat="true" ht="14.15" hidden="false" customHeight="true" outlineLevel="0" collapsed="false">
      <c r="A34" s="230" t="n">
        <v>29</v>
      </c>
      <c r="B34" s="132" t="s">
        <v>191</v>
      </c>
      <c r="C34" s="59" t="n">
        <v>7348</v>
      </c>
      <c r="D34" s="102"/>
      <c r="E34" s="63" t="n">
        <v>1608</v>
      </c>
      <c r="F34" s="231" t="n">
        <v>0.21883505715841</v>
      </c>
      <c r="G34" s="233"/>
      <c r="H34" s="233"/>
      <c r="J34" s="204"/>
      <c r="K34" s="202"/>
      <c r="M34" s="86"/>
      <c r="O34" s="235"/>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row>
    <row r="35" s="60" customFormat="true" ht="14.15" hidden="false" customHeight="true" outlineLevel="0" collapsed="false">
      <c r="A35" s="230" t="n">
        <v>123</v>
      </c>
      <c r="B35" s="58" t="s">
        <v>87</v>
      </c>
      <c r="C35" s="76" t="n">
        <v>7452</v>
      </c>
      <c r="D35" s="249"/>
      <c r="E35" s="63" t="n">
        <v>1315.15321438514</v>
      </c>
      <c r="F35" s="231" t="n">
        <v>0.176483254748409</v>
      </c>
      <c r="G35" s="233"/>
      <c r="H35" s="233"/>
      <c r="J35" s="234" t="n">
        <v>0.807814624470725</v>
      </c>
      <c r="K35" s="202" t="n">
        <v>1062</v>
      </c>
      <c r="M35" s="86"/>
      <c r="O35" s="235"/>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row>
    <row r="36" s="60" customFormat="true" ht="20.1" hidden="false" customHeight="true" outlineLevel="0" collapsed="false">
      <c r="A36" s="237" t="s">
        <v>192</v>
      </c>
      <c r="B36" s="237"/>
      <c r="C36" s="238" t="n">
        <v>157491</v>
      </c>
      <c r="D36" s="249"/>
      <c r="E36" s="240" t="n">
        <v>45996.8091857032</v>
      </c>
      <c r="F36" s="241" t="n">
        <v>0.292059922063503</v>
      </c>
      <c r="G36" s="253"/>
      <c r="H36" s="253"/>
      <c r="J36" s="243" t="n">
        <v>0.999047560331277</v>
      </c>
      <c r="K36" s="254" t="n">
        <v>45953</v>
      </c>
      <c r="M36" s="86"/>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row>
    <row r="37" s="60" customFormat="true" ht="14.15" hidden="false" customHeight="true" outlineLevel="0" collapsed="false">
      <c r="A37" s="255"/>
      <c r="B37" s="245"/>
      <c r="C37" s="256"/>
      <c r="D37" s="86"/>
      <c r="E37" s="235"/>
      <c r="F37" s="236"/>
      <c r="G37" s="236"/>
      <c r="H37" s="236"/>
      <c r="J37" s="257"/>
      <c r="K37" s="258"/>
      <c r="M37" s="86"/>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row>
    <row r="38" s="60" customFormat="true" ht="14.15" hidden="false" customHeight="true" outlineLevel="0" collapsed="false">
      <c r="A38" s="230" t="n">
        <v>130</v>
      </c>
      <c r="B38" s="58" t="s">
        <v>193</v>
      </c>
      <c r="C38" s="59" t="n">
        <v>32844</v>
      </c>
      <c r="D38" s="102"/>
      <c r="E38" s="63" t="n">
        <v>5568.84435917896</v>
      </c>
      <c r="F38" s="231" t="n">
        <v>0.169554389208956</v>
      </c>
      <c r="G38" s="233" t="n">
        <v>1213.77895786548</v>
      </c>
      <c r="H38" s="233" t="n">
        <v>994.205518687847</v>
      </c>
      <c r="J38" s="234" t="n">
        <v>0.862530839469928</v>
      </c>
      <c r="K38" s="202" t="n">
        <v>4803</v>
      </c>
      <c r="O38" s="235"/>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row>
    <row r="39" s="60" customFormat="true" ht="14.15" hidden="false" customHeight="true" outlineLevel="0" collapsed="false">
      <c r="A39" s="230" t="n">
        <v>25</v>
      </c>
      <c r="B39" s="58" t="s">
        <v>63</v>
      </c>
      <c r="C39" s="59" t="n">
        <v>6797</v>
      </c>
      <c r="D39" s="249"/>
      <c r="E39" s="63" t="n">
        <v>1108.94540385183</v>
      </c>
      <c r="F39" s="231" t="n">
        <v>0.163152185354101</v>
      </c>
      <c r="G39" s="233"/>
      <c r="H39" s="233"/>
      <c r="J39" s="204"/>
      <c r="K39" s="202"/>
      <c r="O39" s="235"/>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row>
    <row r="40" s="60" customFormat="true" ht="14.15" hidden="false" customHeight="true" outlineLevel="0" collapsed="false">
      <c r="A40" s="230" t="n">
        <v>9</v>
      </c>
      <c r="B40" s="58" t="s">
        <v>52</v>
      </c>
      <c r="C40" s="59" t="n">
        <v>7379</v>
      </c>
      <c r="D40" s="249"/>
      <c r="E40" s="63" t="n">
        <v>1032.46483728448</v>
      </c>
      <c r="F40" s="231" t="n">
        <v>0.139919343716558</v>
      </c>
      <c r="G40" s="233"/>
      <c r="H40" s="233"/>
      <c r="J40" s="259"/>
      <c r="K40" s="202"/>
      <c r="O40" s="235"/>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row>
    <row r="41" s="60" customFormat="true" ht="14.15" hidden="false" customHeight="true" outlineLevel="0" collapsed="false">
      <c r="A41" s="230" t="n">
        <v>23</v>
      </c>
      <c r="B41" s="58" t="s">
        <v>61</v>
      </c>
      <c r="C41" s="59" t="n">
        <v>7145</v>
      </c>
      <c r="D41" s="249"/>
      <c r="E41" s="63" t="n">
        <v>994.205518687847</v>
      </c>
      <c r="F41" s="231" t="n">
        <v>0.139147028507746</v>
      </c>
      <c r="G41" s="233"/>
      <c r="H41" s="233"/>
      <c r="J41" s="204"/>
      <c r="K41" s="202"/>
      <c r="O41" s="235"/>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row>
    <row r="42" s="60" customFormat="true" ht="14.15" hidden="false" customHeight="true" outlineLevel="0" collapsed="false">
      <c r="A42" s="230" t="n">
        <v>32</v>
      </c>
      <c r="B42" s="58" t="s">
        <v>69</v>
      </c>
      <c r="C42" s="59" t="n">
        <v>6250</v>
      </c>
      <c r="D42" s="249"/>
      <c r="E42" s="63" t="n">
        <v>804.710039440034</v>
      </c>
      <c r="F42" s="231" t="n">
        <v>0.128753606310405</v>
      </c>
      <c r="G42" s="233"/>
      <c r="H42" s="233"/>
      <c r="J42" s="204"/>
      <c r="K42" s="202"/>
      <c r="O42" s="235"/>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row>
    <row r="43" s="60" customFormat="true" ht="14.15" hidden="false" customHeight="true" outlineLevel="0" collapsed="false">
      <c r="A43" s="230" t="n">
        <v>110</v>
      </c>
      <c r="B43" s="58" t="s">
        <v>79</v>
      </c>
      <c r="C43" s="76" t="n">
        <v>7439</v>
      </c>
      <c r="D43" s="249"/>
      <c r="E43" s="63" t="n">
        <v>857.729930463105</v>
      </c>
      <c r="F43" s="231" t="n">
        <v>0.115301778527101</v>
      </c>
      <c r="G43" s="233"/>
      <c r="H43" s="233"/>
      <c r="J43" s="204"/>
      <c r="K43" s="202"/>
      <c r="O43" s="235"/>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row>
    <row r="44" s="60" customFormat="true" ht="14.15" hidden="false" customHeight="true" outlineLevel="0" collapsed="false">
      <c r="A44" s="230" t="n">
        <v>118</v>
      </c>
      <c r="B44" s="58" t="s">
        <v>82</v>
      </c>
      <c r="C44" s="76" t="n">
        <v>3868</v>
      </c>
      <c r="D44" s="249"/>
      <c r="E44" s="63" t="n">
        <v>436.736770648648</v>
      </c>
      <c r="F44" s="231" t="n">
        <v>0.112910230260767</v>
      </c>
      <c r="G44" s="233"/>
      <c r="H44" s="233"/>
      <c r="I44" s="121"/>
      <c r="J44" s="204"/>
      <c r="K44" s="202"/>
      <c r="O44" s="235"/>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row>
    <row r="45" s="60" customFormat="true" ht="14.15" hidden="false" customHeight="true" outlineLevel="0" collapsed="false">
      <c r="A45" s="230" t="n">
        <v>27</v>
      </c>
      <c r="B45" s="58" t="s">
        <v>65</v>
      </c>
      <c r="C45" s="59" t="n">
        <v>12203</v>
      </c>
      <c r="D45" s="249"/>
      <c r="E45" s="63" t="n">
        <v>1346.62063604588</v>
      </c>
      <c r="F45" s="231" t="n">
        <v>0.11035160501892</v>
      </c>
      <c r="G45" s="233"/>
      <c r="H45" s="233"/>
      <c r="J45" s="234" t="n">
        <v>0.386226072940027</v>
      </c>
      <c r="K45" s="202" t="n">
        <v>520</v>
      </c>
      <c r="O45" s="235"/>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row>
    <row r="46" s="60" customFormat="true" ht="14.15" hidden="false" customHeight="true" outlineLevel="0" collapsed="false">
      <c r="A46" s="230" t="n">
        <v>107</v>
      </c>
      <c r="B46" s="58" t="s">
        <v>76</v>
      </c>
      <c r="C46" s="76" t="n">
        <v>4586</v>
      </c>
      <c r="D46" s="249"/>
      <c r="E46" s="63" t="n">
        <v>501.067329419519</v>
      </c>
      <c r="F46" s="231" t="n">
        <v>0.109260211386725</v>
      </c>
      <c r="G46" s="233"/>
      <c r="H46" s="233"/>
      <c r="J46" s="234" t="n">
        <v>0.818652456298064</v>
      </c>
      <c r="K46" s="202" t="n">
        <v>410</v>
      </c>
      <c r="O46" s="235"/>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row>
    <row r="47" s="60" customFormat="true" ht="14.15" hidden="false" customHeight="true" outlineLevel="0" collapsed="false">
      <c r="A47" s="230" t="n">
        <v>4</v>
      </c>
      <c r="B47" s="58" t="s">
        <v>47</v>
      </c>
      <c r="C47" s="59" t="n">
        <v>7409</v>
      </c>
      <c r="D47" s="249"/>
      <c r="E47" s="63" t="n">
        <v>757.161467873793</v>
      </c>
      <c r="F47" s="231" t="n">
        <v>0.102194826275313</v>
      </c>
      <c r="G47" s="233"/>
      <c r="H47" s="233"/>
      <c r="J47" s="259"/>
      <c r="K47" s="202"/>
      <c r="O47" s="235"/>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row>
    <row r="48" s="60" customFormat="true" ht="14.15" hidden="false" customHeight="true" outlineLevel="0" collapsed="false">
      <c r="A48" s="230" t="n">
        <v>116</v>
      </c>
      <c r="B48" s="58" t="s">
        <v>80</v>
      </c>
      <c r="C48" s="76" t="n">
        <v>11321</v>
      </c>
      <c r="D48" s="249"/>
      <c r="E48" s="63" t="n">
        <v>1069.8823387201</v>
      </c>
      <c r="F48" s="231" t="n">
        <v>0.0945042256620526</v>
      </c>
      <c r="G48" s="233"/>
      <c r="H48" s="233"/>
      <c r="J48" s="204"/>
      <c r="K48" s="202"/>
      <c r="O48" s="235"/>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row>
    <row r="49" s="60" customFormat="true" ht="14.15" hidden="false" customHeight="true" outlineLevel="0" collapsed="false">
      <c r="A49" s="230" t="n">
        <v>137</v>
      </c>
      <c r="B49" s="58" t="s">
        <v>194</v>
      </c>
      <c r="C49" s="59" t="n">
        <v>23944</v>
      </c>
      <c r="D49" s="102"/>
      <c r="E49" s="63" t="n">
        <v>1860.60262101635</v>
      </c>
      <c r="F49" s="231" t="n">
        <v>0.0777064241988117</v>
      </c>
      <c r="G49" s="233"/>
      <c r="H49" s="233"/>
      <c r="J49" s="234" t="n">
        <v>1.22852670107032</v>
      </c>
      <c r="K49" s="202" t="n">
        <v>2286</v>
      </c>
      <c r="O49" s="235"/>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row>
    <row r="50" s="60" customFormat="true" ht="14.15" hidden="false" customHeight="true" outlineLevel="0" collapsed="false">
      <c r="A50" s="230" t="n">
        <v>12</v>
      </c>
      <c r="B50" s="58" t="s">
        <v>55</v>
      </c>
      <c r="C50" s="59" t="n">
        <v>4494</v>
      </c>
      <c r="D50" s="249"/>
      <c r="E50" s="63" t="n">
        <v>345.332862278962</v>
      </c>
      <c r="F50" s="231" t="n">
        <v>0.0768430935200182</v>
      </c>
      <c r="G50" s="233"/>
      <c r="H50" s="233"/>
      <c r="J50" s="259"/>
      <c r="K50" s="202"/>
      <c r="O50" s="235"/>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row>
    <row r="51" s="60" customFormat="true" ht="14.15" hidden="false" customHeight="true" outlineLevel="0" collapsed="false">
      <c r="A51" s="230" t="n">
        <v>117</v>
      </c>
      <c r="B51" s="58" t="s">
        <v>81</v>
      </c>
      <c r="C51" s="76" t="n">
        <v>4134</v>
      </c>
      <c r="D51" s="249"/>
      <c r="E51" s="63" t="n">
        <v>308.601295207215</v>
      </c>
      <c r="F51" s="231" t="n">
        <v>0.0746495634269993</v>
      </c>
      <c r="G51" s="233"/>
      <c r="H51" s="233"/>
      <c r="J51" s="204"/>
      <c r="K51" s="202"/>
      <c r="O51" s="235"/>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row>
    <row r="52" s="60" customFormat="true" ht="22.35" hidden="false" customHeight="true" outlineLevel="0" collapsed="false">
      <c r="A52" s="237" t="s">
        <v>195</v>
      </c>
      <c r="B52" s="237"/>
      <c r="C52" s="238" t="n">
        <v>139813</v>
      </c>
      <c r="D52" s="249"/>
      <c r="E52" s="240" t="n">
        <v>16992.9054101167</v>
      </c>
      <c r="F52" s="241" t="n">
        <v>0.121540238819829</v>
      </c>
      <c r="G52" s="253"/>
      <c r="H52" s="253"/>
      <c r="J52" s="243" t="n">
        <v>0.471902820998809</v>
      </c>
      <c r="K52" s="254" t="n">
        <v>8019</v>
      </c>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row>
    <row r="53" s="60" customFormat="true" ht="12.65" hidden="false" customHeight="true" outlineLevel="0" collapsed="false">
      <c r="A53" s="255"/>
      <c r="B53" s="245"/>
      <c r="C53" s="256"/>
      <c r="D53" s="86"/>
      <c r="E53" s="235"/>
      <c r="F53" s="236"/>
      <c r="G53" s="236"/>
      <c r="H53" s="236"/>
      <c r="J53" s="260"/>
      <c r="K53" s="258"/>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row>
    <row r="54" s="60" customFormat="true" ht="14.15" hidden="false" customHeight="true" outlineLevel="0" collapsed="false">
      <c r="A54" s="230" t="n">
        <v>101</v>
      </c>
      <c r="B54" s="135" t="s">
        <v>71</v>
      </c>
      <c r="C54" s="76" t="n">
        <v>18670</v>
      </c>
      <c r="D54" s="249"/>
      <c r="E54" s="63" t="n">
        <v>1202.83442341527</v>
      </c>
      <c r="F54" s="231" t="n">
        <v>0.064426053744792</v>
      </c>
      <c r="G54" s="233" t="n">
        <v>216.616040530028</v>
      </c>
      <c r="H54" s="233" t="n">
        <v>0</v>
      </c>
      <c r="J54" s="261" t="n">
        <v>1.72010374804987</v>
      </c>
      <c r="K54" s="202" t="n">
        <v>2069</v>
      </c>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row>
    <row r="55" s="60" customFormat="true" ht="14.15" hidden="false" customHeight="true" outlineLevel="0" collapsed="false">
      <c r="A55" s="230" t="n">
        <v>24</v>
      </c>
      <c r="B55" s="58" t="s">
        <v>62</v>
      </c>
      <c r="C55" s="59" t="n">
        <v>10697</v>
      </c>
      <c r="D55" s="249"/>
      <c r="E55" s="63" t="n">
        <v>673.067380462406</v>
      </c>
      <c r="F55" s="231" t="n">
        <v>0.0629211349408625</v>
      </c>
      <c r="G55" s="233"/>
      <c r="H55" s="233"/>
      <c r="J55" s="133"/>
      <c r="K55" s="202"/>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row>
    <row r="56" s="60" customFormat="true" ht="14.15" hidden="false" customHeight="true" outlineLevel="0" collapsed="false">
      <c r="A56" s="230" t="n">
        <v>16</v>
      </c>
      <c r="B56" s="58" t="s">
        <v>59</v>
      </c>
      <c r="C56" s="59" t="n">
        <v>10391</v>
      </c>
      <c r="D56" s="249"/>
      <c r="E56" s="63" t="n">
        <v>647.077348451422</v>
      </c>
      <c r="F56" s="231" t="n">
        <v>0.0622728657926497</v>
      </c>
      <c r="G56" s="233"/>
      <c r="H56" s="233"/>
      <c r="J56" s="133"/>
      <c r="K56" s="202"/>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row>
    <row r="57" s="60" customFormat="true" ht="14.15" hidden="false" customHeight="true" outlineLevel="0" collapsed="false">
      <c r="A57" s="230" t="n">
        <v>144</v>
      </c>
      <c r="B57" s="58" t="s">
        <v>99</v>
      </c>
      <c r="C57" s="76" t="n">
        <v>4466</v>
      </c>
      <c r="D57" s="249"/>
      <c r="E57" s="63" t="n">
        <v>240.700457062271</v>
      </c>
      <c r="F57" s="231" t="n">
        <v>0.0538962062387531</v>
      </c>
      <c r="G57" s="233"/>
      <c r="H57" s="233"/>
      <c r="J57" s="133"/>
      <c r="K57" s="202"/>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row>
    <row r="58" s="60" customFormat="true" ht="14.15" hidden="false" customHeight="true" outlineLevel="0" collapsed="false">
      <c r="A58" s="230" t="n">
        <v>105</v>
      </c>
      <c r="B58" s="58" t="s">
        <v>75</v>
      </c>
      <c r="C58" s="76" t="n">
        <v>8765</v>
      </c>
      <c r="D58" s="249"/>
      <c r="E58" s="63" t="n">
        <v>350.104890510702</v>
      </c>
      <c r="F58" s="231" t="n">
        <v>0.0399435128934058</v>
      </c>
      <c r="G58" s="233"/>
      <c r="H58" s="233"/>
      <c r="J58" s="133"/>
      <c r="K58" s="202"/>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row>
    <row r="59" s="60" customFormat="true" ht="14.15" hidden="false" customHeight="true" outlineLevel="0" collapsed="false">
      <c r="A59" s="230" t="n">
        <v>14</v>
      </c>
      <c r="B59" s="58" t="s">
        <v>57</v>
      </c>
      <c r="C59" s="59" t="n">
        <v>3532</v>
      </c>
      <c r="D59" s="249"/>
      <c r="E59" s="63" t="n">
        <v>135.456108048352</v>
      </c>
      <c r="F59" s="231" t="n">
        <v>0.0383511064689558</v>
      </c>
      <c r="G59" s="233"/>
      <c r="H59" s="233"/>
      <c r="J59" s="128"/>
      <c r="K59" s="202"/>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row>
    <row r="60" s="60" customFormat="true" ht="14.15" hidden="false" customHeight="true" outlineLevel="0" collapsed="false">
      <c r="A60" s="230" t="n">
        <v>121</v>
      </c>
      <c r="B60" s="58" t="s">
        <v>196</v>
      </c>
      <c r="C60" s="76" t="n">
        <v>19162</v>
      </c>
      <c r="D60" s="249"/>
      <c r="E60" s="63" t="n">
        <v>0</v>
      </c>
      <c r="F60" s="231" t="n">
        <v>0</v>
      </c>
      <c r="G60" s="233"/>
      <c r="H60" s="233"/>
      <c r="J60" s="131" t="s">
        <v>131</v>
      </c>
      <c r="K60" s="202" t="n">
        <v>879</v>
      </c>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row>
    <row r="61" s="60" customFormat="true" ht="14.15" hidden="false" customHeight="true" outlineLevel="0" collapsed="false">
      <c r="A61" s="230" t="n">
        <v>1</v>
      </c>
      <c r="B61" s="77" t="s">
        <v>197</v>
      </c>
      <c r="C61" s="59" t="n">
        <v>15466</v>
      </c>
      <c r="D61" s="249"/>
      <c r="E61" s="63" t="n">
        <v>0</v>
      </c>
      <c r="F61" s="231" t="n">
        <v>0</v>
      </c>
      <c r="G61" s="233"/>
      <c r="H61" s="233"/>
      <c r="I61" s="126"/>
      <c r="J61" s="128"/>
      <c r="K61" s="202"/>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row>
    <row r="62" s="60" customFormat="true" ht="14.15" hidden="false" customHeight="true" outlineLevel="0" collapsed="false">
      <c r="A62" s="230" t="n">
        <v>10</v>
      </c>
      <c r="B62" s="77" t="s">
        <v>198</v>
      </c>
      <c r="C62" s="59" t="n">
        <v>15869</v>
      </c>
      <c r="D62" s="249"/>
      <c r="E62" s="63" t="n">
        <v>0</v>
      </c>
      <c r="F62" s="231" t="n">
        <v>0</v>
      </c>
      <c r="G62" s="233"/>
      <c r="H62" s="233"/>
      <c r="J62" s="128" t="s">
        <v>133</v>
      </c>
      <c r="K62" s="202"/>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row>
    <row r="63" s="60" customFormat="true" ht="14.15" hidden="false" customHeight="true" outlineLevel="0" collapsed="false">
      <c r="A63" s="230" t="n">
        <v>3</v>
      </c>
      <c r="B63" s="77" t="s">
        <v>199</v>
      </c>
      <c r="C63" s="59" t="n">
        <v>18010</v>
      </c>
      <c r="D63" s="249"/>
      <c r="E63" s="63" t="n">
        <v>0</v>
      </c>
      <c r="F63" s="231" t="n">
        <v>0</v>
      </c>
      <c r="G63" s="233"/>
      <c r="H63" s="233"/>
      <c r="J63" s="131" t="s">
        <v>131</v>
      </c>
      <c r="K63" s="202" t="n">
        <v>907</v>
      </c>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row>
    <row r="64" s="60" customFormat="true" ht="14.15" hidden="false" customHeight="true" outlineLevel="0" collapsed="false">
      <c r="A64" s="230" t="n">
        <v>34</v>
      </c>
      <c r="B64" s="77" t="s">
        <v>200</v>
      </c>
      <c r="C64" s="59" t="n">
        <v>4781</v>
      </c>
      <c r="D64" s="249"/>
      <c r="E64" s="63" t="n">
        <v>0</v>
      </c>
      <c r="F64" s="231" t="n">
        <v>0</v>
      </c>
      <c r="G64" s="233"/>
      <c r="H64" s="233"/>
      <c r="J64" s="133"/>
      <c r="K64" s="202"/>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row>
    <row r="65" s="60" customFormat="true" ht="14.15" hidden="false" customHeight="true" outlineLevel="0" collapsed="false">
      <c r="A65" s="230" t="n">
        <v>104</v>
      </c>
      <c r="B65" s="77" t="s">
        <v>201</v>
      </c>
      <c r="C65" s="76" t="n">
        <v>37226</v>
      </c>
      <c r="D65" s="249"/>
      <c r="E65" s="63" t="n">
        <v>0</v>
      </c>
      <c r="F65" s="231" t="n">
        <v>0</v>
      </c>
      <c r="G65" s="233"/>
      <c r="H65" s="233"/>
      <c r="J65" s="133"/>
      <c r="K65" s="202"/>
      <c r="AJB65" s="4"/>
      <c r="AJC65" s="4"/>
      <c r="AJD65" s="4"/>
      <c r="AJE65" s="4"/>
      <c r="AJF65" s="4"/>
      <c r="AJG65" s="4"/>
      <c r="AJH65" s="4"/>
      <c r="AJI65" s="4"/>
      <c r="AJJ65" s="4"/>
      <c r="AJK65" s="4"/>
      <c r="AJL65" s="4"/>
      <c r="AJM65" s="4"/>
      <c r="AJN65" s="4"/>
      <c r="AJO65" s="4"/>
      <c r="AJP65" s="4"/>
      <c r="AJQ65" s="4"/>
      <c r="AJR65" s="4"/>
      <c r="AJS65" s="4"/>
      <c r="AJT65" s="4"/>
      <c r="AJU65" s="4"/>
      <c r="AJV65" s="4"/>
      <c r="AJW65" s="4"/>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4"/>
    </row>
    <row r="66" s="60" customFormat="true" ht="14.15" hidden="false" customHeight="true" outlineLevel="0" collapsed="false">
      <c r="A66" s="230" t="n">
        <v>133</v>
      </c>
      <c r="B66" s="77" t="s">
        <v>202</v>
      </c>
      <c r="C66" s="76" t="n">
        <v>18379</v>
      </c>
      <c r="D66" s="249"/>
      <c r="E66" s="63" t="n">
        <v>0</v>
      </c>
      <c r="F66" s="231" t="n">
        <v>0</v>
      </c>
      <c r="G66" s="233"/>
      <c r="H66" s="233"/>
      <c r="J66" s="133"/>
      <c r="K66" s="202"/>
      <c r="AJB66" s="4"/>
      <c r="AJC66" s="4"/>
      <c r="AJD66" s="4"/>
      <c r="AJE66" s="4"/>
      <c r="AJF66" s="4"/>
      <c r="AJG66" s="4"/>
      <c r="AJH66" s="4"/>
      <c r="AJI66" s="4"/>
      <c r="AJJ66" s="4"/>
      <c r="AJK66" s="4"/>
      <c r="AJL66" s="4"/>
      <c r="AJM66" s="4"/>
      <c r="AJN66" s="4"/>
      <c r="AJO66" s="4"/>
      <c r="AJP66" s="4"/>
      <c r="AJQ66" s="4"/>
      <c r="AJR66" s="4"/>
      <c r="AJS66" s="4"/>
      <c r="AJT66" s="4"/>
      <c r="AJU66" s="4"/>
      <c r="AJV66" s="4"/>
      <c r="AJW66" s="4"/>
      <c r="AJX66" s="4"/>
      <c r="AJY66" s="4"/>
      <c r="AJZ66" s="4"/>
      <c r="AKA66" s="4"/>
      <c r="AKB66" s="4"/>
      <c r="AKC66" s="4"/>
      <c r="AKD66" s="4"/>
      <c r="AKE66" s="4"/>
      <c r="AKF66" s="4"/>
      <c r="AKG66" s="4"/>
      <c r="AKH66" s="4"/>
      <c r="AKI66" s="4"/>
      <c r="AKJ66" s="4"/>
      <c r="AKK66" s="4"/>
      <c r="AKL66" s="4"/>
      <c r="AKM66" s="4"/>
      <c r="AKN66" s="4"/>
      <c r="AKO66" s="4"/>
      <c r="AKP66" s="4"/>
      <c r="AKQ66" s="4"/>
      <c r="AKR66" s="4"/>
      <c r="AKS66" s="4"/>
      <c r="AKT66" s="4"/>
      <c r="AKU66" s="4"/>
      <c r="AKV66" s="4"/>
      <c r="AKW66" s="4"/>
      <c r="AKX66" s="4"/>
      <c r="AKY66" s="4"/>
      <c r="AKZ66" s="4"/>
      <c r="ALA66" s="4"/>
      <c r="ALB66" s="4"/>
      <c r="ALC66" s="4"/>
      <c r="ALD66" s="4"/>
      <c r="ALE66" s="4"/>
      <c r="ALF66" s="4"/>
      <c r="ALG66" s="4"/>
      <c r="ALH66" s="4"/>
      <c r="ALI66" s="4"/>
      <c r="ALJ66" s="4"/>
      <c r="ALK66" s="4"/>
      <c r="ALL66" s="4"/>
      <c r="ALM66" s="4"/>
      <c r="ALN66" s="4"/>
      <c r="ALO66" s="4"/>
      <c r="ALP66" s="4"/>
      <c r="ALQ66" s="4"/>
      <c r="ALR66" s="4"/>
      <c r="ALS66" s="4"/>
      <c r="ALT66" s="4"/>
      <c r="ALU66" s="4"/>
      <c r="ALV66" s="4"/>
      <c r="ALW66" s="4"/>
      <c r="ALX66" s="4"/>
      <c r="ALY66" s="4"/>
      <c r="ALZ66" s="4"/>
      <c r="AMA66" s="4"/>
      <c r="AMB66" s="4"/>
      <c r="AMC66" s="4"/>
      <c r="AMD66" s="4"/>
      <c r="AME66" s="4"/>
      <c r="AMF66" s="4"/>
      <c r="AMG66" s="4"/>
      <c r="AMH66" s="4"/>
      <c r="AMI66" s="4"/>
      <c r="AMJ66" s="4"/>
    </row>
    <row r="67" s="60" customFormat="true" ht="14.15" hidden="false" customHeight="true" outlineLevel="0" collapsed="false">
      <c r="A67" s="230" t="n">
        <v>103</v>
      </c>
      <c r="B67" s="77" t="s">
        <v>203</v>
      </c>
      <c r="C67" s="76" t="n">
        <v>20835</v>
      </c>
      <c r="D67" s="249"/>
      <c r="E67" s="63" t="n">
        <v>0</v>
      </c>
      <c r="F67" s="231" t="n">
        <v>0</v>
      </c>
      <c r="G67" s="233"/>
      <c r="H67" s="233"/>
      <c r="J67" s="133"/>
      <c r="K67" s="202"/>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row>
    <row r="68" s="60" customFormat="true" ht="14.15" hidden="false" customHeight="true" outlineLevel="0" collapsed="false">
      <c r="A68" s="230" t="n">
        <v>17</v>
      </c>
      <c r="B68" s="77" t="s">
        <v>204</v>
      </c>
      <c r="C68" s="59" t="n">
        <v>26203</v>
      </c>
      <c r="D68" s="249"/>
      <c r="E68" s="63" t="n">
        <v>0</v>
      </c>
      <c r="F68" s="231" t="n">
        <v>0</v>
      </c>
      <c r="G68" s="233"/>
      <c r="H68" s="233"/>
      <c r="J68" s="133"/>
      <c r="K68" s="202"/>
      <c r="AJB68" s="4"/>
      <c r="AJC68" s="4"/>
      <c r="AJD68" s="4"/>
      <c r="AJE68" s="4"/>
      <c r="AJF68" s="4"/>
      <c r="AJG68" s="4"/>
      <c r="AJH68" s="4"/>
      <c r="AJI68" s="4"/>
      <c r="AJJ68" s="4"/>
      <c r="AJK68" s="4"/>
      <c r="AJL68" s="4"/>
      <c r="AJM68" s="4"/>
      <c r="AJN68" s="4"/>
      <c r="AJO68" s="4"/>
      <c r="AJP68" s="4"/>
      <c r="AJQ68" s="4"/>
      <c r="AJR68" s="4"/>
      <c r="AJS68" s="4"/>
      <c r="AJT68" s="4"/>
      <c r="AJU68" s="4"/>
      <c r="AJV68" s="4"/>
      <c r="AJW68" s="4"/>
      <c r="AJX68" s="4"/>
      <c r="AJY68" s="4"/>
      <c r="AJZ68" s="4"/>
      <c r="AKA68" s="4"/>
      <c r="AKB68" s="4"/>
      <c r="AKC68" s="4"/>
      <c r="AKD68" s="4"/>
      <c r="AKE68" s="4"/>
      <c r="AKF68" s="4"/>
      <c r="AKG68" s="4"/>
      <c r="AKH68" s="4"/>
      <c r="AKI68" s="4"/>
      <c r="AKJ68" s="4"/>
      <c r="AKK68" s="4"/>
      <c r="AKL68" s="4"/>
      <c r="AKM68" s="4"/>
      <c r="AKN68" s="4"/>
      <c r="AKO68" s="4"/>
      <c r="AKP68" s="4"/>
      <c r="AKQ68" s="4"/>
      <c r="AKR68" s="4"/>
      <c r="AKS68" s="4"/>
      <c r="AKT68" s="4"/>
      <c r="AKU68" s="4"/>
      <c r="AKV68" s="4"/>
      <c r="AKW68" s="4"/>
      <c r="AKX68" s="4"/>
      <c r="AKY68" s="4"/>
      <c r="AKZ68" s="4"/>
      <c r="ALA68" s="4"/>
      <c r="ALB68" s="4"/>
      <c r="ALC68" s="4"/>
      <c r="ALD68" s="4"/>
      <c r="ALE68" s="4"/>
      <c r="ALF68" s="4"/>
      <c r="ALG68" s="4"/>
      <c r="ALH68" s="4"/>
      <c r="ALI68" s="4"/>
      <c r="ALJ68" s="4"/>
      <c r="ALK68" s="4"/>
      <c r="ALL68" s="4"/>
      <c r="ALM68" s="4"/>
      <c r="ALN68" s="4"/>
      <c r="ALO68" s="4"/>
      <c r="ALP68" s="4"/>
      <c r="ALQ68" s="4"/>
      <c r="ALR68" s="4"/>
      <c r="ALS68" s="4"/>
      <c r="ALT68" s="4"/>
      <c r="ALU68" s="4"/>
      <c r="ALV68" s="4"/>
      <c r="ALW68" s="4"/>
      <c r="ALX68" s="4"/>
      <c r="ALY68" s="4"/>
      <c r="ALZ68" s="4"/>
      <c r="AMA68" s="4"/>
      <c r="AMB68" s="4"/>
      <c r="AMC68" s="4"/>
      <c r="AMD68" s="4"/>
      <c r="AME68" s="4"/>
      <c r="AMF68" s="4"/>
      <c r="AMG68" s="4"/>
      <c r="AMH68" s="4"/>
      <c r="AMI68" s="4"/>
      <c r="AMJ68" s="4"/>
    </row>
    <row r="69" s="60" customFormat="true" ht="21.6" hidden="false" customHeight="true" outlineLevel="0" collapsed="false">
      <c r="A69" s="237" t="s">
        <v>205</v>
      </c>
      <c r="B69" s="237"/>
      <c r="C69" s="238" t="n">
        <v>232452</v>
      </c>
      <c r="D69" s="249"/>
      <c r="E69" s="240" t="n">
        <v>3249.24060795042</v>
      </c>
      <c r="F69" s="241" t="n">
        <v>0.0139781142255193</v>
      </c>
      <c r="G69" s="253"/>
      <c r="H69" s="253"/>
      <c r="J69" s="243" t="n">
        <v>1.18643106655979</v>
      </c>
      <c r="K69" s="254" t="n">
        <v>3855</v>
      </c>
      <c r="AJB69" s="4"/>
      <c r="AJC69" s="4"/>
      <c r="AJD69" s="4"/>
      <c r="AJE69" s="4"/>
      <c r="AJF69" s="4"/>
      <c r="AJG69" s="4"/>
      <c r="AJH69" s="4"/>
      <c r="AJI69" s="4"/>
      <c r="AJJ69" s="4"/>
      <c r="AJK69" s="4"/>
      <c r="AJL69" s="4"/>
      <c r="AJM69" s="4"/>
      <c r="AJN69" s="4"/>
      <c r="AJO69" s="4"/>
      <c r="AJP69" s="4"/>
      <c r="AJQ69" s="4"/>
      <c r="AJR69" s="4"/>
      <c r="AJS69" s="4"/>
      <c r="AJT69" s="4"/>
      <c r="AJU69" s="4"/>
      <c r="AJV69" s="4"/>
      <c r="AJW69" s="4"/>
      <c r="AJX69" s="4"/>
      <c r="AJY69" s="4"/>
      <c r="AJZ69" s="4"/>
      <c r="AKA69" s="4"/>
      <c r="AKB69" s="4"/>
      <c r="AKC69" s="4"/>
      <c r="AKD69" s="4"/>
      <c r="AKE69" s="4"/>
      <c r="AKF69" s="4"/>
      <c r="AKG69" s="4"/>
      <c r="AKH69" s="4"/>
      <c r="AKI69" s="4"/>
      <c r="AKJ69" s="4"/>
      <c r="AKK69" s="4"/>
      <c r="AKL69" s="4"/>
      <c r="AKM69" s="4"/>
      <c r="AKN69" s="4"/>
      <c r="AKO69" s="4"/>
      <c r="AKP69" s="4"/>
      <c r="AKQ69" s="4"/>
      <c r="AKR69" s="4"/>
      <c r="AKS69" s="4"/>
      <c r="AKT69" s="4"/>
      <c r="AKU69" s="4"/>
      <c r="AKV69" s="4"/>
      <c r="AKW69" s="4"/>
      <c r="AKX69" s="4"/>
      <c r="AKY69" s="4"/>
      <c r="AKZ69" s="4"/>
      <c r="ALA69" s="4"/>
      <c r="ALB69" s="4"/>
      <c r="ALC69" s="4"/>
      <c r="ALD69" s="4"/>
      <c r="ALE69" s="4"/>
      <c r="ALF69" s="4"/>
      <c r="ALG69" s="4"/>
      <c r="ALH69" s="4"/>
      <c r="ALI69" s="4"/>
      <c r="ALJ69" s="4"/>
      <c r="ALK69" s="4"/>
      <c r="ALL69" s="4"/>
      <c r="ALM69" s="4"/>
      <c r="ALN69" s="4"/>
      <c r="ALO69" s="4"/>
      <c r="ALP69" s="4"/>
      <c r="ALQ69" s="4"/>
      <c r="ALR69" s="4"/>
      <c r="ALS69" s="4"/>
      <c r="ALT69" s="4"/>
      <c r="ALU69" s="4"/>
      <c r="ALV69" s="4"/>
      <c r="ALW69" s="4"/>
      <c r="ALX69" s="4"/>
      <c r="ALY69" s="4"/>
      <c r="ALZ69" s="4"/>
      <c r="AMA69" s="4"/>
      <c r="AMB69" s="4"/>
      <c r="AMC69" s="4"/>
      <c r="AMD69" s="4"/>
      <c r="AME69" s="4"/>
      <c r="AMF69" s="4"/>
      <c r="AMG69" s="4"/>
      <c r="AMH69" s="4"/>
      <c r="AMI69" s="4"/>
      <c r="AMJ69" s="4"/>
    </row>
    <row r="70" s="60" customFormat="true" ht="14.15" hidden="false" customHeight="true" outlineLevel="0" collapsed="false">
      <c r="A70" s="255"/>
      <c r="B70" s="245"/>
      <c r="C70" s="246"/>
      <c r="D70" s="86"/>
      <c r="E70" s="235"/>
      <c r="F70" s="236"/>
      <c r="G70" s="236"/>
      <c r="H70" s="236"/>
      <c r="J70" s="260"/>
      <c r="AJB70" s="4"/>
      <c r="AJC70" s="4"/>
      <c r="AJD70" s="4"/>
      <c r="AJE70" s="4"/>
      <c r="AJF70" s="4"/>
      <c r="AJG70" s="4"/>
      <c r="AJH70" s="4"/>
      <c r="AJI70" s="4"/>
      <c r="AJJ70" s="4"/>
      <c r="AJK70" s="4"/>
      <c r="AJL70" s="4"/>
      <c r="AJM70" s="4"/>
      <c r="AJN70" s="4"/>
      <c r="AJO70" s="4"/>
      <c r="AJP70" s="4"/>
      <c r="AJQ70" s="4"/>
      <c r="AJR70" s="4"/>
      <c r="AJS70" s="4"/>
      <c r="AJT70" s="4"/>
      <c r="AJU70" s="4"/>
      <c r="AJV70" s="4"/>
      <c r="AJW70" s="4"/>
      <c r="AJX70" s="4"/>
      <c r="AJY70" s="4"/>
      <c r="AJZ70" s="4"/>
      <c r="AKA70" s="4"/>
      <c r="AKB70" s="4"/>
      <c r="AKC70" s="4"/>
      <c r="AKD70" s="4"/>
      <c r="AKE70" s="4"/>
      <c r="AKF70" s="4"/>
      <c r="AKG70" s="4"/>
      <c r="AKH70" s="4"/>
      <c r="AKI70" s="4"/>
      <c r="AKJ70" s="4"/>
      <c r="AKK70" s="4"/>
      <c r="AKL70" s="4"/>
      <c r="AKM70" s="4"/>
      <c r="AKN70" s="4"/>
      <c r="AKO70" s="4"/>
      <c r="AKP70" s="4"/>
      <c r="AKQ70" s="4"/>
      <c r="AKR70" s="4"/>
      <c r="AKS70" s="4"/>
      <c r="AKT70" s="4"/>
      <c r="AKU70" s="4"/>
      <c r="AKV70" s="4"/>
      <c r="AKW70" s="4"/>
      <c r="AKX70" s="4"/>
      <c r="AKY70" s="4"/>
      <c r="AKZ70" s="4"/>
      <c r="ALA70" s="4"/>
      <c r="ALB70" s="4"/>
      <c r="ALC70" s="4"/>
      <c r="ALD70" s="4"/>
      <c r="ALE70" s="4"/>
      <c r="ALF70" s="4"/>
      <c r="ALG70" s="4"/>
      <c r="ALH70" s="4"/>
      <c r="ALI70" s="4"/>
      <c r="ALJ70" s="4"/>
      <c r="ALK70" s="4"/>
      <c r="ALL70" s="4"/>
      <c r="ALM70" s="4"/>
      <c r="ALN70" s="4"/>
      <c r="ALO70" s="4"/>
      <c r="ALP70" s="4"/>
      <c r="ALQ70" s="4"/>
      <c r="ALR70" s="4"/>
      <c r="ALS70" s="4"/>
      <c r="ALT70" s="4"/>
      <c r="ALU70" s="4"/>
      <c r="ALV70" s="4"/>
      <c r="ALW70" s="4"/>
      <c r="ALX70" s="4"/>
      <c r="ALY70" s="4"/>
      <c r="ALZ70" s="4"/>
      <c r="AMA70" s="4"/>
      <c r="AMB70" s="4"/>
      <c r="AMC70" s="4"/>
      <c r="AMD70" s="4"/>
      <c r="AME70" s="4"/>
      <c r="AMF70" s="4"/>
      <c r="AMG70" s="4"/>
      <c r="AMH70" s="4"/>
      <c r="AMI70" s="4"/>
      <c r="AMJ70" s="4"/>
    </row>
    <row r="71" s="60" customFormat="true" ht="24.6" hidden="false" customHeight="true" outlineLevel="0" collapsed="false">
      <c r="A71" s="262" t="s">
        <v>103</v>
      </c>
      <c r="B71" s="263" t="s">
        <v>206</v>
      </c>
      <c r="C71" s="263"/>
      <c r="D71" s="263"/>
      <c r="E71" s="263"/>
      <c r="F71" s="263"/>
      <c r="G71" s="263"/>
      <c r="H71" s="263"/>
      <c r="I71" s="263"/>
      <c r="J71" s="263"/>
      <c r="K71" s="263"/>
      <c r="AJB71" s="4"/>
      <c r="AJC71" s="4"/>
      <c r="AJD71" s="4"/>
      <c r="AJE71" s="4"/>
      <c r="AJF71" s="4"/>
      <c r="AJG71" s="4"/>
      <c r="AJH71" s="4"/>
      <c r="AJI71" s="4"/>
      <c r="AJJ71" s="4"/>
      <c r="AJK71" s="4"/>
      <c r="AJL71" s="4"/>
      <c r="AJM71" s="4"/>
      <c r="AJN71" s="4"/>
      <c r="AJO71" s="4"/>
      <c r="AJP71" s="4"/>
      <c r="AJQ71" s="4"/>
      <c r="AJR71" s="4"/>
      <c r="AJS71" s="4"/>
      <c r="AJT71" s="4"/>
      <c r="AJU71" s="4"/>
      <c r="AJV71" s="4"/>
      <c r="AJW71" s="4"/>
      <c r="AJX71" s="4"/>
      <c r="AJY71" s="4"/>
      <c r="AJZ71" s="4"/>
      <c r="AKA71" s="4"/>
      <c r="AKB71" s="4"/>
      <c r="AKC71" s="4"/>
      <c r="AKD71" s="4"/>
      <c r="AKE71" s="4"/>
      <c r="AKF71" s="4"/>
      <c r="AKG71" s="4"/>
      <c r="AKH71" s="4"/>
      <c r="AKI71" s="4"/>
      <c r="AKJ71" s="4"/>
      <c r="AKK71" s="4"/>
      <c r="AKL71" s="4"/>
      <c r="AKM71" s="4"/>
      <c r="AKN71" s="4"/>
      <c r="AKO71" s="4"/>
      <c r="AKP71" s="4"/>
      <c r="AKQ71" s="4"/>
      <c r="AKR71" s="4"/>
      <c r="AKS71" s="4"/>
      <c r="AKT71" s="4"/>
      <c r="AKU71" s="4"/>
      <c r="AKV71" s="4"/>
      <c r="AKW71" s="4"/>
      <c r="AKX71" s="4"/>
      <c r="AKY71" s="4"/>
      <c r="AKZ71" s="4"/>
      <c r="ALA71" s="4"/>
      <c r="ALB71" s="4"/>
      <c r="ALC71" s="4"/>
      <c r="ALD71" s="4"/>
      <c r="ALE71" s="4"/>
      <c r="ALF71" s="4"/>
      <c r="ALG71" s="4"/>
      <c r="ALH71" s="4"/>
      <c r="ALI71" s="4"/>
      <c r="ALJ71" s="4"/>
      <c r="ALK71" s="4"/>
      <c r="ALL71" s="4"/>
      <c r="ALM71" s="4"/>
      <c r="ALN71" s="4"/>
      <c r="ALO71" s="4"/>
      <c r="ALP71" s="4"/>
      <c r="ALQ71" s="4"/>
      <c r="ALR71" s="4"/>
      <c r="ALS71" s="4"/>
      <c r="ALT71" s="4"/>
      <c r="ALU71" s="4"/>
      <c r="ALV71" s="4"/>
      <c r="ALW71" s="4"/>
      <c r="ALX71" s="4"/>
      <c r="ALY71" s="4"/>
      <c r="ALZ71" s="4"/>
      <c r="AMA71" s="4"/>
      <c r="AMB71" s="4"/>
      <c r="AMC71" s="4"/>
      <c r="AMD71" s="4"/>
      <c r="AME71" s="4"/>
      <c r="AMF71" s="4"/>
      <c r="AMG71" s="4"/>
      <c r="AMH71" s="4"/>
      <c r="AMI71" s="4"/>
      <c r="AMJ71" s="4"/>
    </row>
  </sheetData>
  <mergeCells count="15">
    <mergeCell ref="A1:K1"/>
    <mergeCell ref="A2:K2"/>
    <mergeCell ref="G5:G19"/>
    <mergeCell ref="H5:H19"/>
    <mergeCell ref="A20:B20"/>
    <mergeCell ref="G22:G35"/>
    <mergeCell ref="H22:H35"/>
    <mergeCell ref="A36:B36"/>
    <mergeCell ref="G38:G51"/>
    <mergeCell ref="H38:H51"/>
    <mergeCell ref="A52:B52"/>
    <mergeCell ref="G54:G68"/>
    <mergeCell ref="H54:H68"/>
    <mergeCell ref="A69:B69"/>
    <mergeCell ref="B71:K71"/>
  </mergeCells>
  <printOptions headings="false" gridLines="false" gridLinesSet="true" horizontalCentered="false" verticalCentered="false"/>
  <pageMargins left="0.7875" right="0.7875" top="0.39375" bottom="0.39375" header="0.511805555555555" footer="0.511805555555555"/>
  <pageSetup paperSize="9" scale="9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9" activeCellId="0" sqref="L19"/>
    </sheetView>
  </sheetViews>
  <sheetFormatPr defaultColWidth="11.58984375" defaultRowHeight="12.8" zeroHeight="false" outlineLevelRow="0" outlineLevelCol="0"/>
  <cols>
    <col collapsed="false" customWidth="true" hidden="false" outlineLevel="0" max="1" min="1" style="4" width="12.1"/>
    <col collapsed="false" customWidth="false" hidden="false" outlineLevel="0" max="2" min="2" style="4" width="11.57"/>
    <col collapsed="false" customWidth="true" hidden="false" outlineLevel="0" max="3" min="3" style="4" width="10.58"/>
    <col collapsed="false" customWidth="true" hidden="false" outlineLevel="0" max="4" min="4" style="5" width="1.92"/>
    <col collapsed="false" customWidth="false" hidden="false" outlineLevel="0" max="6" min="5" style="4" width="11.57"/>
    <col collapsed="false" customWidth="true" hidden="false" outlineLevel="0" max="7" min="7" style="4" width="8.61"/>
    <col collapsed="false" customWidth="true" hidden="false" outlineLevel="0" max="8" min="8" style="4" width="8.75"/>
    <col collapsed="false" customWidth="true" hidden="false" outlineLevel="0" max="9" min="9" style="4" width="9.03"/>
    <col collapsed="false" customWidth="true" hidden="false" outlineLevel="0" max="10" min="10" style="4" width="8.06"/>
    <col collapsed="false" customWidth="true" hidden="false" outlineLevel="0" max="11" min="11" style="4" width="1.52"/>
    <col collapsed="false" customWidth="true" hidden="false" outlineLevel="0" max="12" min="12" style="4" width="18.89"/>
    <col collapsed="false" customWidth="true" hidden="false" outlineLevel="0" max="13" min="13" style="4" width="20.83"/>
    <col collapsed="false" customWidth="false" hidden="false" outlineLevel="0" max="1022" min="14" style="4" width="11.57"/>
  </cols>
  <sheetData>
    <row r="1" customFormat="false" ht="32.8" hidden="false" customHeight="true" outlineLevel="0" collapsed="false">
      <c r="A1" s="264" t="s">
        <v>207</v>
      </c>
      <c r="B1" s="264"/>
      <c r="C1" s="264"/>
      <c r="D1" s="264"/>
      <c r="E1" s="264"/>
      <c r="F1" s="264"/>
      <c r="G1" s="264"/>
      <c r="H1" s="264"/>
      <c r="I1" s="264"/>
      <c r="J1" s="264"/>
      <c r="K1" s="264"/>
      <c r="L1" s="264"/>
      <c r="M1" s="264"/>
    </row>
    <row r="2" customFormat="false" ht="20.1" hidden="false" customHeight="true" outlineLevel="0" collapsed="false">
      <c r="A2" s="162" t="s">
        <v>179</v>
      </c>
      <c r="B2" s="162"/>
      <c r="C2" s="162"/>
      <c r="D2" s="162"/>
      <c r="E2" s="162"/>
      <c r="F2" s="162"/>
      <c r="G2" s="162"/>
      <c r="H2" s="162"/>
      <c r="I2" s="162"/>
      <c r="J2" s="162"/>
      <c r="K2" s="162"/>
      <c r="L2" s="162"/>
      <c r="M2" s="162"/>
    </row>
    <row r="3" customFormat="false" ht="29.1" hidden="false" customHeight="true" outlineLevel="0" collapsed="false">
      <c r="A3" s="163"/>
    </row>
    <row r="4" customFormat="false" ht="44.75" hidden="false" customHeight="true" outlineLevel="0" collapsed="false">
      <c r="B4" s="265" t="s">
        <v>208</v>
      </c>
      <c r="C4" s="265" t="s">
        <v>209</v>
      </c>
      <c r="D4" s="166"/>
      <c r="E4" s="265" t="s">
        <v>210</v>
      </c>
      <c r="F4" s="265" t="s">
        <v>211</v>
      </c>
      <c r="G4" s="266" t="s">
        <v>212</v>
      </c>
      <c r="H4" s="266"/>
      <c r="I4" s="266"/>
      <c r="J4" s="266"/>
      <c r="K4" s="189"/>
      <c r="L4" s="265" t="s">
        <v>213</v>
      </c>
      <c r="M4" s="265" t="s">
        <v>214</v>
      </c>
    </row>
    <row r="5" customFormat="false" ht="12.8" hidden="false" customHeight="false" outlineLevel="0" collapsed="false">
      <c r="B5" s="265"/>
      <c r="C5" s="265"/>
      <c r="D5" s="267"/>
      <c r="E5" s="268" t="s">
        <v>215</v>
      </c>
      <c r="F5" s="268" t="s">
        <v>216</v>
      </c>
      <c r="G5" s="268" t="s">
        <v>217</v>
      </c>
      <c r="H5" s="268" t="s">
        <v>218</v>
      </c>
      <c r="I5" s="268" t="s">
        <v>219</v>
      </c>
      <c r="J5" s="268" t="s">
        <v>220</v>
      </c>
      <c r="K5" s="189"/>
      <c r="L5" s="268" t="s">
        <v>215</v>
      </c>
      <c r="M5" s="265"/>
    </row>
    <row r="6" customFormat="false" ht="28.35" hidden="false" customHeight="true" outlineLevel="0" collapsed="false">
      <c r="A6" s="269" t="s">
        <v>188</v>
      </c>
      <c r="B6" s="270" t="s">
        <v>221</v>
      </c>
      <c r="C6" s="271" t="n">
        <v>90781</v>
      </c>
      <c r="D6" s="170"/>
      <c r="E6" s="272" t="n">
        <v>43363.2565048161</v>
      </c>
      <c r="F6" s="273" t="n">
        <v>0.477668856972452</v>
      </c>
      <c r="G6" s="272" t="n">
        <v>2890.88376698774</v>
      </c>
      <c r="H6" s="272" t="n">
        <v>2556</v>
      </c>
      <c r="I6" s="272" t="n">
        <v>6650.44139985297</v>
      </c>
      <c r="J6" s="272" t="n">
        <v>558.10272611482</v>
      </c>
      <c r="K6" s="274"/>
      <c r="L6" s="272" t="n">
        <v>43675.825</v>
      </c>
      <c r="M6" s="275" t="n">
        <v>1.00720814164751</v>
      </c>
    </row>
    <row r="7" customFormat="false" ht="28.35" hidden="false" customHeight="true" outlineLevel="0" collapsed="false">
      <c r="A7" s="269" t="s">
        <v>192</v>
      </c>
      <c r="B7" s="276" t="s">
        <v>222</v>
      </c>
      <c r="C7" s="271" t="n">
        <v>157491</v>
      </c>
      <c r="D7" s="170"/>
      <c r="E7" s="272" t="n">
        <v>45996.8091857032</v>
      </c>
      <c r="F7" s="273" t="n">
        <v>0.292059922063503</v>
      </c>
      <c r="G7" s="272" t="n">
        <v>3285.48637040737</v>
      </c>
      <c r="H7" s="272" t="n">
        <v>1832.2164965828</v>
      </c>
      <c r="I7" s="272" t="n">
        <v>13867.1591694422</v>
      </c>
      <c r="J7" s="272" t="n">
        <v>708.593210777117</v>
      </c>
      <c r="K7" s="274"/>
      <c r="L7" s="277" t="n">
        <v>45953</v>
      </c>
      <c r="M7" s="275" t="n">
        <v>0.999047560331277</v>
      </c>
    </row>
    <row r="8" customFormat="false" ht="28.35" hidden="false" customHeight="true" outlineLevel="0" collapsed="false">
      <c r="A8" s="269" t="s">
        <v>195</v>
      </c>
      <c r="B8" s="270" t="s">
        <v>222</v>
      </c>
      <c r="C8" s="271" t="n">
        <v>139813</v>
      </c>
      <c r="D8" s="170"/>
      <c r="E8" s="272" t="n">
        <v>16992.9054101167</v>
      </c>
      <c r="F8" s="273" t="n">
        <v>0.121540238819829</v>
      </c>
      <c r="G8" s="272" t="n">
        <v>1213.77895786548</v>
      </c>
      <c r="H8" s="272" t="n">
        <v>994.205518687847</v>
      </c>
      <c r="I8" s="272" t="n">
        <v>5568.84435917896</v>
      </c>
      <c r="J8" s="272" t="n">
        <v>308.601295207215</v>
      </c>
      <c r="K8" s="274"/>
      <c r="L8" s="277" t="n">
        <v>8019</v>
      </c>
      <c r="M8" s="275" t="n">
        <v>0.471902820998809</v>
      </c>
    </row>
    <row r="9" customFormat="false" ht="28.35" hidden="false" customHeight="true" outlineLevel="0" collapsed="false">
      <c r="A9" s="269" t="s">
        <v>205</v>
      </c>
      <c r="B9" s="270" t="s">
        <v>223</v>
      </c>
      <c r="C9" s="271" t="n">
        <v>232452</v>
      </c>
      <c r="D9" s="170"/>
      <c r="E9" s="272" t="n">
        <v>3249.24060795042</v>
      </c>
      <c r="F9" s="273" t="n">
        <v>0.0139781142255193</v>
      </c>
      <c r="G9" s="272" t="n">
        <v>216.616040530028</v>
      </c>
      <c r="H9" s="272" t="n">
        <v>0</v>
      </c>
      <c r="I9" s="272" t="n">
        <v>1202.83442341527</v>
      </c>
      <c r="J9" s="272" t="n">
        <v>0</v>
      </c>
      <c r="K9" s="274"/>
      <c r="L9" s="277" t="n">
        <v>3855</v>
      </c>
      <c r="M9" s="275" t="n">
        <v>1.18643106655979</v>
      </c>
    </row>
    <row r="10" customFormat="false" ht="30.55" hidden="false" customHeight="true" outlineLevel="0" collapsed="false">
      <c r="A10" s="278" t="s">
        <v>224</v>
      </c>
      <c r="B10" s="279" t="s">
        <v>225</v>
      </c>
      <c r="C10" s="280" t="n">
        <v>620537</v>
      </c>
      <c r="D10" s="175"/>
      <c r="E10" s="281" t="n">
        <v>109602.211708586</v>
      </c>
      <c r="F10" s="282" t="n">
        <v>0.176624780969687</v>
      </c>
      <c r="G10" s="281" t="n">
        <v>1889.69330532046</v>
      </c>
      <c r="H10" s="283" t="n">
        <v>1109</v>
      </c>
      <c r="I10" s="281" t="n">
        <v>13867.1591694422</v>
      </c>
      <c r="J10" s="281" t="n">
        <v>0</v>
      </c>
      <c r="K10" s="215"/>
      <c r="L10" s="283" t="n">
        <v>101502.825</v>
      </c>
      <c r="M10" s="284" t="n">
        <v>0.92610197748453</v>
      </c>
    </row>
    <row r="13" customFormat="false" ht="34.3" hidden="false" customHeight="true" outlineLevel="0" collapsed="false">
      <c r="A13" s="285" t="s">
        <v>226</v>
      </c>
      <c r="B13" s="285"/>
      <c r="C13" s="285"/>
      <c r="D13" s="285"/>
      <c r="E13" s="285"/>
      <c r="F13" s="285"/>
      <c r="G13" s="285"/>
      <c r="H13" s="285"/>
      <c r="I13" s="285"/>
      <c r="J13" s="285"/>
      <c r="K13" s="285"/>
      <c r="L13" s="285"/>
      <c r="M13" s="285"/>
    </row>
    <row r="14" customFormat="false" ht="22.35" hidden="false" customHeight="true" outlineLevel="0" collapsed="false">
      <c r="A14" s="286" t="s">
        <v>227</v>
      </c>
      <c r="B14" s="286"/>
      <c r="C14" s="286"/>
      <c r="D14" s="286"/>
      <c r="E14" s="286"/>
      <c r="F14" s="286"/>
      <c r="G14" s="286"/>
      <c r="H14" s="286"/>
      <c r="I14" s="286"/>
      <c r="J14" s="286"/>
      <c r="K14" s="286"/>
      <c r="L14" s="286"/>
      <c r="M14" s="286"/>
    </row>
    <row r="15" customFormat="false" ht="22.35" hidden="false" customHeight="true" outlineLevel="0" collapsed="false">
      <c r="A15" s="286" t="s">
        <v>228</v>
      </c>
      <c r="B15" s="286"/>
      <c r="C15" s="286"/>
      <c r="D15" s="286"/>
      <c r="E15" s="286"/>
      <c r="F15" s="286"/>
      <c r="G15" s="286"/>
      <c r="H15" s="286"/>
      <c r="I15" s="286"/>
      <c r="J15" s="286"/>
      <c r="K15" s="286"/>
      <c r="L15" s="286"/>
      <c r="M15" s="286"/>
    </row>
    <row r="16" customFormat="false" ht="22.35" hidden="false" customHeight="true" outlineLevel="0" collapsed="false">
      <c r="A16" s="287" t="s">
        <v>229</v>
      </c>
      <c r="B16" s="287"/>
      <c r="C16" s="287"/>
      <c r="D16" s="287"/>
      <c r="E16" s="287"/>
      <c r="F16" s="287"/>
      <c r="G16" s="287"/>
      <c r="H16" s="287"/>
      <c r="I16" s="287"/>
      <c r="J16" s="287"/>
      <c r="K16" s="287"/>
      <c r="L16" s="287"/>
    </row>
    <row r="17" customFormat="false" ht="22.35" hidden="false" customHeight="true" outlineLevel="0" collapsed="false">
      <c r="A17" s="288" t="s">
        <v>230</v>
      </c>
      <c r="B17" s="109" t="s">
        <v>231</v>
      </c>
      <c r="C17" s="109"/>
      <c r="D17" s="109"/>
      <c r="E17" s="109"/>
      <c r="F17" s="109"/>
      <c r="G17" s="109"/>
      <c r="H17" s="109"/>
      <c r="I17" s="109"/>
      <c r="J17" s="109"/>
      <c r="K17" s="109"/>
      <c r="L17" s="109"/>
      <c r="M17" s="109"/>
    </row>
    <row r="18" customFormat="false" ht="22.35" hidden="false" customHeight="true" outlineLevel="0" collapsed="false">
      <c r="A18" s="288" t="s">
        <v>230</v>
      </c>
      <c r="B18" s="289" t="s">
        <v>232</v>
      </c>
      <c r="C18" s="289"/>
      <c r="D18" s="289"/>
      <c r="E18" s="289"/>
      <c r="F18" s="289"/>
      <c r="G18" s="289"/>
      <c r="H18" s="289"/>
      <c r="I18" s="289"/>
      <c r="J18" s="289"/>
      <c r="K18" s="289"/>
      <c r="L18" s="289"/>
      <c r="M18" s="289"/>
    </row>
  </sheetData>
  <mergeCells count="12">
    <mergeCell ref="A1:M1"/>
    <mergeCell ref="A2:M2"/>
    <mergeCell ref="B4:B5"/>
    <mergeCell ref="C4:C5"/>
    <mergeCell ref="G4:J4"/>
    <mergeCell ref="M4:M5"/>
    <mergeCell ref="A13:M13"/>
    <mergeCell ref="A14:M14"/>
    <mergeCell ref="A15:M15"/>
    <mergeCell ref="A16:L16"/>
    <mergeCell ref="B17:M17"/>
    <mergeCell ref="B18:M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docProps/app.xml><?xml version="1.0" encoding="utf-8"?>
<Properties xmlns="http://schemas.openxmlformats.org/officeDocument/2006/extended-properties" xmlns:vt="http://schemas.openxmlformats.org/officeDocument/2006/docPropsVTypes">
  <Template/>
  <TotalTime>2081</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2021-02-06T09:29:07Z</dcterms:created>
  <dc:creator/>
  <dc:description/>
  <dc:language>it-IT</dc:language>
  <cp:lastModifiedBy/>
  <cp:lastPrinted>2021-03-27T09:57:04Z</cp:lastPrinted>
  <dcterms:modified xsi:type="dcterms:W3CDTF">2021-07-28T11:13:06Z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file>