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still/Desktop/"/>
    </mc:Choice>
  </mc:AlternateContent>
  <xr:revisionPtr revIDLastSave="0" documentId="8_{B5F92EEA-B4CE-1647-ABB1-D3E6AD91B395}" xr6:coauthVersionLast="45" xr6:coauthVersionMax="45" xr10:uidLastSave="{00000000-0000-0000-0000-000000000000}"/>
  <bookViews>
    <workbookView xWindow="4300" yWindow="2760" windowWidth="27640" windowHeight="16940" xr2:uid="{E4A0975F-DA6D-A947-A79E-38880B4EC8E9}"/>
  </bookViews>
  <sheets>
    <sheet name="CASHFLOW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E6" i="1" s="1"/>
  <c r="F6" i="1" s="1"/>
  <c r="G6" i="1" s="1"/>
  <c r="H6" i="1" s="1"/>
  <c r="I6" i="1" s="1"/>
  <c r="J6" i="1" s="1"/>
  <c r="K6" i="1" s="1"/>
  <c r="L6" i="1" s="1"/>
  <c r="N6" i="1" s="1"/>
  <c r="O6" i="1" s="1"/>
  <c r="P6" i="1" s="1"/>
  <c r="Q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D6" i="1" s="1"/>
  <c r="AE6" i="1" s="1"/>
  <c r="AF6" i="1" s="1"/>
  <c r="AG6" i="1" s="1"/>
  <c r="AI6" i="1" s="1"/>
  <c r="AJ6" i="1" s="1"/>
  <c r="AK6" i="1" s="1"/>
  <c r="AL6" i="1" s="1"/>
  <c r="AM6" i="1" s="1"/>
  <c r="AN6" i="1" s="1"/>
  <c r="AO6" i="1" s="1"/>
  <c r="AP6" i="1" s="1"/>
  <c r="C10" i="1"/>
  <c r="D10" i="1"/>
  <c r="E10" i="1"/>
  <c r="F10" i="1"/>
  <c r="F13" i="1" s="1"/>
  <c r="F26" i="1" s="1"/>
  <c r="F29" i="1" s="1"/>
  <c r="G10" i="1"/>
  <c r="G13" i="1" s="1"/>
  <c r="G26" i="1" s="1"/>
  <c r="G29" i="1" s="1"/>
  <c r="H10" i="1"/>
  <c r="H13" i="1" s="1"/>
  <c r="H26" i="1" s="1"/>
  <c r="H29" i="1" s="1"/>
  <c r="I10" i="1"/>
  <c r="I13" i="1" s="1"/>
  <c r="I26" i="1" s="1"/>
  <c r="I29" i="1" s="1"/>
  <c r="J10" i="1"/>
  <c r="J13" i="1" s="1"/>
  <c r="J26" i="1" s="1"/>
  <c r="J29" i="1" s="1"/>
  <c r="K10" i="1"/>
  <c r="K13" i="1" s="1"/>
  <c r="K26" i="1" s="1"/>
  <c r="K29" i="1" s="1"/>
  <c r="L10" i="1"/>
  <c r="L13" i="1" s="1"/>
  <c r="L26" i="1" s="1"/>
  <c r="L29" i="1" s="1"/>
  <c r="N10" i="1"/>
  <c r="N13" i="1" s="1"/>
  <c r="N26" i="1" s="1"/>
  <c r="N29" i="1" s="1"/>
  <c r="O10" i="1"/>
  <c r="P10" i="1"/>
  <c r="Q10" i="1"/>
  <c r="S10" i="1"/>
  <c r="T10" i="1"/>
  <c r="T13" i="1" s="1"/>
  <c r="T26" i="1" s="1"/>
  <c r="T29" i="1" s="1"/>
  <c r="U10" i="1"/>
  <c r="V10" i="1"/>
  <c r="V13" i="1" s="1"/>
  <c r="V26" i="1" s="1"/>
  <c r="V29" i="1" s="1"/>
  <c r="W10" i="1"/>
  <c r="W13" i="1" s="1"/>
  <c r="W26" i="1" s="1"/>
  <c r="W29" i="1" s="1"/>
  <c r="X10" i="1"/>
  <c r="X13" i="1" s="1"/>
  <c r="X26" i="1" s="1"/>
  <c r="X29" i="1" s="1"/>
  <c r="Y10" i="1"/>
  <c r="Y13" i="1" s="1"/>
  <c r="Y26" i="1" s="1"/>
  <c r="Y29" i="1" s="1"/>
  <c r="AA10" i="1"/>
  <c r="AA13" i="1" s="1"/>
  <c r="AA26" i="1" s="1"/>
  <c r="AA29" i="1" s="1"/>
  <c r="AB10" i="1"/>
  <c r="AB13" i="1" s="1"/>
  <c r="AB26" i="1" s="1"/>
  <c r="AB29" i="1" s="1"/>
  <c r="C11" i="1"/>
  <c r="D11" i="1"/>
  <c r="E11" i="1"/>
  <c r="F11" i="1"/>
  <c r="G11" i="1"/>
  <c r="H11" i="1"/>
  <c r="I11" i="1"/>
  <c r="J11" i="1"/>
  <c r="K11" i="1"/>
  <c r="L11" i="1"/>
  <c r="N11" i="1"/>
  <c r="O11" i="1"/>
  <c r="O13" i="1" s="1"/>
  <c r="O26" i="1" s="1"/>
  <c r="O29" i="1" s="1"/>
  <c r="P11" i="1"/>
  <c r="Q11" i="1"/>
  <c r="S11" i="1"/>
  <c r="T11" i="1"/>
  <c r="U11" i="1"/>
  <c r="V11" i="1"/>
  <c r="W11" i="1"/>
  <c r="Y11" i="1"/>
  <c r="AA11" i="1"/>
  <c r="AB11" i="1"/>
  <c r="C13" i="1"/>
  <c r="C26" i="1" s="1"/>
  <c r="C29" i="1" s="1"/>
  <c r="D13" i="1"/>
  <c r="D26" i="1" s="1"/>
  <c r="D29" i="1" s="1"/>
  <c r="D30" i="1" s="1"/>
  <c r="E28" i="1" s="1"/>
  <c r="E30" i="1" s="1"/>
  <c r="F28" i="1" s="1"/>
  <c r="E13" i="1"/>
  <c r="P13" i="1"/>
  <c r="P26" i="1" s="1"/>
  <c r="P29" i="1" s="1"/>
  <c r="Q13" i="1"/>
  <c r="Q26" i="1" s="1"/>
  <c r="Q29" i="1" s="1"/>
  <c r="S13" i="1"/>
  <c r="U13" i="1"/>
  <c r="Z13" i="1"/>
  <c r="Z26" i="1" s="1"/>
  <c r="Z29" i="1" s="1"/>
  <c r="AD13" i="1"/>
  <c r="AD26" i="1" s="1"/>
  <c r="AD29" i="1" s="1"/>
  <c r="AE13" i="1"/>
  <c r="AE26" i="1" s="1"/>
  <c r="AE29" i="1" s="1"/>
  <c r="AF13" i="1"/>
  <c r="AG13" i="1"/>
  <c r="AI13" i="1"/>
  <c r="AJ13" i="1"/>
  <c r="AK13" i="1"/>
  <c r="AL13" i="1"/>
  <c r="AM13" i="1"/>
  <c r="AN13" i="1"/>
  <c r="AN26" i="1" s="1"/>
  <c r="AN29" i="1" s="1"/>
  <c r="AO13" i="1"/>
  <c r="AO26" i="1" s="1"/>
  <c r="AO29" i="1" s="1"/>
  <c r="AP13" i="1"/>
  <c r="AP26" i="1" s="1"/>
  <c r="AP29" i="1" s="1"/>
  <c r="AQ13" i="1"/>
  <c r="AQ26" i="1" s="1"/>
  <c r="AQ29" i="1" s="1"/>
  <c r="AR13" i="1"/>
  <c r="AR26" i="1" s="1"/>
  <c r="AR29" i="1" s="1"/>
  <c r="Z21" i="1"/>
  <c r="AA21" i="1"/>
  <c r="AB21" i="1"/>
  <c r="AB23" i="1" s="1"/>
  <c r="AD21" i="1"/>
  <c r="AE21" i="1"/>
  <c r="AF21" i="1"/>
  <c r="AF23" i="1" s="1"/>
  <c r="AF26" i="1" s="1"/>
  <c r="AF29" i="1" s="1"/>
  <c r="AG21" i="1"/>
  <c r="AG23" i="1" s="1"/>
  <c r="AG26" i="1" s="1"/>
  <c r="AG29" i="1" s="1"/>
  <c r="AI21" i="1"/>
  <c r="AJ21" i="1"/>
  <c r="AJ23" i="1" s="1"/>
  <c r="AJ26" i="1" s="1"/>
  <c r="AJ29" i="1" s="1"/>
  <c r="AK21" i="1"/>
  <c r="AK23" i="1" s="1"/>
  <c r="AK26" i="1" s="1"/>
  <c r="AK29" i="1" s="1"/>
  <c r="AL21" i="1"/>
  <c r="AL23" i="1" s="1"/>
  <c r="AL26" i="1" s="1"/>
  <c r="AL29" i="1" s="1"/>
  <c r="AM21" i="1"/>
  <c r="AM23" i="1" s="1"/>
  <c r="AM26" i="1" s="1"/>
  <c r="AM29" i="1" s="1"/>
  <c r="AN21" i="1"/>
  <c r="C23" i="1"/>
  <c r="D23" i="1"/>
  <c r="E23" i="1"/>
  <c r="F23" i="1"/>
  <c r="G23" i="1"/>
  <c r="H23" i="1"/>
  <c r="I23" i="1"/>
  <c r="J23" i="1"/>
  <c r="K23" i="1"/>
  <c r="L23" i="1"/>
  <c r="N23" i="1"/>
  <c r="O23" i="1"/>
  <c r="P23" i="1"/>
  <c r="Q23" i="1"/>
  <c r="S23" i="1"/>
  <c r="T23" i="1"/>
  <c r="U23" i="1"/>
  <c r="V23" i="1"/>
  <c r="W23" i="1"/>
  <c r="X23" i="1"/>
  <c r="Y23" i="1"/>
  <c r="Z23" i="1"/>
  <c r="AA23" i="1"/>
  <c r="AD23" i="1"/>
  <c r="AE23" i="1"/>
  <c r="AI23" i="1"/>
  <c r="AN23" i="1"/>
  <c r="AO23" i="1"/>
  <c r="AP23" i="1"/>
  <c r="AQ23" i="1"/>
  <c r="AR23" i="1"/>
  <c r="E26" i="1"/>
  <c r="S26" i="1"/>
  <c r="U26" i="1"/>
  <c r="AI26" i="1"/>
  <c r="D28" i="1"/>
  <c r="E29" i="1"/>
  <c r="S29" i="1"/>
  <c r="U29" i="1"/>
  <c r="AI29" i="1"/>
  <c r="F30" i="1" l="1"/>
  <c r="G28" i="1" s="1"/>
  <c r="G30" i="1" s="1"/>
  <c r="H28" i="1" s="1"/>
  <c r="H30" i="1" s="1"/>
  <c r="I28" i="1" s="1"/>
  <c r="I30" i="1" s="1"/>
  <c r="J28" i="1" s="1"/>
  <c r="J30" i="1" s="1"/>
  <c r="K28" i="1" s="1"/>
  <c r="K30" i="1" s="1"/>
  <c r="L28" i="1" s="1"/>
  <c r="L30" i="1" s="1"/>
  <c r="N28" i="1" s="1"/>
  <c r="N30" i="1" s="1"/>
  <c r="O28" i="1" s="1"/>
  <c r="O30" i="1" s="1"/>
  <c r="P28" i="1" s="1"/>
  <c r="P30" i="1" s="1"/>
  <c r="Q28" i="1" s="1"/>
  <c r="Q30" i="1" s="1"/>
  <c r="S28" i="1" s="1"/>
  <c r="S30" i="1" s="1"/>
  <c r="T28" i="1" s="1"/>
  <c r="T30" i="1" s="1"/>
  <c r="U28" i="1" s="1"/>
  <c r="U30" i="1" s="1"/>
  <c r="V28" i="1" s="1"/>
  <c r="V30" i="1" s="1"/>
  <c r="W28" i="1" s="1"/>
  <c r="W30" i="1" s="1"/>
  <c r="X28" i="1" s="1"/>
  <c r="X30" i="1" s="1"/>
  <c r="Y28" i="1" s="1"/>
  <c r="Y30" i="1" s="1"/>
  <c r="Z28" i="1" s="1"/>
  <c r="Z30" i="1" s="1"/>
  <c r="AA28" i="1" s="1"/>
  <c r="AA30" i="1" s="1"/>
  <c r="AB28" i="1" s="1"/>
  <c r="AB30" i="1" s="1"/>
  <c r="AD28" i="1" s="1"/>
  <c r="AD30" i="1" s="1"/>
  <c r="AE28" i="1" s="1"/>
  <c r="AE30" i="1" s="1"/>
  <c r="AF28" i="1" s="1"/>
  <c r="AF30" i="1" s="1"/>
  <c r="AG28" i="1" s="1"/>
  <c r="AG30" i="1" s="1"/>
  <c r="AI28" i="1" s="1"/>
  <c r="AI30" i="1" s="1"/>
  <c r="AJ28" i="1" s="1"/>
  <c r="AJ30" i="1" s="1"/>
  <c r="AK28" i="1" s="1"/>
  <c r="AK30" i="1" s="1"/>
  <c r="AL28" i="1" s="1"/>
  <c r="AL30" i="1" s="1"/>
  <c r="AM28" i="1" s="1"/>
  <c r="AM30" i="1" s="1"/>
  <c r="AN28" i="1" s="1"/>
  <c r="AN30" i="1" s="1"/>
  <c r="AO28" i="1" s="1"/>
  <c r="AO30" i="1" s="1"/>
  <c r="AP28" i="1" s="1"/>
  <c r="AP30" i="1" s="1"/>
  <c r="AQ28" i="1" s="1"/>
  <c r="AQ30" i="1" s="1"/>
  <c r="AR28" i="1" s="1"/>
  <c r="AR30" i="1" s="1"/>
  <c r="AR6" i="1"/>
  <c r="AQ6" i="1"/>
</calcChain>
</file>

<file path=xl/sharedStrings.xml><?xml version="1.0" encoding="utf-8"?>
<sst xmlns="http://schemas.openxmlformats.org/spreadsheetml/2006/main" count="99" uniqueCount="36">
  <si>
    <t>Closing Balance</t>
  </si>
  <si>
    <t>Total Inflow/Outflow</t>
  </si>
  <si>
    <t>Opening Balance</t>
  </si>
  <si>
    <t>Total Outflow</t>
  </si>
  <si>
    <t>Loan APR Payment</t>
  </si>
  <si>
    <t>Wages</t>
  </si>
  <si>
    <t>IT Infrastructure</t>
  </si>
  <si>
    <t>Utilities</t>
  </si>
  <si>
    <t>Rent</t>
  </si>
  <si>
    <t>Contracts</t>
  </si>
  <si>
    <t>Cash Outflows</t>
  </si>
  <si>
    <t>Total Inflows</t>
  </si>
  <si>
    <t>Capital injection</t>
  </si>
  <si>
    <t>Cash Inflows</t>
  </si>
  <si>
    <t>£</t>
  </si>
  <si>
    <t>Week 10</t>
  </si>
  <si>
    <t>Week 9</t>
  </si>
  <si>
    <t>Week 8</t>
  </si>
  <si>
    <t>Week 7</t>
  </si>
  <si>
    <t>Week 6</t>
  </si>
  <si>
    <t>Week 5</t>
  </si>
  <si>
    <t>Week 4</t>
  </si>
  <si>
    <t>Week 3</t>
  </si>
  <si>
    <t>Week 2</t>
  </si>
  <si>
    <t>Week 1</t>
  </si>
  <si>
    <t>Break 4</t>
  </si>
  <si>
    <t>Break 3</t>
  </si>
  <si>
    <t>Break 2</t>
  </si>
  <si>
    <t>Break 1</t>
  </si>
  <si>
    <t>TERM THREE</t>
  </si>
  <si>
    <t>EASTER BREAK</t>
  </si>
  <si>
    <t>TERM TWO</t>
  </si>
  <si>
    <t>CRISTMAS BREAK</t>
  </si>
  <si>
    <t>TERM ONE</t>
  </si>
  <si>
    <t>SEPTEMBER 2019 TO JUNE 2020</t>
  </si>
  <si>
    <t>CASHFLOW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</si>
</sst>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8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Arial"/>
    </font>
    <font>
      <sz val="10"/>
      <color rgb="FF999999"/>
      <name val="Calibri"/>
    </font>
    <font>
      <b/>
      <sz val="10"/>
      <color theme="1"/>
      <name val="Calibri"/>
    </font>
    <font>
      <sz val="10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43" fontId="1" fillId="0" borderId="0" xfId="0" applyNumberFormat="1" applyFont="1"/>
    <xf numFmtId="43" fontId="2" fillId="0" borderId="0" xfId="0" applyNumberFormat="1" applyFont="1" applyAlignment="1">
      <alignment horizontal="right"/>
    </xf>
    <xf numFmtId="0" fontId="1" fillId="0" borderId="0" xfId="0" applyFont="1"/>
    <xf numFmtId="43" fontId="3" fillId="0" borderId="0" xfId="0" applyNumberFormat="1" applyFont="1" applyAlignment="1">
      <alignment horizontal="right"/>
    </xf>
    <xf numFmtId="43" fontId="3" fillId="0" borderId="1" xfId="0" applyNumberFormat="1" applyFont="1" applyBorder="1" applyAlignment="1">
      <alignment horizontal="right"/>
    </xf>
    <xf numFmtId="43" fontId="3" fillId="0" borderId="0" xfId="0" applyNumberFormat="1" applyFont="1"/>
    <xf numFmtId="0" fontId="3" fillId="0" borderId="0" xfId="0" applyFont="1"/>
    <xf numFmtId="43" fontId="2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/>
    <xf numFmtId="43" fontId="2" fillId="0" borderId="0" xfId="0" applyNumberFormat="1" applyFont="1" applyAlignment="1">
      <alignment horizontal="left"/>
    </xf>
    <xf numFmtId="43" fontId="2" fillId="2" borderId="0" xfId="0" applyNumberFormat="1" applyFont="1" applyFill="1" applyAlignment="1">
      <alignment horizontal="right"/>
    </xf>
    <xf numFmtId="43" fontId="4" fillId="0" borderId="0" xfId="0" applyNumberFormat="1" applyFont="1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/>
    </xf>
    <xf numFmtId="0" fontId="7" fillId="0" borderId="0" xfId="0" applyFont="1"/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3">
    <dxf>
      <font>
        <b/>
        <color rgb="FFFFFFFF"/>
      </font>
      <fill>
        <patternFill patternType="solid">
          <fgColor rgb="FFE06666"/>
          <bgColor rgb="FFE06666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E7FC"/>
          <bgColor rgb="FFE8E7FC"/>
        </patternFill>
      </fill>
    </dxf>
  </dxfs>
  <tableStyles count="1" defaultTableStyle="TableStyleMedium2" defaultPivotStyle="PivotStyleLight16">
    <tableStyle name="CASHFLOW-style" pivot="0" count="2" xr9:uid="{EF60439E-2E0E-5045-A2C5-FED12950C369}"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71600" cy="638175"/>
    <xdr:pic>
      <xdr:nvPicPr>
        <xdr:cNvPr id="2" name="image1.png">
          <a:extLst>
            <a:ext uri="{FF2B5EF4-FFF2-40B4-BE49-F238E27FC236}">
              <a16:creationId xmlns:a16="http://schemas.microsoft.com/office/drawing/2014/main" id="{50D17A38-8022-1443-A1A2-F3729DACBA5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371600" cy="638175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iverstill/Downloads/2019_2020%20CUBIXEL%20Finan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 &amp; LOSS"/>
      <sheetName val="BALANCE SHEET"/>
      <sheetName val="Cashflow Workings"/>
      <sheetName val="TutorPoint Budgets"/>
      <sheetName val="Expenditure Predictions"/>
      <sheetName val="Finance Report I"/>
      <sheetName val="Finance Report II"/>
      <sheetName val="Finance Report III"/>
    </sheetNames>
    <sheetDataSet>
      <sheetData sheetId="0"/>
      <sheetData sheetId="1"/>
      <sheetData sheetId="2">
        <row r="18">
          <cell r="W18">
            <v>0</v>
          </cell>
          <cell r="X18">
            <v>111.45432692307692</v>
          </cell>
          <cell r="Y18">
            <v>111.09295770155326</v>
          </cell>
          <cell r="Z18">
            <v>110.73276015023632</v>
          </cell>
          <cell r="AA18">
            <v>110.37373047021073</v>
          </cell>
          <cell r="AB18">
            <v>110.01586487487847</v>
          </cell>
          <cell r="AC18">
            <v>109.65915958991876</v>
          </cell>
          <cell r="AD18">
            <v>109.30361085324837</v>
          </cell>
          <cell r="AE18">
            <v>175.82181106882805</v>
          </cell>
          <cell r="AF18">
            <v>175.25174265832408</v>
          </cell>
          <cell r="AG18">
            <v>174.6835225850127</v>
          </cell>
          <cell r="AH18">
            <v>174.1171448560159</v>
          </cell>
          <cell r="AI18">
            <v>173.55260349788659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85E521-6F6D-B24F-8FA6-69E32C5C46B2}" name="Table_1" displayName="Table_1" ref="Z21:AB21" headerRowCount="0">
  <tableColumns count="3">
    <tableColumn id="1" xr3:uid="{00000000-0010-0000-0000-000001000000}" name="Column1">
      <calculatedColumnFormula>'[1]Cashflow Workings'!W18</calculatedColumnFormula>
    </tableColumn>
    <tableColumn id="2" xr3:uid="{00000000-0010-0000-0000-000002000000}" name="Column2">
      <calculatedColumnFormula>'[1]Cashflow Workings'!X18</calculatedColumnFormula>
    </tableColumn>
    <tableColumn id="3" xr3:uid="{00000000-0010-0000-0000-000003000000}" name="Column3">
      <calculatedColumnFormula>'[1]Cashflow Workings'!Y18</calculatedColumnFormula>
    </tableColumn>
  </tableColumns>
  <tableStyleInfo name="CASHFLOW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6DCE1-0CC7-EB41-95F4-205094EA458A}">
  <sheetPr>
    <tabColor rgb="FF02225C"/>
    <outlinePr summaryBelow="0" summaryRight="0"/>
  </sheetPr>
  <dimension ref="A1:AS32"/>
  <sheetViews>
    <sheetView showGridLines="0" tabSelected="1" workbookViewId="0">
      <pane xSplit="1" ySplit="8" topLeftCell="AI9" activePane="bottomRight" state="frozen"/>
      <selection pane="topRight" activeCell="B1" sqref="B1"/>
      <selection pane="bottomLeft" activeCell="A9" sqref="A9"/>
      <selection pane="bottomRight" activeCell="AO6" sqref="AO6"/>
    </sheetView>
  </sheetViews>
  <sheetFormatPr baseColWidth="10" defaultColWidth="14.5" defaultRowHeight="15.75" customHeight="1" x14ac:dyDescent="0.15"/>
  <cols>
    <col min="1" max="1" width="28.33203125" customWidth="1"/>
  </cols>
  <sheetData>
    <row r="1" spans="1:45" ht="50.25" customHeight="1" x14ac:dyDescent="0.15">
      <c r="A1" s="22"/>
    </row>
    <row r="2" spans="1:45" ht="14" x14ac:dyDescent="0.2">
      <c r="A2" s="7" t="s">
        <v>35</v>
      </c>
    </row>
    <row r="3" spans="1:45" ht="14" x14ac:dyDescent="0.2">
      <c r="A3" s="7" t="s">
        <v>34</v>
      </c>
      <c r="B3" s="10"/>
      <c r="C3" s="21" t="s">
        <v>33</v>
      </c>
      <c r="D3" s="18"/>
      <c r="E3" s="18"/>
      <c r="F3" s="18"/>
      <c r="G3" s="18"/>
      <c r="H3" s="18"/>
      <c r="I3" s="18"/>
      <c r="J3" s="18"/>
      <c r="K3" s="18"/>
      <c r="L3" s="18"/>
      <c r="N3" s="19" t="s">
        <v>32</v>
      </c>
      <c r="O3" s="18"/>
      <c r="P3" s="18"/>
      <c r="Q3" s="18"/>
      <c r="R3" s="20"/>
      <c r="S3" s="21" t="s">
        <v>31</v>
      </c>
      <c r="T3" s="18"/>
      <c r="U3" s="18"/>
      <c r="V3" s="18"/>
      <c r="W3" s="18"/>
      <c r="X3" s="18"/>
      <c r="Y3" s="18"/>
      <c r="Z3" s="18"/>
      <c r="AA3" s="18"/>
      <c r="AB3" s="18"/>
      <c r="AC3" s="20"/>
      <c r="AD3" s="19" t="s">
        <v>30</v>
      </c>
      <c r="AE3" s="18"/>
      <c r="AF3" s="18"/>
      <c r="AG3" s="18"/>
      <c r="AH3" s="20"/>
      <c r="AI3" s="19" t="s">
        <v>29</v>
      </c>
      <c r="AJ3" s="18"/>
      <c r="AK3" s="18"/>
      <c r="AL3" s="18"/>
      <c r="AM3" s="18"/>
      <c r="AN3" s="18"/>
      <c r="AO3" s="18"/>
      <c r="AP3" s="18"/>
      <c r="AQ3" s="18"/>
      <c r="AR3" s="18"/>
      <c r="AS3" s="17"/>
    </row>
    <row r="4" spans="1:45" ht="14" x14ac:dyDescent="0.2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45" ht="14" x14ac:dyDescent="0.2">
      <c r="A5" s="10"/>
      <c r="B5" s="10"/>
      <c r="C5" s="16" t="s">
        <v>24</v>
      </c>
      <c r="D5" s="16" t="s">
        <v>23</v>
      </c>
      <c r="E5" s="16" t="s">
        <v>22</v>
      </c>
      <c r="F5" s="16" t="s">
        <v>21</v>
      </c>
      <c r="G5" s="16" t="s">
        <v>20</v>
      </c>
      <c r="H5" s="16" t="s">
        <v>19</v>
      </c>
      <c r="I5" s="16" t="s">
        <v>18</v>
      </c>
      <c r="J5" s="16" t="s">
        <v>17</v>
      </c>
      <c r="K5" s="16" t="s">
        <v>16</v>
      </c>
      <c r="L5" s="16" t="s">
        <v>15</v>
      </c>
      <c r="M5" s="16"/>
      <c r="N5" s="16" t="s">
        <v>28</v>
      </c>
      <c r="O5" s="16" t="s">
        <v>27</v>
      </c>
      <c r="P5" s="16" t="s">
        <v>26</v>
      </c>
      <c r="Q5" s="16" t="s">
        <v>25</v>
      </c>
      <c r="R5" s="16"/>
      <c r="S5" s="16" t="s">
        <v>24</v>
      </c>
      <c r="T5" s="16" t="s">
        <v>23</v>
      </c>
      <c r="U5" s="16" t="s">
        <v>22</v>
      </c>
      <c r="V5" s="16" t="s">
        <v>21</v>
      </c>
      <c r="W5" s="16" t="s">
        <v>20</v>
      </c>
      <c r="X5" s="16" t="s">
        <v>19</v>
      </c>
      <c r="Y5" s="16" t="s">
        <v>18</v>
      </c>
      <c r="Z5" s="16" t="s">
        <v>17</v>
      </c>
      <c r="AA5" s="16" t="s">
        <v>16</v>
      </c>
      <c r="AB5" s="16" t="s">
        <v>15</v>
      </c>
      <c r="AC5" s="16"/>
      <c r="AD5" s="16" t="s">
        <v>28</v>
      </c>
      <c r="AE5" s="16" t="s">
        <v>27</v>
      </c>
      <c r="AF5" s="16" t="s">
        <v>26</v>
      </c>
      <c r="AG5" s="16" t="s">
        <v>25</v>
      </c>
      <c r="AH5" s="16"/>
      <c r="AI5" s="16" t="s">
        <v>24</v>
      </c>
      <c r="AJ5" s="16" t="s">
        <v>23</v>
      </c>
      <c r="AK5" s="16" t="s">
        <v>22</v>
      </c>
      <c r="AL5" s="16" t="s">
        <v>21</v>
      </c>
      <c r="AM5" s="16" t="s">
        <v>20</v>
      </c>
      <c r="AN5" s="16" t="s">
        <v>19</v>
      </c>
      <c r="AO5" s="16" t="s">
        <v>18</v>
      </c>
      <c r="AP5" s="16" t="s">
        <v>17</v>
      </c>
      <c r="AQ5" s="16" t="s">
        <v>16</v>
      </c>
      <c r="AR5" s="16" t="s">
        <v>15</v>
      </c>
      <c r="AS5" s="16"/>
    </row>
    <row r="6" spans="1:45" ht="14" x14ac:dyDescent="0.2">
      <c r="A6" s="10"/>
      <c r="B6" s="10"/>
      <c r="C6" s="15">
        <v>43738</v>
      </c>
      <c r="D6" s="15">
        <f>C6+7</f>
        <v>43745</v>
      </c>
      <c r="E6" s="15">
        <f>D6+7</f>
        <v>43752</v>
      </c>
      <c r="F6" s="15">
        <f>E6+7</f>
        <v>43759</v>
      </c>
      <c r="G6" s="15">
        <f>F6+7</f>
        <v>43766</v>
      </c>
      <c r="H6" s="15">
        <f>G6+7</f>
        <v>43773</v>
      </c>
      <c r="I6" s="15">
        <f>H6+7</f>
        <v>43780</v>
      </c>
      <c r="J6" s="15">
        <f>I6+7</f>
        <v>43787</v>
      </c>
      <c r="K6" s="15">
        <f>J6+7</f>
        <v>43794</v>
      </c>
      <c r="L6" s="15">
        <f>K6+7</f>
        <v>43801</v>
      </c>
      <c r="M6" s="15"/>
      <c r="N6" s="15">
        <f>L6+7</f>
        <v>43808</v>
      </c>
      <c r="O6" s="15">
        <f>N6+7</f>
        <v>43815</v>
      </c>
      <c r="P6" s="15">
        <f>O6+7</f>
        <v>43822</v>
      </c>
      <c r="Q6" s="15">
        <f>P6+7</f>
        <v>43829</v>
      </c>
      <c r="R6" s="15"/>
      <c r="S6" s="15">
        <f>Q6+7</f>
        <v>43836</v>
      </c>
      <c r="T6" s="15">
        <f>S6+7</f>
        <v>43843</v>
      </c>
      <c r="U6" s="15">
        <f>T6+7</f>
        <v>43850</v>
      </c>
      <c r="V6" s="15">
        <f>U6+7</f>
        <v>43857</v>
      </c>
      <c r="W6" s="15">
        <f>V6+7</f>
        <v>43864</v>
      </c>
      <c r="X6" s="15">
        <f>W6+7</f>
        <v>43871</v>
      </c>
      <c r="Y6" s="15">
        <f>X6+7</f>
        <v>43878</v>
      </c>
      <c r="Z6" s="15">
        <f>Y6+7</f>
        <v>43885</v>
      </c>
      <c r="AA6" s="15">
        <f>Z6+7</f>
        <v>43892</v>
      </c>
      <c r="AB6" s="15">
        <f>AA6+7</f>
        <v>43899</v>
      </c>
      <c r="AC6" s="15"/>
      <c r="AD6" s="15">
        <f>AB6+7</f>
        <v>43906</v>
      </c>
      <c r="AE6" s="15">
        <f>AD6+7</f>
        <v>43913</v>
      </c>
      <c r="AF6" s="15">
        <f>AE6+7</f>
        <v>43920</v>
      </c>
      <c r="AG6" s="15">
        <f>AF6+7</f>
        <v>43927</v>
      </c>
      <c r="AH6" s="15"/>
      <c r="AI6" s="15">
        <f>AG6+7</f>
        <v>43934</v>
      </c>
      <c r="AJ6" s="15">
        <f>AI6+7</f>
        <v>43941</v>
      </c>
      <c r="AK6" s="15">
        <f>AJ6+7</f>
        <v>43948</v>
      </c>
      <c r="AL6" s="15">
        <f>AK6+7</f>
        <v>43955</v>
      </c>
      <c r="AM6" s="15">
        <f>AL6+7</f>
        <v>43962</v>
      </c>
      <c r="AN6" s="15">
        <f>AM6+7</f>
        <v>43969</v>
      </c>
      <c r="AO6" s="15">
        <f>AN6+7</f>
        <v>43976</v>
      </c>
      <c r="AP6" s="15">
        <f>AO6+7</f>
        <v>43983</v>
      </c>
      <c r="AQ6" s="15">
        <f>AP6+7</f>
        <v>43990</v>
      </c>
      <c r="AR6" s="15">
        <f>AP6+7</f>
        <v>43990</v>
      </c>
      <c r="AS6" s="15"/>
    </row>
    <row r="7" spans="1:45" ht="14" x14ac:dyDescent="0.2">
      <c r="A7" s="10"/>
      <c r="B7" s="10"/>
      <c r="C7" s="14" t="s">
        <v>14</v>
      </c>
      <c r="D7" s="14" t="s">
        <v>14</v>
      </c>
      <c r="E7" s="14" t="s">
        <v>14</v>
      </c>
      <c r="F7" s="14" t="s">
        <v>14</v>
      </c>
      <c r="G7" s="14" t="s">
        <v>14</v>
      </c>
      <c r="H7" s="14" t="s">
        <v>14</v>
      </c>
      <c r="I7" s="14" t="s">
        <v>14</v>
      </c>
      <c r="J7" s="14" t="s">
        <v>14</v>
      </c>
      <c r="K7" s="14" t="s">
        <v>14</v>
      </c>
      <c r="L7" s="14" t="s">
        <v>14</v>
      </c>
      <c r="M7" s="14"/>
      <c r="N7" s="14" t="s">
        <v>14</v>
      </c>
      <c r="O7" s="14" t="s">
        <v>14</v>
      </c>
      <c r="P7" s="14" t="s">
        <v>14</v>
      </c>
      <c r="Q7" s="14" t="s">
        <v>14</v>
      </c>
      <c r="R7" s="14"/>
      <c r="S7" s="14" t="s">
        <v>14</v>
      </c>
      <c r="T7" s="14" t="s">
        <v>14</v>
      </c>
      <c r="U7" s="14" t="s">
        <v>14</v>
      </c>
      <c r="V7" s="14" t="s">
        <v>14</v>
      </c>
      <c r="W7" s="14" t="s">
        <v>14</v>
      </c>
      <c r="X7" s="14" t="s">
        <v>14</v>
      </c>
      <c r="Y7" s="14" t="s">
        <v>14</v>
      </c>
      <c r="Z7" s="14" t="s">
        <v>14</v>
      </c>
      <c r="AA7" s="14" t="s">
        <v>14</v>
      </c>
      <c r="AB7" s="14" t="s">
        <v>14</v>
      </c>
      <c r="AC7" s="14"/>
      <c r="AD7" s="14" t="s">
        <v>14</v>
      </c>
      <c r="AE7" s="14" t="s">
        <v>14</v>
      </c>
      <c r="AF7" s="14" t="s">
        <v>14</v>
      </c>
      <c r="AG7" s="14" t="s">
        <v>14</v>
      </c>
      <c r="AH7" s="14"/>
      <c r="AI7" s="14" t="s">
        <v>14</v>
      </c>
      <c r="AJ7" s="14" t="s">
        <v>14</v>
      </c>
      <c r="AK7" s="14" t="s">
        <v>14</v>
      </c>
      <c r="AL7" s="14" t="s">
        <v>14</v>
      </c>
      <c r="AM7" s="14" t="s">
        <v>14</v>
      </c>
      <c r="AN7" s="14" t="s">
        <v>14</v>
      </c>
      <c r="AO7" s="14" t="s">
        <v>14</v>
      </c>
      <c r="AP7" s="14" t="s">
        <v>14</v>
      </c>
      <c r="AQ7" s="14" t="s">
        <v>14</v>
      </c>
      <c r="AR7" s="14" t="s">
        <v>14</v>
      </c>
      <c r="AS7" s="14"/>
    </row>
    <row r="8" spans="1:45" ht="14" x14ac:dyDescent="0.2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</row>
    <row r="9" spans="1:45" ht="14" x14ac:dyDescent="0.2">
      <c r="A9" s="7" t="s">
        <v>13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</row>
    <row r="10" spans="1:45" ht="14" x14ac:dyDescent="0.2">
      <c r="A10" s="9" t="s">
        <v>9</v>
      </c>
      <c r="B10" s="8"/>
      <c r="C10" s="2">
        <f>0</f>
        <v>0</v>
      </c>
      <c r="D10" s="2">
        <f>0</f>
        <v>0</v>
      </c>
      <c r="E10" s="2">
        <f>0</f>
        <v>0</v>
      </c>
      <c r="F10" s="2">
        <f>0</f>
        <v>0</v>
      </c>
      <c r="G10" s="2">
        <f>0</f>
        <v>0</v>
      </c>
      <c r="H10" s="2">
        <f>0</f>
        <v>0</v>
      </c>
      <c r="I10" s="2">
        <f>0</f>
        <v>0</v>
      </c>
      <c r="J10" s="2">
        <f>0</f>
        <v>0</v>
      </c>
      <c r="K10" s="2">
        <f>0</f>
        <v>0</v>
      </c>
      <c r="L10" s="2">
        <f>0</f>
        <v>0</v>
      </c>
      <c r="M10" s="1"/>
      <c r="N10" s="2">
        <f>0</f>
        <v>0</v>
      </c>
      <c r="O10" s="2">
        <f>0</f>
        <v>0</v>
      </c>
      <c r="P10" s="2">
        <f>0</f>
        <v>0</v>
      </c>
      <c r="Q10" s="2">
        <f>0</f>
        <v>0</v>
      </c>
      <c r="R10" s="1"/>
      <c r="S10" s="2">
        <f>0</f>
        <v>0</v>
      </c>
      <c r="T10" s="2">
        <f>0</f>
        <v>0</v>
      </c>
      <c r="U10" s="2">
        <f>0</f>
        <v>0</v>
      </c>
      <c r="V10" s="2">
        <f>0</f>
        <v>0</v>
      </c>
      <c r="W10" s="2">
        <f>0</f>
        <v>0</v>
      </c>
      <c r="X10" s="2">
        <f>0</f>
        <v>0</v>
      </c>
      <c r="Y10" s="2">
        <f>0</f>
        <v>0</v>
      </c>
      <c r="Z10" s="2">
        <v>251.44</v>
      </c>
      <c r="AA10" s="2">
        <f>0</f>
        <v>0</v>
      </c>
      <c r="AB10" s="2">
        <f>0</f>
        <v>0</v>
      </c>
      <c r="AC10" s="2"/>
      <c r="AD10" s="2">
        <v>0</v>
      </c>
      <c r="AE10" s="2">
        <v>0</v>
      </c>
      <c r="AF10" s="2">
        <v>0</v>
      </c>
      <c r="AG10" s="2">
        <v>0</v>
      </c>
      <c r="AH10" s="1"/>
      <c r="AI10" s="2">
        <v>0</v>
      </c>
      <c r="AJ10" s="2">
        <v>502.88</v>
      </c>
      <c r="AK10" s="2">
        <v>251.44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/>
    </row>
    <row r="11" spans="1:45" ht="14" x14ac:dyDescent="0.2">
      <c r="A11" s="9" t="s">
        <v>12</v>
      </c>
      <c r="B11" s="8"/>
      <c r="C11" s="2">
        <f>0</f>
        <v>0</v>
      </c>
      <c r="D11" s="2">
        <f>0</f>
        <v>0</v>
      </c>
      <c r="E11" s="2">
        <f>0</f>
        <v>0</v>
      </c>
      <c r="F11" s="2">
        <f>0</f>
        <v>0</v>
      </c>
      <c r="G11" s="2">
        <f>0</f>
        <v>0</v>
      </c>
      <c r="H11" s="2">
        <f>0</f>
        <v>0</v>
      </c>
      <c r="I11" s="2">
        <f>0</f>
        <v>0</v>
      </c>
      <c r="J11" s="2">
        <f>0</f>
        <v>0</v>
      </c>
      <c r="K11" s="2">
        <f>0</f>
        <v>0</v>
      </c>
      <c r="L11" s="2">
        <f>0</f>
        <v>0</v>
      </c>
      <c r="M11" s="1"/>
      <c r="N11" s="2">
        <f>0</f>
        <v>0</v>
      </c>
      <c r="O11" s="2">
        <f>0</f>
        <v>0</v>
      </c>
      <c r="P11" s="2">
        <f>0</f>
        <v>0</v>
      </c>
      <c r="Q11" s="2">
        <f>0</f>
        <v>0</v>
      </c>
      <c r="R11" s="1"/>
      <c r="S11" s="2">
        <f>0</f>
        <v>0</v>
      </c>
      <c r="T11" s="2">
        <f>0</f>
        <v>0</v>
      </c>
      <c r="U11" s="2">
        <f>0</f>
        <v>0</v>
      </c>
      <c r="V11" s="2">
        <f>0</f>
        <v>0</v>
      </c>
      <c r="W11" s="2">
        <f>0</f>
        <v>0</v>
      </c>
      <c r="X11" s="2">
        <v>0</v>
      </c>
      <c r="Y11" s="2">
        <f>0</f>
        <v>0</v>
      </c>
      <c r="Z11" s="2">
        <v>34375</v>
      </c>
      <c r="AA11" s="2">
        <f>0</f>
        <v>0</v>
      </c>
      <c r="AB11" s="2">
        <f>0</f>
        <v>0</v>
      </c>
      <c r="AC11" s="2"/>
      <c r="AD11" s="2">
        <v>0</v>
      </c>
      <c r="AE11" s="2">
        <v>0</v>
      </c>
      <c r="AF11" s="2">
        <v>0</v>
      </c>
      <c r="AG11" s="2">
        <v>0</v>
      </c>
      <c r="AH11" s="1"/>
      <c r="AI11" s="2">
        <v>20625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/>
    </row>
    <row r="12" spans="1:45" ht="14" x14ac:dyDescent="0.2">
      <c r="A12" s="10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1"/>
      <c r="N12" s="8"/>
      <c r="O12" s="8"/>
      <c r="P12" s="8"/>
      <c r="Q12" s="8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2"/>
      <c r="AD12" s="8"/>
      <c r="AE12" s="8"/>
      <c r="AF12" s="8"/>
      <c r="AG12" s="8"/>
      <c r="AH12" s="1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</row>
    <row r="13" spans="1:45" ht="15" thickBot="1" x14ac:dyDescent="0.25">
      <c r="A13" s="7" t="s">
        <v>11</v>
      </c>
      <c r="B13" s="8"/>
      <c r="C13" s="5">
        <f>SUM(C10:C11)</f>
        <v>0</v>
      </c>
      <c r="D13" s="5">
        <f>SUM(D10:D11)</f>
        <v>0</v>
      </c>
      <c r="E13" s="5">
        <f>SUM(E10:E11)</f>
        <v>0</v>
      </c>
      <c r="F13" s="5">
        <f>SUM(F10:F11)</f>
        <v>0</v>
      </c>
      <c r="G13" s="5">
        <f>SUM(G10:G11)</f>
        <v>0</v>
      </c>
      <c r="H13" s="5">
        <f>SUM(H10:H11)</f>
        <v>0</v>
      </c>
      <c r="I13" s="5">
        <f>SUM(I10:I11)</f>
        <v>0</v>
      </c>
      <c r="J13" s="5">
        <f>SUM(J10:J11)</f>
        <v>0</v>
      </c>
      <c r="K13" s="5">
        <f>SUM(K10:K11)</f>
        <v>0</v>
      </c>
      <c r="L13" s="5">
        <f>SUM(L10:L11)</f>
        <v>0</v>
      </c>
      <c r="M13" s="1"/>
      <c r="N13" s="5">
        <f>SUM(N10:N11)</f>
        <v>0</v>
      </c>
      <c r="O13" s="5">
        <f>SUM(O10:O11)</f>
        <v>0</v>
      </c>
      <c r="P13" s="5">
        <f>SUM(P10:P11)</f>
        <v>0</v>
      </c>
      <c r="Q13" s="5">
        <f>SUM(Q10:Q11)</f>
        <v>0</v>
      </c>
      <c r="R13" s="1"/>
      <c r="S13" s="5">
        <f>SUM(S10:S11)</f>
        <v>0</v>
      </c>
      <c r="T13" s="5">
        <f>SUM(T10:T11)</f>
        <v>0</v>
      </c>
      <c r="U13" s="5">
        <f>SUM(U10:U11)</f>
        <v>0</v>
      </c>
      <c r="V13" s="5">
        <f>SUM(V10:V11)</f>
        <v>0</v>
      </c>
      <c r="W13" s="5">
        <f>SUM(W10:W11)</f>
        <v>0</v>
      </c>
      <c r="X13" s="5">
        <f>SUM(X10:X11)</f>
        <v>0</v>
      </c>
      <c r="Y13" s="5">
        <f>SUM(Y10:Y11)</f>
        <v>0</v>
      </c>
      <c r="Z13" s="5">
        <f>SUM(Z10:Z11)</f>
        <v>34626.44</v>
      </c>
      <c r="AA13" s="5">
        <f>SUM(AA10:AA11)</f>
        <v>0</v>
      </c>
      <c r="AB13" s="5">
        <f>SUM(AB10:AB11)</f>
        <v>0</v>
      </c>
      <c r="AC13" s="4"/>
      <c r="AD13" s="5">
        <f>SUM(AD10:AD11)</f>
        <v>0</v>
      </c>
      <c r="AE13" s="5">
        <f>SUM(AE10:AE11)</f>
        <v>0</v>
      </c>
      <c r="AF13" s="5">
        <f>SUM(AF10:AF11)</f>
        <v>0</v>
      </c>
      <c r="AG13" s="5">
        <f>SUM(AG10:AG11)</f>
        <v>0</v>
      </c>
      <c r="AH13" s="13"/>
      <c r="AI13" s="5">
        <f>SUM(AI10:AI11)</f>
        <v>20625</v>
      </c>
      <c r="AJ13" s="5">
        <f>SUM(AJ10:AJ11)</f>
        <v>502.88</v>
      </c>
      <c r="AK13" s="5">
        <f>SUM(AK10:AK11)</f>
        <v>251.44</v>
      </c>
      <c r="AL13" s="5">
        <f>SUM(AL10:AL11)</f>
        <v>0</v>
      </c>
      <c r="AM13" s="5">
        <f>SUM(AM10:AM11)</f>
        <v>0</v>
      </c>
      <c r="AN13" s="5">
        <f>SUM(AN10:AN11)</f>
        <v>0</v>
      </c>
      <c r="AO13" s="5">
        <f>SUM(AO10:AO11)</f>
        <v>0</v>
      </c>
      <c r="AP13" s="5">
        <f>SUM(AP10:AP11)</f>
        <v>0</v>
      </c>
      <c r="AQ13" s="5">
        <f>SUM(AQ10:AQ11)</f>
        <v>0</v>
      </c>
      <c r="AR13" s="5">
        <f>SUM(AR10:AR11)</f>
        <v>0</v>
      </c>
      <c r="AS13" s="4"/>
    </row>
    <row r="14" spans="1:45" ht="14" x14ac:dyDescent="0.2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1"/>
      <c r="N14" s="8"/>
      <c r="O14" s="8"/>
      <c r="P14" s="8"/>
      <c r="Q14" s="8"/>
      <c r="R14" s="1"/>
      <c r="S14" s="8"/>
      <c r="T14" s="8"/>
      <c r="U14" s="8"/>
      <c r="V14" s="8"/>
      <c r="W14" s="8"/>
      <c r="X14" s="8"/>
      <c r="Y14" s="8"/>
      <c r="Z14" s="8"/>
      <c r="AA14" s="8"/>
      <c r="AB14" s="8"/>
      <c r="AC14" s="2"/>
      <c r="AD14" s="8"/>
      <c r="AE14" s="8"/>
      <c r="AF14" s="8"/>
      <c r="AG14" s="8"/>
      <c r="AH14" s="1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</row>
    <row r="15" spans="1:45" ht="14" x14ac:dyDescent="0.2">
      <c r="A15" s="7" t="s">
        <v>10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1"/>
      <c r="N15" s="8"/>
      <c r="O15" s="8"/>
      <c r="P15" s="8"/>
      <c r="Q15" s="8"/>
      <c r="R15" s="1"/>
      <c r="S15" s="8"/>
      <c r="T15" s="8"/>
      <c r="U15" s="8"/>
      <c r="V15" s="8"/>
      <c r="W15" s="8"/>
      <c r="X15" s="8"/>
      <c r="Y15" s="8"/>
      <c r="Z15" s="8"/>
      <c r="AA15" s="8"/>
      <c r="AB15" s="8"/>
      <c r="AC15" s="2"/>
      <c r="AD15" s="8"/>
      <c r="AE15" s="8"/>
      <c r="AF15" s="8"/>
      <c r="AG15" s="8"/>
      <c r="AH15" s="1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</row>
    <row r="16" spans="1:45" ht="16.5" customHeight="1" x14ac:dyDescent="0.2">
      <c r="A16" s="9" t="s">
        <v>9</v>
      </c>
      <c r="B16" s="8"/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1"/>
      <c r="N16" s="2">
        <v>0</v>
      </c>
      <c r="O16" s="2">
        <v>0</v>
      </c>
      <c r="P16" s="2">
        <v>0</v>
      </c>
      <c r="Q16" s="2">
        <v>0</v>
      </c>
      <c r="R16" s="1"/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179.6</v>
      </c>
      <c r="AA16" s="2">
        <v>0</v>
      </c>
      <c r="AB16" s="2">
        <v>0</v>
      </c>
      <c r="AC16" s="2"/>
      <c r="AD16" s="2">
        <v>0</v>
      </c>
      <c r="AE16" s="2">
        <v>0</v>
      </c>
      <c r="AF16" s="2">
        <v>0</v>
      </c>
      <c r="AG16" s="2">
        <v>0</v>
      </c>
      <c r="AH16" s="1"/>
      <c r="AI16" s="2">
        <v>0</v>
      </c>
      <c r="AJ16" s="2">
        <v>359.2</v>
      </c>
      <c r="AK16" s="2">
        <v>179.6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/>
    </row>
    <row r="17" spans="1:45" ht="14" x14ac:dyDescent="0.2">
      <c r="A17" s="9" t="s">
        <v>8</v>
      </c>
      <c r="B17" s="8"/>
      <c r="C17" s="2">
        <v>0</v>
      </c>
      <c r="D17" s="2">
        <v>0</v>
      </c>
      <c r="E17" s="2">
        <v>0</v>
      </c>
      <c r="F17" s="2">
        <v>2530.8000000000002</v>
      </c>
      <c r="G17" s="2">
        <v>0</v>
      </c>
      <c r="H17" s="2">
        <v>0</v>
      </c>
      <c r="I17" s="2">
        <v>1898.1</v>
      </c>
      <c r="J17" s="2">
        <v>0</v>
      </c>
      <c r="K17" s="2">
        <v>0</v>
      </c>
      <c r="L17" s="2">
        <v>1898.1</v>
      </c>
      <c r="M17" s="1"/>
      <c r="N17" s="2">
        <v>0</v>
      </c>
      <c r="O17" s="2">
        <v>0</v>
      </c>
      <c r="P17" s="2">
        <v>0</v>
      </c>
      <c r="Q17" s="2">
        <v>0</v>
      </c>
      <c r="R17" s="1"/>
      <c r="S17" s="2">
        <v>0</v>
      </c>
      <c r="T17" s="2">
        <v>0</v>
      </c>
      <c r="U17" s="2">
        <v>0</v>
      </c>
      <c r="V17" s="2">
        <v>5061.6000000000004</v>
      </c>
      <c r="W17" s="2">
        <v>0</v>
      </c>
      <c r="X17" s="2">
        <v>0</v>
      </c>
      <c r="Y17" s="2">
        <v>1898.1</v>
      </c>
      <c r="Z17" s="2">
        <v>0</v>
      </c>
      <c r="AA17" s="2">
        <v>0</v>
      </c>
      <c r="AB17" s="2">
        <v>1898.1</v>
      </c>
      <c r="AC17" s="2"/>
      <c r="AD17" s="2">
        <v>0</v>
      </c>
      <c r="AE17" s="2">
        <v>0</v>
      </c>
      <c r="AF17" s="2">
        <v>0</v>
      </c>
      <c r="AG17" s="2">
        <v>0</v>
      </c>
      <c r="AH17" s="1"/>
      <c r="AI17" s="2">
        <v>0</v>
      </c>
      <c r="AJ17" s="2">
        <v>0</v>
      </c>
      <c r="AK17" s="2">
        <v>0</v>
      </c>
      <c r="AL17" s="2">
        <v>5061.6000000000004</v>
      </c>
      <c r="AM17" s="2">
        <v>0</v>
      </c>
      <c r="AN17" s="2">
        <v>3796.2</v>
      </c>
      <c r="AO17" s="2">
        <v>0</v>
      </c>
      <c r="AP17" s="2">
        <v>0</v>
      </c>
      <c r="AQ17" s="2">
        <v>0</v>
      </c>
      <c r="AR17" s="2">
        <v>0</v>
      </c>
      <c r="AS17" s="2"/>
    </row>
    <row r="18" spans="1:45" ht="14" x14ac:dyDescent="0.2">
      <c r="A18" s="9" t="s">
        <v>7</v>
      </c>
      <c r="B18" s="8"/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300</v>
      </c>
      <c r="I18" s="2">
        <v>0</v>
      </c>
      <c r="J18" s="2">
        <v>0</v>
      </c>
      <c r="K18" s="2">
        <v>0</v>
      </c>
      <c r="L18" s="2">
        <v>200</v>
      </c>
      <c r="M18" s="1"/>
      <c r="N18" s="2">
        <v>0</v>
      </c>
      <c r="O18" s="2">
        <v>0</v>
      </c>
      <c r="P18" s="2">
        <v>0</v>
      </c>
      <c r="Q18" s="2">
        <v>0</v>
      </c>
      <c r="R18" s="1"/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500</v>
      </c>
      <c r="Y18" s="2">
        <v>0</v>
      </c>
      <c r="Z18" s="2">
        <v>0</v>
      </c>
      <c r="AA18" s="2">
        <v>0</v>
      </c>
      <c r="AB18" s="2">
        <v>200</v>
      </c>
      <c r="AC18" s="2"/>
      <c r="AD18" s="2">
        <v>0</v>
      </c>
      <c r="AE18" s="2">
        <v>0</v>
      </c>
      <c r="AF18" s="2">
        <v>0</v>
      </c>
      <c r="AG18" s="2">
        <v>0</v>
      </c>
      <c r="AH18" s="1"/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700</v>
      </c>
      <c r="AO18" s="2">
        <v>0</v>
      </c>
      <c r="AP18" s="2">
        <v>0</v>
      </c>
      <c r="AQ18" s="2">
        <v>0</v>
      </c>
      <c r="AR18" s="2">
        <v>0</v>
      </c>
      <c r="AS18" s="2"/>
    </row>
    <row r="19" spans="1:45" ht="14" x14ac:dyDescent="0.2">
      <c r="A19" s="9" t="s">
        <v>6</v>
      </c>
      <c r="B19" s="8"/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600</v>
      </c>
      <c r="I19" s="2">
        <v>0</v>
      </c>
      <c r="J19" s="2">
        <v>0</v>
      </c>
      <c r="K19" s="2">
        <v>0</v>
      </c>
      <c r="L19" s="2">
        <v>400</v>
      </c>
      <c r="M19" s="1"/>
      <c r="N19" s="2">
        <v>0</v>
      </c>
      <c r="O19" s="2">
        <v>0</v>
      </c>
      <c r="P19" s="2">
        <v>0</v>
      </c>
      <c r="Q19" s="2">
        <v>0</v>
      </c>
      <c r="R19" s="1"/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1000</v>
      </c>
      <c r="Y19" s="2">
        <v>0</v>
      </c>
      <c r="Z19" s="2">
        <v>0</v>
      </c>
      <c r="AA19" s="2">
        <v>0</v>
      </c>
      <c r="AB19" s="2">
        <v>400</v>
      </c>
      <c r="AC19" s="2"/>
      <c r="AD19" s="2">
        <v>0</v>
      </c>
      <c r="AE19" s="2">
        <v>0</v>
      </c>
      <c r="AF19" s="2">
        <v>0</v>
      </c>
      <c r="AG19" s="2">
        <v>0</v>
      </c>
      <c r="AH19" s="1"/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1400</v>
      </c>
      <c r="AO19" s="2">
        <v>0</v>
      </c>
      <c r="AP19" s="2">
        <v>0</v>
      </c>
      <c r="AQ19" s="2">
        <v>0</v>
      </c>
      <c r="AR19" s="2">
        <v>0</v>
      </c>
      <c r="AS19" s="2"/>
    </row>
    <row r="20" spans="1:45" ht="14" x14ac:dyDescent="0.2">
      <c r="A20" s="9" t="s">
        <v>5</v>
      </c>
      <c r="B20" s="8"/>
      <c r="C20" s="2">
        <v>0</v>
      </c>
      <c r="D20" s="2">
        <v>0</v>
      </c>
      <c r="E20" s="2">
        <v>12.5</v>
      </c>
      <c r="F20" s="2">
        <v>125</v>
      </c>
      <c r="G20" s="2">
        <v>143.75</v>
      </c>
      <c r="H20" s="2">
        <v>256.25</v>
      </c>
      <c r="I20" s="2">
        <v>165.625</v>
      </c>
      <c r="J20" s="2">
        <v>309.375</v>
      </c>
      <c r="K20" s="2">
        <v>446.875</v>
      </c>
      <c r="L20" s="2">
        <v>409.375</v>
      </c>
      <c r="M20" s="1"/>
      <c r="N20" s="2">
        <v>0</v>
      </c>
      <c r="O20" s="2">
        <v>0</v>
      </c>
      <c r="P20" s="2">
        <v>0</v>
      </c>
      <c r="Q20" s="2">
        <v>0</v>
      </c>
      <c r="R20" s="1"/>
      <c r="S20" s="2">
        <v>0</v>
      </c>
      <c r="T20" s="2">
        <v>684.375</v>
      </c>
      <c r="U20" s="2">
        <v>768.75</v>
      </c>
      <c r="V20" s="2">
        <v>740.625</v>
      </c>
      <c r="W20" s="2">
        <v>1193.75</v>
      </c>
      <c r="X20" s="2">
        <v>643.75</v>
      </c>
      <c r="Y20" s="2">
        <v>981.25</v>
      </c>
      <c r="Z20" s="2">
        <v>934.375</v>
      </c>
      <c r="AA20" s="2">
        <v>843.75</v>
      </c>
      <c r="AB20" s="2">
        <v>734.375</v>
      </c>
      <c r="AD20" s="2">
        <v>406.25</v>
      </c>
      <c r="AE20" s="2">
        <v>815.625</v>
      </c>
      <c r="AF20" s="2">
        <v>1093.75</v>
      </c>
      <c r="AG20" s="2">
        <v>1215.625</v>
      </c>
      <c r="AI20" s="2">
        <v>965.625</v>
      </c>
      <c r="AJ20" s="2">
        <v>1437.5</v>
      </c>
      <c r="AK20" s="2">
        <v>1371.875</v>
      </c>
      <c r="AL20" s="2">
        <v>790.625</v>
      </c>
      <c r="AM20" s="2">
        <v>950</v>
      </c>
      <c r="AN20" s="2">
        <v>806.25</v>
      </c>
      <c r="AO20" s="2">
        <v>0</v>
      </c>
      <c r="AP20" s="2">
        <v>0</v>
      </c>
      <c r="AQ20" s="2">
        <v>0</v>
      </c>
      <c r="AR20" s="2">
        <v>0</v>
      </c>
      <c r="AS20" s="2"/>
    </row>
    <row r="21" spans="1:45" ht="14" x14ac:dyDescent="0.2">
      <c r="A21" s="9" t="s">
        <v>4</v>
      </c>
      <c r="B21" s="8"/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1"/>
      <c r="N21" s="2">
        <v>0</v>
      </c>
      <c r="O21" s="2">
        <v>0</v>
      </c>
      <c r="P21" s="2">
        <v>0</v>
      </c>
      <c r="Q21" s="2">
        <v>0</v>
      </c>
      <c r="R21" s="1"/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12">
        <f>'[1]Cashflow Workings'!W18</f>
        <v>0</v>
      </c>
      <c r="AA21" s="12">
        <f>'[1]Cashflow Workings'!X18</f>
        <v>111.45432692307692</v>
      </c>
      <c r="AB21" s="12">
        <f>'[1]Cashflow Workings'!Y18</f>
        <v>111.09295770155326</v>
      </c>
      <c r="AC21" s="2"/>
      <c r="AD21" s="2">
        <f>'[1]Cashflow Workings'!Z18</f>
        <v>110.73276015023632</v>
      </c>
      <c r="AE21" s="2">
        <f>'[1]Cashflow Workings'!AA18</f>
        <v>110.37373047021073</v>
      </c>
      <c r="AF21" s="2">
        <f>'[1]Cashflow Workings'!AB18</f>
        <v>110.01586487487847</v>
      </c>
      <c r="AG21" s="2">
        <f>'[1]Cashflow Workings'!AC18</f>
        <v>109.65915958991876</v>
      </c>
      <c r="AH21" s="1"/>
      <c r="AI21" s="2">
        <f>'[1]Cashflow Workings'!AD18</f>
        <v>109.30361085324837</v>
      </c>
      <c r="AJ21" s="2">
        <f>'[1]Cashflow Workings'!AE18</f>
        <v>175.82181106882805</v>
      </c>
      <c r="AK21" s="2">
        <f>'[1]Cashflow Workings'!AF18</f>
        <v>175.25174265832408</v>
      </c>
      <c r="AL21" s="2">
        <f>'[1]Cashflow Workings'!AG18</f>
        <v>174.6835225850127</v>
      </c>
      <c r="AM21" s="2">
        <f>'[1]Cashflow Workings'!AH18</f>
        <v>174.1171448560159</v>
      </c>
      <c r="AN21" s="2">
        <f>'[1]Cashflow Workings'!AI18</f>
        <v>173.55260349788659</v>
      </c>
      <c r="AO21" s="2">
        <v>0</v>
      </c>
      <c r="AP21" s="2">
        <v>0</v>
      </c>
      <c r="AQ21" s="2">
        <v>0</v>
      </c>
      <c r="AR21" s="2">
        <v>0</v>
      </c>
      <c r="AS21" s="2"/>
    </row>
    <row r="22" spans="1:45" ht="14" x14ac:dyDescent="0.2">
      <c r="A22" s="10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1"/>
      <c r="N22" s="8"/>
      <c r="O22" s="8"/>
      <c r="P22" s="8"/>
      <c r="Q22" s="8"/>
      <c r="R22" s="1"/>
      <c r="S22" s="8"/>
      <c r="T22" s="8"/>
      <c r="U22" s="8"/>
      <c r="V22" s="8"/>
      <c r="W22" s="8"/>
      <c r="X22" s="8"/>
      <c r="Y22" s="8"/>
      <c r="Z22" s="8"/>
      <c r="AA22" s="8"/>
      <c r="AB22" s="8"/>
      <c r="AC22" s="2"/>
      <c r="AD22" s="8"/>
      <c r="AE22" s="8"/>
      <c r="AF22" s="8"/>
      <c r="AG22" s="8"/>
      <c r="AH22" s="1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</row>
    <row r="23" spans="1:45" ht="15" thickBot="1" x14ac:dyDescent="0.25">
      <c r="A23" s="7" t="s">
        <v>3</v>
      </c>
      <c r="B23" s="8"/>
      <c r="C23" s="5">
        <f>SUM(C16:C21)</f>
        <v>0</v>
      </c>
      <c r="D23" s="5">
        <f>SUM(D16:D21)</f>
        <v>0</v>
      </c>
      <c r="E23" s="5">
        <f>SUM(E16:E21)</f>
        <v>12.5</v>
      </c>
      <c r="F23" s="5">
        <f>SUM(F16:F21)</f>
        <v>2655.8</v>
      </c>
      <c r="G23" s="5">
        <f>SUM(G16:G21)</f>
        <v>143.75</v>
      </c>
      <c r="H23" s="5">
        <f>SUM(H16:H21)</f>
        <v>1156.25</v>
      </c>
      <c r="I23" s="5">
        <f>SUM(I16:I21)</f>
        <v>2063.7249999999999</v>
      </c>
      <c r="J23" s="5">
        <f>SUM(J16:J21)</f>
        <v>309.375</v>
      </c>
      <c r="K23" s="5">
        <f>SUM(K16:K21)</f>
        <v>446.875</v>
      </c>
      <c r="L23" s="5">
        <f>SUM(L16:L21)</f>
        <v>2907.4749999999999</v>
      </c>
      <c r="M23" s="1"/>
      <c r="N23" s="5">
        <f>SUM(N16:N21)</f>
        <v>0</v>
      </c>
      <c r="O23" s="5">
        <f>SUM(O16:O21)</f>
        <v>0</v>
      </c>
      <c r="P23" s="5">
        <f>SUM(P16:P21)</f>
        <v>0</v>
      </c>
      <c r="Q23" s="5">
        <f>SUM(Q16:Q21)</f>
        <v>0</v>
      </c>
      <c r="R23" s="1"/>
      <c r="S23" s="5">
        <f>SUM(S16:S21)</f>
        <v>0</v>
      </c>
      <c r="T23" s="5">
        <f>SUM(T16:T21)</f>
        <v>684.375</v>
      </c>
      <c r="U23" s="5">
        <f>SUM(U16:U21)</f>
        <v>768.75</v>
      </c>
      <c r="V23" s="5">
        <f>SUM(V16:V21)</f>
        <v>5802.2250000000004</v>
      </c>
      <c r="W23" s="5">
        <f>SUM(W16:W21)</f>
        <v>1193.75</v>
      </c>
      <c r="X23" s="5">
        <f>SUM(X16:X21)</f>
        <v>2143.75</v>
      </c>
      <c r="Y23" s="5">
        <f>SUM(Y16:Y21)</f>
        <v>2879.35</v>
      </c>
      <c r="Z23" s="5">
        <f>SUM(Z16:Z21)</f>
        <v>1113.9749999999999</v>
      </c>
      <c r="AA23" s="5">
        <f>SUM(AA16:AA21)</f>
        <v>955.20432692307691</v>
      </c>
      <c r="AB23" s="5">
        <f>SUM(AB16:AB21)</f>
        <v>3343.567957701553</v>
      </c>
      <c r="AC23" s="2"/>
      <c r="AD23" s="5">
        <f>SUM(AD16:AD21)</f>
        <v>516.98276015023634</v>
      </c>
      <c r="AE23" s="5">
        <f>SUM(AE16:AE21)</f>
        <v>925.99873047021072</v>
      </c>
      <c r="AF23" s="5">
        <f>SUM(AF16:AF21)</f>
        <v>1203.7658648748784</v>
      </c>
      <c r="AG23" s="5">
        <f>SUM(AG16:AG21)</f>
        <v>1325.2841595899188</v>
      </c>
      <c r="AH23" s="4"/>
      <c r="AI23" s="5">
        <f>SUM(AI16:AI21)</f>
        <v>1074.9286108532483</v>
      </c>
      <c r="AJ23" s="5">
        <f>SUM(AJ16:AJ21)</f>
        <v>1972.5218110688281</v>
      </c>
      <c r="AK23" s="5">
        <f>SUM(AK16:AK21)</f>
        <v>1726.7267426583239</v>
      </c>
      <c r="AL23" s="5">
        <f>SUM(AL16:AL21)</f>
        <v>6026.9085225850131</v>
      </c>
      <c r="AM23" s="5">
        <f>SUM(AM16:AM21)</f>
        <v>1124.1171448560158</v>
      </c>
      <c r="AN23" s="5">
        <f>SUM(AN16:AN21)</f>
        <v>6876.0026034978864</v>
      </c>
      <c r="AO23" s="5">
        <f>SUM(AO16:AO21)</f>
        <v>0</v>
      </c>
      <c r="AP23" s="5">
        <f>SUM(AP16:AP21)</f>
        <v>0</v>
      </c>
      <c r="AQ23" s="5">
        <f>SUM(AQ16:AQ21)</f>
        <v>0</v>
      </c>
      <c r="AR23" s="5">
        <f>SUM(AR16:AR21)</f>
        <v>0</v>
      </c>
      <c r="AS23" s="4"/>
    </row>
    <row r="24" spans="1:45" ht="14" x14ac:dyDescent="0.2">
      <c r="A24" s="10"/>
      <c r="B24" s="8"/>
      <c r="C24" s="8"/>
      <c r="D24" s="8"/>
      <c r="E24" s="11"/>
      <c r="F24" s="11"/>
      <c r="G24" s="11"/>
      <c r="H24" s="11"/>
      <c r="I24" s="11"/>
      <c r="J24" s="11"/>
      <c r="K24" s="11"/>
      <c r="L24" s="11"/>
      <c r="M24" s="1"/>
      <c r="N24" s="8"/>
      <c r="O24" s="8"/>
      <c r="P24" s="8"/>
      <c r="Q24" s="8"/>
      <c r="R24" s="1"/>
      <c r="S24" s="8"/>
      <c r="T24" s="8"/>
      <c r="U24" s="8"/>
      <c r="V24" s="8"/>
      <c r="W24" s="8"/>
      <c r="X24" s="8"/>
      <c r="Y24" s="8"/>
      <c r="Z24" s="8"/>
      <c r="AA24" s="8"/>
      <c r="AB24" s="8"/>
      <c r="AC24" s="2"/>
      <c r="AD24" s="8"/>
      <c r="AE24" s="8"/>
      <c r="AF24" s="8"/>
      <c r="AG24" s="8"/>
      <c r="AH24" s="1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</row>
    <row r="25" spans="1:45" ht="14" x14ac:dyDescent="0.2">
      <c r="A25" s="10"/>
      <c r="B25" s="8"/>
      <c r="C25" s="8"/>
      <c r="D25" s="8"/>
      <c r="E25" s="11"/>
      <c r="F25" s="11"/>
      <c r="G25" s="11"/>
      <c r="H25" s="11"/>
      <c r="I25" s="11"/>
      <c r="J25" s="11"/>
      <c r="K25" s="11"/>
      <c r="L25" s="11"/>
      <c r="M25" s="1"/>
      <c r="N25" s="8"/>
      <c r="O25" s="8"/>
      <c r="P25" s="8"/>
      <c r="Q25" s="8"/>
      <c r="R25" s="1"/>
      <c r="S25" s="8"/>
      <c r="T25" s="8"/>
      <c r="U25" s="8"/>
      <c r="V25" s="8"/>
      <c r="W25" s="8"/>
      <c r="X25" s="8"/>
      <c r="Y25" s="8"/>
      <c r="Z25" s="8"/>
      <c r="AA25" s="8"/>
      <c r="AB25" s="8"/>
      <c r="AC25" s="2"/>
      <c r="AD25" s="8"/>
      <c r="AE25" s="8"/>
      <c r="AF25" s="8"/>
      <c r="AG25" s="8"/>
      <c r="AH25" s="1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</row>
    <row r="26" spans="1:45" ht="15" thickBot="1" x14ac:dyDescent="0.25">
      <c r="A26" s="7" t="s">
        <v>1</v>
      </c>
      <c r="B26" s="8"/>
      <c r="C26" s="5">
        <f>C13-C23</f>
        <v>0</v>
      </c>
      <c r="D26" s="5">
        <f>D13-D23</f>
        <v>0</v>
      </c>
      <c r="E26" s="5">
        <f>E13-E23</f>
        <v>-12.5</v>
      </c>
      <c r="F26" s="5">
        <f>F13-F23</f>
        <v>-2655.8</v>
      </c>
      <c r="G26" s="5">
        <f>G13-G23</f>
        <v>-143.75</v>
      </c>
      <c r="H26" s="5">
        <f>H13-H23</f>
        <v>-1156.25</v>
      </c>
      <c r="I26" s="5">
        <f>I13-I23</f>
        <v>-2063.7249999999999</v>
      </c>
      <c r="J26" s="5">
        <f>J13-J23</f>
        <v>-309.375</v>
      </c>
      <c r="K26" s="5">
        <f>K13-K23</f>
        <v>-446.875</v>
      </c>
      <c r="L26" s="5">
        <f>L13-L23</f>
        <v>-2907.4749999999999</v>
      </c>
      <c r="M26" s="1"/>
      <c r="N26" s="5">
        <f>N13-N23</f>
        <v>0</v>
      </c>
      <c r="O26" s="5">
        <f>O13-O23</f>
        <v>0</v>
      </c>
      <c r="P26" s="5">
        <f>P13-P23</f>
        <v>0</v>
      </c>
      <c r="Q26" s="5">
        <f>Q13-Q23</f>
        <v>0</v>
      </c>
      <c r="R26" s="1"/>
      <c r="S26" s="5">
        <f>S13-S23</f>
        <v>0</v>
      </c>
      <c r="T26" s="5">
        <f>T13-T23</f>
        <v>-684.375</v>
      </c>
      <c r="U26" s="5">
        <f>U13-U23</f>
        <v>-768.75</v>
      </c>
      <c r="V26" s="5">
        <f>V13-V23</f>
        <v>-5802.2250000000004</v>
      </c>
      <c r="W26" s="5">
        <f>W13-W23</f>
        <v>-1193.75</v>
      </c>
      <c r="X26" s="5">
        <f>X13-X23</f>
        <v>-2143.75</v>
      </c>
      <c r="Y26" s="5">
        <f>Y13-Y23</f>
        <v>-2879.35</v>
      </c>
      <c r="Z26" s="5">
        <f>Z13-Z23</f>
        <v>33512.465000000004</v>
      </c>
      <c r="AA26" s="5">
        <f>AA13-AA23</f>
        <v>-955.20432692307691</v>
      </c>
      <c r="AB26" s="5">
        <f>AB13-AB23</f>
        <v>-3343.567957701553</v>
      </c>
      <c r="AC26" s="2"/>
      <c r="AD26" s="5">
        <f>AD13-AD23</f>
        <v>-516.98276015023634</v>
      </c>
      <c r="AE26" s="5">
        <f>AE13-AE23</f>
        <v>-925.99873047021072</v>
      </c>
      <c r="AF26" s="5">
        <f>AF13-AF23</f>
        <v>-1203.7658648748784</v>
      </c>
      <c r="AG26" s="5">
        <f>AG13-AG23</f>
        <v>-1325.2841595899188</v>
      </c>
      <c r="AH26" s="4"/>
      <c r="AI26" s="5">
        <f>AI13-AI23</f>
        <v>19550.071389146753</v>
      </c>
      <c r="AJ26" s="5">
        <f>AJ13-AJ23</f>
        <v>-1469.6418110688282</v>
      </c>
      <c r="AK26" s="5">
        <f>AK13-AK23</f>
        <v>-1475.2867426583239</v>
      </c>
      <c r="AL26" s="5">
        <f>AL13-AL23</f>
        <v>-6026.9085225850131</v>
      </c>
      <c r="AM26" s="5">
        <f>AM13-AM23</f>
        <v>-1124.1171448560158</v>
      </c>
      <c r="AN26" s="5">
        <f>AN13-AN23</f>
        <v>-6876.0026034978864</v>
      </c>
      <c r="AO26" s="5">
        <f>AO13-AO23</f>
        <v>0</v>
      </c>
      <c r="AP26" s="5">
        <f>AP13-AP23</f>
        <v>0</v>
      </c>
      <c r="AQ26" s="5">
        <f>AQ13-AQ23</f>
        <v>0</v>
      </c>
      <c r="AR26" s="5">
        <f>AR13-AR23</f>
        <v>0</v>
      </c>
      <c r="AS26" s="4"/>
    </row>
    <row r="27" spans="1:45" ht="14" x14ac:dyDescent="0.2">
      <c r="A27" s="10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1"/>
      <c r="N27" s="8"/>
      <c r="O27" s="8"/>
      <c r="P27" s="8"/>
      <c r="Q27" s="8"/>
      <c r="R27" s="1"/>
      <c r="S27" s="8"/>
      <c r="T27" s="8"/>
      <c r="U27" s="8"/>
      <c r="V27" s="8"/>
      <c r="W27" s="8"/>
      <c r="X27" s="8"/>
      <c r="Y27" s="8"/>
      <c r="Z27" s="8"/>
      <c r="AA27" s="8"/>
      <c r="AB27" s="8"/>
      <c r="AC27" s="2"/>
      <c r="AD27" s="8"/>
      <c r="AE27" s="8"/>
      <c r="AF27" s="8"/>
      <c r="AG27" s="8"/>
      <c r="AH27" s="1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</row>
    <row r="28" spans="1:45" ht="14" x14ac:dyDescent="0.2">
      <c r="A28" s="9" t="s">
        <v>2</v>
      </c>
      <c r="B28" s="8"/>
      <c r="C28" s="2">
        <v>0</v>
      </c>
      <c r="D28" s="2">
        <f>C30</f>
        <v>0</v>
      </c>
      <c r="E28" s="2">
        <f>D30</f>
        <v>0</v>
      </c>
      <c r="F28" s="2">
        <f>E30</f>
        <v>-12.5</v>
      </c>
      <c r="G28" s="2">
        <f>F30</f>
        <v>-2668.3</v>
      </c>
      <c r="H28" s="2">
        <f>G30</f>
        <v>-2812.05</v>
      </c>
      <c r="I28" s="2">
        <f>H30</f>
        <v>-3968.3</v>
      </c>
      <c r="J28" s="2">
        <f>I30</f>
        <v>-6032.0249999999996</v>
      </c>
      <c r="K28" s="2">
        <f>J30</f>
        <v>-6341.4</v>
      </c>
      <c r="L28" s="2">
        <f>K30</f>
        <v>-6788.2749999999996</v>
      </c>
      <c r="M28" s="1"/>
      <c r="N28" s="2">
        <f>L30</f>
        <v>-9695.75</v>
      </c>
      <c r="O28" s="2">
        <f>N30</f>
        <v>-9695.75</v>
      </c>
      <c r="P28" s="2">
        <f>O30</f>
        <v>-9695.75</v>
      </c>
      <c r="Q28" s="2">
        <f>P30</f>
        <v>-9695.75</v>
      </c>
      <c r="R28" s="1"/>
      <c r="S28" s="2">
        <f>Q30</f>
        <v>-9695.75</v>
      </c>
      <c r="T28" s="2">
        <f>S30</f>
        <v>-9695.75</v>
      </c>
      <c r="U28" s="2">
        <f>T30</f>
        <v>-10380.125</v>
      </c>
      <c r="V28" s="2">
        <f>U30</f>
        <v>-11148.875</v>
      </c>
      <c r="W28" s="2">
        <f>V30</f>
        <v>-16951.099999999999</v>
      </c>
      <c r="X28" s="2">
        <f>W30</f>
        <v>-18144.849999999999</v>
      </c>
      <c r="Y28" s="2">
        <f>X30</f>
        <v>-20288.599999999999</v>
      </c>
      <c r="Z28" s="2">
        <f>Y30</f>
        <v>-23167.949999999997</v>
      </c>
      <c r="AA28" s="2">
        <f>Z30</f>
        <v>10344.515000000007</v>
      </c>
      <c r="AB28" s="2">
        <f>AA30</f>
        <v>9389.3106730769305</v>
      </c>
      <c r="AC28" s="2"/>
      <c r="AD28" s="2">
        <f>AB30</f>
        <v>6045.7427153753779</v>
      </c>
      <c r="AE28" s="2">
        <f>AD30</f>
        <v>5528.7599552251413</v>
      </c>
      <c r="AF28" s="2">
        <f>AE30</f>
        <v>4602.7612247549305</v>
      </c>
      <c r="AG28" s="2">
        <f>AF30</f>
        <v>3398.9953598800521</v>
      </c>
      <c r="AH28" s="1"/>
      <c r="AI28" s="2">
        <f>AG30</f>
        <v>2073.7112002901331</v>
      </c>
      <c r="AJ28" s="2">
        <f>AI30</f>
        <v>21623.782589436887</v>
      </c>
      <c r="AK28" s="2">
        <f>AJ30</f>
        <v>20154.140778368059</v>
      </c>
      <c r="AL28" s="2">
        <f>AK30</f>
        <v>18678.854035709734</v>
      </c>
      <c r="AM28" s="2">
        <f>AL30</f>
        <v>12651.94551312472</v>
      </c>
      <c r="AN28" s="2">
        <f>AM30</f>
        <v>11527.828368268703</v>
      </c>
      <c r="AO28" s="2">
        <f>AN30</f>
        <v>4651.8257647708169</v>
      </c>
      <c r="AP28" s="2">
        <f>AO30</f>
        <v>4651.8257647708169</v>
      </c>
      <c r="AQ28" s="2">
        <f>AP30</f>
        <v>4651.8257647708169</v>
      </c>
      <c r="AR28" s="2">
        <f>AQ30</f>
        <v>4651.8257647708169</v>
      </c>
      <c r="AS28" s="2"/>
    </row>
    <row r="29" spans="1:45" ht="14" x14ac:dyDescent="0.2">
      <c r="A29" s="9" t="s">
        <v>1</v>
      </c>
      <c r="B29" s="8"/>
      <c r="C29" s="2">
        <f>C26</f>
        <v>0</v>
      </c>
      <c r="D29" s="2">
        <f>D26</f>
        <v>0</v>
      </c>
      <c r="E29" s="2">
        <f>E26</f>
        <v>-12.5</v>
      </c>
      <c r="F29" s="2">
        <f>F26</f>
        <v>-2655.8</v>
      </c>
      <c r="G29" s="2">
        <f>G26</f>
        <v>-143.75</v>
      </c>
      <c r="H29" s="2">
        <f>H26</f>
        <v>-1156.25</v>
      </c>
      <c r="I29" s="2">
        <f>I26</f>
        <v>-2063.7249999999999</v>
      </c>
      <c r="J29" s="2">
        <f>J26</f>
        <v>-309.375</v>
      </c>
      <c r="K29" s="2">
        <f>K26</f>
        <v>-446.875</v>
      </c>
      <c r="L29" s="2">
        <f>L26</f>
        <v>-2907.4749999999999</v>
      </c>
      <c r="M29" s="1"/>
      <c r="N29" s="2">
        <f>N26</f>
        <v>0</v>
      </c>
      <c r="O29" s="2">
        <f>O26</f>
        <v>0</v>
      </c>
      <c r="P29" s="2">
        <f>P26</f>
        <v>0</v>
      </c>
      <c r="Q29" s="2">
        <f>Q26</f>
        <v>0</v>
      </c>
      <c r="R29" s="1"/>
      <c r="S29" s="2">
        <f>S26</f>
        <v>0</v>
      </c>
      <c r="T29" s="2">
        <f>T26</f>
        <v>-684.375</v>
      </c>
      <c r="U29" s="2">
        <f>U26</f>
        <v>-768.75</v>
      </c>
      <c r="V29" s="2">
        <f>V26</f>
        <v>-5802.2250000000004</v>
      </c>
      <c r="W29" s="2">
        <f>W26</f>
        <v>-1193.75</v>
      </c>
      <c r="X29" s="2">
        <f>X26</f>
        <v>-2143.75</v>
      </c>
      <c r="Y29" s="2">
        <f>Y26</f>
        <v>-2879.35</v>
      </c>
      <c r="Z29" s="2">
        <f>Z26</f>
        <v>33512.465000000004</v>
      </c>
      <c r="AA29" s="2">
        <f>AA26</f>
        <v>-955.20432692307691</v>
      </c>
      <c r="AB29" s="2">
        <f>AB26</f>
        <v>-3343.567957701553</v>
      </c>
      <c r="AC29" s="2"/>
      <c r="AD29" s="2">
        <f>AD26</f>
        <v>-516.98276015023634</v>
      </c>
      <c r="AE29" s="2">
        <f>AE26</f>
        <v>-925.99873047021072</v>
      </c>
      <c r="AF29" s="2">
        <f>AF26</f>
        <v>-1203.7658648748784</v>
      </c>
      <c r="AG29" s="2">
        <f>AG26</f>
        <v>-1325.2841595899188</v>
      </c>
      <c r="AH29" s="1"/>
      <c r="AI29" s="2">
        <f>AI26</f>
        <v>19550.071389146753</v>
      </c>
      <c r="AJ29" s="2">
        <f>AJ26</f>
        <v>-1469.6418110688282</v>
      </c>
      <c r="AK29" s="2">
        <f>AK26</f>
        <v>-1475.2867426583239</v>
      </c>
      <c r="AL29" s="2">
        <f>AL26</f>
        <v>-6026.9085225850131</v>
      </c>
      <c r="AM29" s="2">
        <f>AM26</f>
        <v>-1124.1171448560158</v>
      </c>
      <c r="AN29" s="2">
        <f>AN26</f>
        <v>-6876.0026034978864</v>
      </c>
      <c r="AO29" s="2">
        <f>AO26</f>
        <v>0</v>
      </c>
      <c r="AP29" s="2">
        <f>AP26</f>
        <v>0</v>
      </c>
      <c r="AQ29" s="2">
        <f>AQ26</f>
        <v>0</v>
      </c>
      <c r="AR29" s="2">
        <f>AR26</f>
        <v>0</v>
      </c>
      <c r="AS29" s="2"/>
    </row>
    <row r="30" spans="1:45" ht="15" thickBot="1" x14ac:dyDescent="0.25">
      <c r="A30" s="7" t="s">
        <v>0</v>
      </c>
      <c r="B30" s="6"/>
      <c r="C30" s="5">
        <v>0</v>
      </c>
      <c r="D30" s="5">
        <f>D29+D28</f>
        <v>0</v>
      </c>
      <c r="E30" s="5">
        <f>E29+E28</f>
        <v>-12.5</v>
      </c>
      <c r="F30" s="5">
        <f>F29+F28</f>
        <v>-2668.3</v>
      </c>
      <c r="G30" s="5">
        <f>G29+G28</f>
        <v>-2812.05</v>
      </c>
      <c r="H30" s="5">
        <f>H29+H28</f>
        <v>-3968.3</v>
      </c>
      <c r="I30" s="5">
        <f>I29+I28</f>
        <v>-6032.0249999999996</v>
      </c>
      <c r="J30" s="5">
        <f>J29+J28</f>
        <v>-6341.4</v>
      </c>
      <c r="K30" s="5">
        <f>K29+K28</f>
        <v>-6788.2749999999996</v>
      </c>
      <c r="L30" s="5">
        <f>L29+L28</f>
        <v>-9695.75</v>
      </c>
      <c r="M30" s="1"/>
      <c r="N30" s="5">
        <f>N29+N28</f>
        <v>-9695.75</v>
      </c>
      <c r="O30" s="5">
        <f>O29+O28</f>
        <v>-9695.75</v>
      </c>
      <c r="P30" s="5">
        <f>P29+P28</f>
        <v>-9695.75</v>
      </c>
      <c r="Q30" s="5">
        <f>Q29+Q28</f>
        <v>-9695.75</v>
      </c>
      <c r="R30" s="1"/>
      <c r="S30" s="5">
        <f>S29+S28</f>
        <v>-9695.75</v>
      </c>
      <c r="T30" s="5">
        <f>T29+T28</f>
        <v>-10380.125</v>
      </c>
      <c r="U30" s="5">
        <f>U29+U28</f>
        <v>-11148.875</v>
      </c>
      <c r="V30" s="5">
        <f>V29+V28</f>
        <v>-16951.099999999999</v>
      </c>
      <c r="W30" s="5">
        <f>W29+W28</f>
        <v>-18144.849999999999</v>
      </c>
      <c r="X30" s="5">
        <f>X29+X28</f>
        <v>-20288.599999999999</v>
      </c>
      <c r="Y30" s="5">
        <f>Y29+Y28</f>
        <v>-23167.949999999997</v>
      </c>
      <c r="Z30" s="5">
        <f>Z29+Z28</f>
        <v>10344.515000000007</v>
      </c>
      <c r="AA30" s="5">
        <f>AA29+AA28</f>
        <v>9389.3106730769305</v>
      </c>
      <c r="AB30" s="5">
        <f>AB29+AB28</f>
        <v>6045.7427153753779</v>
      </c>
      <c r="AC30" s="2"/>
      <c r="AD30" s="5">
        <f>AD29+AD28</f>
        <v>5528.7599552251413</v>
      </c>
      <c r="AE30" s="5">
        <f>AE29+AE28</f>
        <v>4602.7612247549305</v>
      </c>
      <c r="AF30" s="5">
        <f>AF29+AF28</f>
        <v>3398.9953598800521</v>
      </c>
      <c r="AG30" s="5">
        <f>AG29+AG28</f>
        <v>2073.7112002901331</v>
      </c>
      <c r="AH30" s="1"/>
      <c r="AI30" s="5">
        <f>AI29+AI28</f>
        <v>21623.782589436887</v>
      </c>
      <c r="AJ30" s="5">
        <f>AJ29+AJ28</f>
        <v>20154.140778368059</v>
      </c>
      <c r="AK30" s="5">
        <f>AK29+AK28</f>
        <v>18678.854035709734</v>
      </c>
      <c r="AL30" s="5">
        <f>AL29+AL28</f>
        <v>12651.94551312472</v>
      </c>
      <c r="AM30" s="5">
        <f>AM29+AM28</f>
        <v>11527.828368268703</v>
      </c>
      <c r="AN30" s="5">
        <f>AN29+AN28</f>
        <v>4651.8257647708169</v>
      </c>
      <c r="AO30" s="5">
        <f>AO29+AO28</f>
        <v>4651.8257647708169</v>
      </c>
      <c r="AP30" s="5">
        <f>AP29+AP28</f>
        <v>4651.8257647708169</v>
      </c>
      <c r="AQ30" s="5">
        <f>AQ29+AQ28</f>
        <v>4651.8257647708169</v>
      </c>
      <c r="AR30" s="5">
        <f>AR29+AR28</f>
        <v>4651.8257647708169</v>
      </c>
      <c r="AS30" s="4"/>
    </row>
    <row r="31" spans="1:45" ht="14" x14ac:dyDescent="0.2">
      <c r="A31" s="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2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 spans="1:45" ht="14" x14ac:dyDescent="0.2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2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</sheetData>
  <mergeCells count="5">
    <mergeCell ref="C3:L3"/>
    <mergeCell ref="N3:Q3"/>
    <mergeCell ref="S3:AB3"/>
    <mergeCell ref="AD3:AG3"/>
    <mergeCell ref="AI3:AR3"/>
  </mergeCells>
  <conditionalFormatting sqref="C5:AS6">
    <cfRule type="timePeriod" dxfId="0" priority="1" timePeriod="last7Days">
      <formula>AND(TODAY()-FLOOR(C5,1)&lt;=6,FLOOR(C5,1)&lt;=TODAY())</formula>
    </cfRule>
  </conditionalFormatting>
  <printOptions horizontalCentered="1"/>
  <pageMargins left="0.25" right="0.25" top="0.75" bottom="0.75" header="0" footer="0"/>
  <pageSetup paperSize="9" scale="60" orientation="landscape" cellComments="atEnd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CASHFLOW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2020-05-31T15:16:07Z</dcterms:created>
  <dcterms:modified xsi:type="dcterms:W3CDTF">2020-05-31T15:18:37Z</dcterms:modified>
</cp:coreProperties>
</file>