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oliverstill/Desktop/"/>
    </mc:Choice>
  </mc:AlternateContent>
  <xr:revisionPtr revIDLastSave="0" documentId="8_{4FB56F24-67AA-6646-8489-E8C0593438F0}" xr6:coauthVersionLast="45" xr6:coauthVersionMax="45" xr10:uidLastSave="{00000000-0000-0000-0000-000000000000}"/>
  <bookViews>
    <workbookView xWindow="5500" yWindow="4260" windowWidth="26440" windowHeight="15440" xr2:uid="{4B0958AD-6066-BE4E-A45D-2FED3C55DA6C}"/>
  </bookViews>
  <sheets>
    <sheet name="Finance Report III"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7" i="1" l="1"/>
  <c r="E125" i="1" s="1"/>
  <c r="G117" i="1"/>
  <c r="I117" i="1" s="1"/>
  <c r="H117" i="1"/>
  <c r="E118" i="1"/>
  <c r="G118" i="1"/>
  <c r="G125" i="1" s="1"/>
  <c r="H118" i="1"/>
  <c r="I118" i="1"/>
  <c r="J118" i="1"/>
  <c r="E119" i="1"/>
  <c r="F119" i="1"/>
  <c r="F125" i="1" s="1"/>
  <c r="G119" i="1"/>
  <c r="H119" i="1"/>
  <c r="I119" i="1" s="1"/>
  <c r="E120" i="1"/>
  <c r="G120" i="1"/>
  <c r="I120" i="1" s="1"/>
  <c r="H120" i="1"/>
  <c r="J120" i="1"/>
  <c r="E121" i="1"/>
  <c r="G121" i="1"/>
  <c r="H121" i="1"/>
  <c r="I121" i="1" s="1"/>
  <c r="E122" i="1"/>
  <c r="G122" i="1"/>
  <c r="H122" i="1"/>
  <c r="I122" i="1"/>
  <c r="J122" i="1"/>
  <c r="E123" i="1"/>
  <c r="G123" i="1"/>
  <c r="H123" i="1"/>
  <c r="I123" i="1"/>
  <c r="J123" i="1"/>
  <c r="C125" i="1"/>
  <c r="D125" i="1"/>
  <c r="E174" i="1"/>
  <c r="G174" i="1"/>
  <c r="H174" i="1"/>
  <c r="J174" i="1" s="1"/>
  <c r="I174" i="1"/>
  <c r="I183" i="1" s="1"/>
  <c r="E175" i="1"/>
  <c r="G175" i="1"/>
  <c r="H175" i="1"/>
  <c r="I175" i="1" s="1"/>
  <c r="J175" i="1"/>
  <c r="E176" i="1"/>
  <c r="G176" i="1"/>
  <c r="H176" i="1"/>
  <c r="I176" i="1"/>
  <c r="J176" i="1"/>
  <c r="E177" i="1"/>
  <c r="E183" i="1" s="1"/>
  <c r="F177" i="1"/>
  <c r="G177" i="1"/>
  <c r="H177" i="1"/>
  <c r="J177" i="1" s="1"/>
  <c r="I177" i="1"/>
  <c r="E178" i="1"/>
  <c r="F178" i="1"/>
  <c r="G178" i="1"/>
  <c r="H178" i="1"/>
  <c r="I178" i="1"/>
  <c r="J178" i="1"/>
  <c r="E179" i="1"/>
  <c r="F179" i="1"/>
  <c r="G179" i="1"/>
  <c r="H179" i="1"/>
  <c r="J179" i="1" s="1"/>
  <c r="I179" i="1"/>
  <c r="E180" i="1"/>
  <c r="F180" i="1"/>
  <c r="G180" i="1"/>
  <c r="H180" i="1"/>
  <c r="I180" i="1"/>
  <c r="J180" i="1"/>
  <c r="E181" i="1"/>
  <c r="F181" i="1"/>
  <c r="G181" i="1"/>
  <c r="H181" i="1"/>
  <c r="J181" i="1" s="1"/>
  <c r="I181" i="1"/>
  <c r="C183" i="1"/>
  <c r="D183" i="1"/>
  <c r="F183" i="1"/>
  <c r="G183" i="1"/>
  <c r="H183" i="1"/>
  <c r="J183" i="1" s="1"/>
  <c r="E194" i="1"/>
  <c r="F194" i="1"/>
  <c r="G194" i="1"/>
  <c r="H194" i="1"/>
  <c r="I194" i="1"/>
  <c r="J194" i="1"/>
  <c r="E195" i="1"/>
  <c r="F195" i="1"/>
  <c r="G195" i="1"/>
  <c r="G203" i="1" s="1"/>
  <c r="H195" i="1"/>
  <c r="J195" i="1" s="1"/>
  <c r="I195" i="1"/>
  <c r="E196" i="1"/>
  <c r="F196" i="1"/>
  <c r="G196" i="1"/>
  <c r="H196" i="1"/>
  <c r="I196" i="1"/>
  <c r="J196" i="1"/>
  <c r="E197" i="1"/>
  <c r="F197" i="1"/>
  <c r="G197" i="1"/>
  <c r="H197" i="1"/>
  <c r="J197" i="1" s="1"/>
  <c r="I197" i="1"/>
  <c r="E198" i="1"/>
  <c r="G198" i="1"/>
  <c r="H198" i="1"/>
  <c r="I198" i="1" s="1"/>
  <c r="J198" i="1"/>
  <c r="E199" i="1"/>
  <c r="H199" i="1"/>
  <c r="I199" i="1"/>
  <c r="E200" i="1"/>
  <c r="E203" i="1" s="1"/>
  <c r="H200" i="1"/>
  <c r="I200" i="1"/>
  <c r="E202" i="1"/>
  <c r="H202" i="1"/>
  <c r="I202" i="1" s="1"/>
  <c r="C203" i="1"/>
  <c r="D203" i="1"/>
  <c r="F203" i="1"/>
  <c r="E214" i="1"/>
  <c r="E222" i="1" s="1"/>
  <c r="F214" i="1"/>
  <c r="G214" i="1"/>
  <c r="H214" i="1"/>
  <c r="J214" i="1" s="1"/>
  <c r="I214" i="1"/>
  <c r="E215" i="1"/>
  <c r="F215" i="1"/>
  <c r="G215" i="1"/>
  <c r="H215" i="1"/>
  <c r="I215" i="1"/>
  <c r="J215" i="1"/>
  <c r="E216" i="1"/>
  <c r="F216" i="1"/>
  <c r="G216" i="1"/>
  <c r="H216" i="1"/>
  <c r="I216" i="1"/>
  <c r="J216" i="1"/>
  <c r="E217" i="1"/>
  <c r="F217" i="1"/>
  <c r="G217" i="1"/>
  <c r="H217" i="1"/>
  <c r="I217" i="1"/>
  <c r="J217" i="1"/>
  <c r="E218" i="1"/>
  <c r="F218" i="1"/>
  <c r="G218" i="1"/>
  <c r="H218" i="1"/>
  <c r="I218" i="1"/>
  <c r="E219" i="1"/>
  <c r="F219" i="1"/>
  <c r="G219" i="1"/>
  <c r="H219" i="1"/>
  <c r="I219" i="1"/>
  <c r="J219" i="1"/>
  <c r="E220" i="1"/>
  <c r="F220" i="1"/>
  <c r="G220" i="1"/>
  <c r="I220" i="1" s="1"/>
  <c r="H220" i="1"/>
  <c r="G221" i="1"/>
  <c r="H221" i="1"/>
  <c r="I221" i="1" s="1"/>
  <c r="C222" i="1"/>
  <c r="D222" i="1"/>
  <c r="F222" i="1"/>
  <c r="G222" i="1"/>
  <c r="H222" i="1"/>
  <c r="J222" i="1" s="1"/>
  <c r="I222" i="1" l="1"/>
  <c r="I203" i="1"/>
  <c r="I125" i="1"/>
  <c r="H203" i="1"/>
  <c r="J203" i="1" s="1"/>
  <c r="H125" i="1"/>
  <c r="J125" i="1" s="1"/>
  <c r="J117" i="1"/>
  <c r="J119" i="1"/>
  <c r="J121" i="1"/>
</calcChain>
</file>

<file path=xl/sharedStrings.xml><?xml version="1.0" encoding="utf-8"?>
<sst xmlns="http://schemas.openxmlformats.org/spreadsheetml/2006/main" count="399" uniqueCount="165">
  <si>
    <t>Total:</t>
  </si>
  <si>
    <t>03 (Updates)</t>
  </si>
  <si>
    <t>32 (Overdue)</t>
  </si>
  <si>
    <t>25 (Overdue)</t>
  </si>
  <si>
    <t>23 (Overdue)</t>
  </si>
  <si>
    <t>13 (Outsourced)</t>
  </si>
  <si>
    <t>Percentage Expenditure</t>
  </si>
  <si>
    <t>Cost Difference</t>
  </si>
  <si>
    <t>Current Cost</t>
  </si>
  <si>
    <t>Estimated Cost</t>
  </si>
  <si>
    <t>Completion</t>
  </si>
  <si>
    <t>Hrs Difference</t>
  </si>
  <si>
    <t>Actual Hrs</t>
  </si>
  <si>
    <t>Estimated Hrs</t>
  </si>
  <si>
    <t>User Story</t>
  </si>
  <si>
    <t>Iteration 6</t>
  </si>
  <si>
    <t>Remaining Budget</t>
  </si>
  <si>
    <t>Budget</t>
  </si>
  <si>
    <t>Combined:</t>
  </si>
  <si>
    <t>Total Hours:</t>
  </si>
  <si>
    <t>Eric Walker</t>
  </si>
  <si>
    <t>04 (Updates)</t>
  </si>
  <si>
    <t>Oliver Still</t>
  </si>
  <si>
    <t>Cameron Smith</t>
  </si>
  <si>
    <t>Che McKirgan</t>
  </si>
  <si>
    <t>29 (Overdue)</t>
  </si>
  <si>
    <t>Stijn Marynissen</t>
  </si>
  <si>
    <t>27 (Overdue)</t>
  </si>
  <si>
    <t>James Gardner</t>
  </si>
  <si>
    <t>Oliver Clarke</t>
  </si>
  <si>
    <t>Daniel Bishop</t>
  </si>
  <si>
    <t>Admin Hours Hrs</t>
  </si>
  <si>
    <t>Programming Hrs</t>
  </si>
  <si>
    <t>Week 3</t>
  </si>
  <si>
    <t>Week 2</t>
  </si>
  <si>
    <t>Week 1</t>
  </si>
  <si>
    <t>Iteration 5</t>
  </si>
  <si>
    <t>17 (Overdue)</t>
  </si>
  <si>
    <t>Break 4</t>
  </si>
  <si>
    <t>Break 3</t>
  </si>
  <si>
    <t>Iteration 4</t>
  </si>
  <si>
    <t>32 (New)</t>
  </si>
  <si>
    <t>15 (Overdue)</t>
  </si>
  <si>
    <t>12 (Overdue)</t>
  </si>
  <si>
    <t>10 (Overdue)</t>
  </si>
  <si>
    <t>Break 2</t>
  </si>
  <si>
    <t>Break 1</t>
  </si>
  <si>
    <t>Iteration 3</t>
  </si>
  <si>
    <t>29 (New)</t>
  </si>
  <si>
    <t>31 (New)</t>
  </si>
  <si>
    <t>14 (Overdue)</t>
  </si>
  <si>
    <t>£ -</t>
  </si>
  <si>
    <t>Week 10</t>
  </si>
  <si>
    <t>Week 9</t>
  </si>
  <si>
    <t>Iteration 2</t>
  </si>
  <si>
    <t>Total Admin Hrs</t>
  </si>
  <si>
    <t>Total Programming Hrs</t>
  </si>
  <si>
    <t>Week 8</t>
  </si>
  <si>
    <t>Week 7</t>
  </si>
  <si>
    <t>Iteration 1</t>
  </si>
  <si>
    <t>n/a</t>
  </si>
  <si>
    <t>Week 6</t>
  </si>
  <si>
    <t>Week 5</t>
  </si>
  <si>
    <t>Week 4</t>
  </si>
  <si>
    <t>Iteration 0</t>
  </si>
  <si>
    <t>-</t>
  </si>
  <si>
    <t>Iteration 7 (14th May - 28th May)</t>
  </si>
  <si>
    <t>All assigned user stories were completed as part of the functionality implemented in the previous iterations, leaving the only work to be updates or overdue stories. Story 13 was also outsourced.</t>
  </si>
  <si>
    <t>011, 013, 026, 029</t>
  </si>
  <si>
    <t>Iteration 6 (30th Apr - 14th May)</t>
  </si>
  <si>
    <t>Big push to finish all overdue user stories and begin large merge for next iteration to produce full-featured program. Actual planned user stories mostly complete, apart from webcam which had no progress. O.S. made major updates to previous user stories 003 and 004.</t>
  </si>
  <si>
    <t>024, 025, 030, 023, 027, 029, 032, 004, 003</t>
  </si>
  <si>
    <t>Iteration 5 (16th Apr - 30th Apr)</t>
  </si>
  <si>
    <t>Modules that utilised server handlers needed a second listener thread on the client side in order to effectively function. Thus, one was made half way in between the iteration and development on server modules were delayed.</t>
  </si>
  <si>
    <t>021, 022, 023, 027, 028, 017, 029, 032</t>
  </si>
  <si>
    <t>Iteration 4 (2nd Apr - 16th Apr)</t>
  </si>
  <si>
    <t>University course deadlines meant user stories were not complete. User stories increased from 4 to 10 and we completed 7 of them. This meant some followed through to iteration 4.</t>
  </si>
  <si>
    <t>006, 007, 018, 019, 010, 012, 015, 017, 029, 032</t>
  </si>
  <si>
    <t>Iteration 3 (19th Mar - 2nd Apr)</t>
  </si>
  <si>
    <t>Included 2 new user stories (31 &amp; 32) to for additional GUI elements, covered by the remaining budget from Iteration 1. Due to external deadlines (VHDL), compeltion is expected to be slightly under again.</t>
  </si>
  <si>
    <t>012, 015, 017, 010, 014, 029, 031</t>
  </si>
  <si>
    <t>Iteration 2 (5th Mar - 19th Mar)</t>
  </si>
  <si>
    <t>Well within budget, however user stories have not been fully complete and are now passed into the next iteration. Completion - expenditure percentage ratio is good. Will have to be careful that user stories do not start to pile up between iterations.</t>
  </si>
  <si>
    <t>003, 004, 008, 009, 010, 014, 016</t>
  </si>
  <si>
    <t>Iteration 1 (20th Feb - 5th Mar)</t>
  </si>
  <si>
    <t>Iteration 0 is seen as a research &amp; development stage. Was started before any budget had been made, hence no budget. Under-estimated programming time.</t>
  </si>
  <si>
    <t>001, 002, 004, 020</t>
  </si>
  <si>
    <t>Iteration 0 (16th Jan - 20th Feb)</t>
  </si>
  <si>
    <t>Notes</t>
  </si>
  <si>
    <t>Remaining Iteration Budget</t>
  </si>
  <si>
    <t>Iteration Budget</t>
  </si>
  <si>
    <t>Iteration Cost</t>
  </si>
  <si>
    <t>Extra Hours</t>
  </si>
  <si>
    <t>Estimated Total Hrs</t>
  </si>
  <si>
    <t>User Stories</t>
  </si>
  <si>
    <t>Iteration Period</t>
  </si>
  <si>
    <t>Iteration Actual Expenditure</t>
  </si>
  <si>
    <t>024, 025, 030</t>
  </si>
  <si>
    <t>021, 022, 023, 027, 028</t>
  </si>
  <si>
    <t>006, 007, 018, 019</t>
  </si>
  <si>
    <t>012, 015, 017</t>
  </si>
  <si>
    <t xml:space="preserve"> 001, 002, 004, 020
 </t>
  </si>
  <si>
    <t>Per Week Of Iteration (£)</t>
  </si>
  <si>
    <t>Cost with Admin Hours (£)</t>
  </si>
  <si>
    <t>Cost</t>
  </si>
  <si>
    <t>Iteration Expenditure Estimates</t>
  </si>
  <si>
    <t>Iteration Tracking:</t>
  </si>
  <si>
    <t>Close</t>
  </si>
  <si>
    <t>Total Cashflow</t>
  </si>
  <si>
    <t>Open</t>
  </si>
  <si>
    <t>Balance / £</t>
  </si>
  <si>
    <t>Total Revenue</t>
  </si>
  <si>
    <t>Contract Revenue Due?</t>
  </si>
  <si>
    <t>Cumulative Contract Revenue</t>
  </si>
  <si>
    <t>External Contracts</t>
  </si>
  <si>
    <t>Financial Backing</t>
  </si>
  <si>
    <t>External Incoming Payments</t>
  </si>
  <si>
    <t>Income / £</t>
  </si>
  <si>
    <t>Total Expenditure</t>
  </si>
  <si>
    <t>Total Repayed Loan</t>
  </si>
  <si>
    <t>Contract Payment Due?</t>
  </si>
  <si>
    <t>Cumulative Contract Expenditure</t>
  </si>
  <si>
    <t>IT Infrastructure Payment Due?</t>
  </si>
  <si>
    <t>Cumulative IT Infrastructure Expenses</t>
  </si>
  <si>
    <t>Utility Payment Due?</t>
  </si>
  <si>
    <t>Cumulative Utility Expenses</t>
  </si>
  <si>
    <t>Rent Payment Due?</t>
  </si>
  <si>
    <t>Cumulative Rent Expenses</t>
  </si>
  <si>
    <t>IT Infrastructure</t>
  </si>
  <si>
    <t>Utilities</t>
  </si>
  <si>
    <t>Office Rent</t>
  </si>
  <si>
    <t>APR Repayment (16.86%)</t>
  </si>
  <si>
    <t>External Outgoing Payments</t>
  </si>
  <si>
    <t>Unused Wages</t>
  </si>
  <si>
    <t>Predicted Wages</t>
  </si>
  <si>
    <t>Wages</t>
  </si>
  <si>
    <t>Expenses / £</t>
  </si>
  <si>
    <t>Salaries / hrs</t>
  </si>
  <si>
    <t>Week Commencing</t>
  </si>
  <si>
    <t>(CF 2019/2020)</t>
  </si>
  <si>
    <t>TOTAL</t>
  </si>
  <si>
    <t>TERM THREE</t>
  </si>
  <si>
    <t>EASTER BREAK</t>
  </si>
  <si>
    <t>TERM TWO</t>
  </si>
  <si>
    <t>CHRISTMAS BREAK</t>
  </si>
  <si>
    <t>TERM ONE</t>
  </si>
  <si>
    <t>CASHFLOW SUPPORTING DOCUMENT</t>
  </si>
  <si>
    <t>Project Cashflow:</t>
  </si>
  <si>
    <t>HOURS MARKED ORANGE AS REPORT WAS SUBMITTED MID-WEEK, HENCE ONLY PROVISIONAL</t>
  </si>
  <si>
    <t>PLEASE NOTE ORANGE HOURS HAVE BEEN UPDATED AND WERE INCORRECT IN REPORT I</t>
  </si>
  <si>
    <t>Overhead Recovery Rate (£/hr)</t>
  </si>
  <si>
    <t>Total Injection</t>
  </si>
  <si>
    <t>WAGES ARE PREDICTED TO OVERSPEND, THIS HAS BEEN NOTED AND IS NOT AN ISSUE. THIS IS BECAUSE WAGES HAD A BUFFER IN THE CASE OF OVERSPENDING AND THE BUDEGT CAN BE EXPANDED IF NEEDED FROM THE SURPLUS CONTRACTS BUDGET.</t>
  </si>
  <si>
    <t>Variable</t>
  </si>
  <si>
    <t>Overhead</t>
  </si>
  <si>
    <t>Variable Expenditure</t>
  </si>
  <si>
    <t>Loan Repayments</t>
  </si>
  <si>
    <t>Contracts</t>
  </si>
  <si>
    <t>Office Bills and Utilities</t>
  </si>
  <si>
    <t>Overhead Expenditure</t>
  </si>
  <si>
    <t>Predicted Remaining</t>
  </si>
  <si>
    <t>Predicted Expenditure</t>
  </si>
  <si>
    <t>Current Expenditure</t>
  </si>
  <si>
    <t>Project Budget:</t>
  </si>
  <si>
    <t>Finance Report III - 30/04/2020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</si>
</sst>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_([$£-809]* #,##0.00_);_([$£-809]* \(#,##0.00\);_([$£-809]* &quot;-&quot;??_);_(@_)"/>
    <numFmt numFmtId="165" formatCode="_([$£-809]* #,##0.000_);_([$£-809]* \(#,##0.000\);_([$£-809]* &quot;-&quot;??.0_);_(@_)"/>
    <numFmt numFmtId="166" formatCode="_([$£-809]* #,##0.00_);_([$£-809]* \(#,##0.00\);_([$£-809]* &quot;-&quot;??.0_);_(@_)"/>
    <numFmt numFmtId="167" formatCode="_([$£-809]* #,##0.00_);_([$£-809]* \(#,##0.00\);_([$£-809]* &quot;-&quot;??.00_);_(@_)"/>
    <numFmt numFmtId="168" formatCode="_([$£-809]* #,##0_);_([$£-809]* \(#,##0\);_([$£-809]* &quot;-&quot;??_);_(@_)"/>
  </numFmts>
  <fonts count="21" x14ac:knownFonts="1">
    <font>
      <sz val="10"/>
      <color rgb="FF000000"/>
      <name val="Arial"/>
    </font>
    <font>
      <sz val="10"/>
      <color rgb="FF000000"/>
      <name val="Arial"/>
    </font>
    <font>
      <sz val="10"/>
      <color theme="1"/>
      <name val="Arial"/>
    </font>
    <font>
      <b/>
      <sz val="10"/>
      <color theme="1"/>
      <name val="Arial"/>
    </font>
    <font>
      <b/>
      <sz val="14"/>
      <color theme="1"/>
      <name val="Arial"/>
    </font>
    <font>
      <b/>
      <sz val="10"/>
      <color rgb="FFFFFFFF"/>
      <name val="Arial"/>
    </font>
    <font>
      <i/>
      <sz val="10"/>
      <color rgb="FF000000"/>
      <name val="Arial"/>
    </font>
    <font>
      <i/>
      <sz val="10"/>
      <color theme="1"/>
      <name val="Arial"/>
    </font>
    <font>
      <sz val="10"/>
      <color rgb="FFFFFFFF"/>
      <name val="Arial"/>
    </font>
    <font>
      <sz val="10"/>
      <name val="Arial"/>
    </font>
    <font>
      <sz val="10"/>
      <color rgb="FFCC0000"/>
      <name val="Arial"/>
    </font>
    <font>
      <b/>
      <sz val="12"/>
      <color theme="1"/>
      <name val="Arial"/>
    </font>
    <font>
      <b/>
      <i/>
      <sz val="10"/>
      <color theme="1"/>
      <name val="Arial"/>
    </font>
    <font>
      <b/>
      <sz val="10"/>
      <color rgb="FFFF0000"/>
      <name val="Arial"/>
    </font>
    <font>
      <sz val="10"/>
      <color rgb="FFE69138"/>
      <name val="Arial"/>
    </font>
    <font>
      <sz val="10"/>
      <color rgb="FF666666"/>
      <name val="Arial"/>
    </font>
    <font>
      <b/>
      <sz val="12"/>
      <color rgb="FFFFFFFF"/>
      <name val="Arial"/>
    </font>
    <font>
      <b/>
      <sz val="10"/>
      <color rgb="FF000000"/>
      <name val="Calibri"/>
    </font>
    <font>
      <b/>
      <i/>
      <sz val="10"/>
      <color rgb="FF000000"/>
      <name val="Arial"/>
    </font>
    <font>
      <b/>
      <sz val="10"/>
      <color rgb="FF000000"/>
      <name val="Arial"/>
    </font>
    <font>
      <b/>
      <sz val="18"/>
      <color theme="1"/>
      <name val="Arial"/>
    </font>
  </fonts>
  <fills count="173">
    <fill>
      <patternFill patternType="none"/>
    </fill>
    <fill>
      <patternFill patternType="gray125"/>
    </fill>
    <fill>
      <patternFill patternType="solid">
        <fgColor rgb="FF93C47D"/>
        <bgColor rgb="FF93C47D"/>
      </patternFill>
    </fill>
    <fill>
      <patternFill patternType="solid">
        <fgColor rgb="FFEFEFEF"/>
        <bgColor rgb="FFEFEFEF"/>
      </patternFill>
    </fill>
    <fill>
      <patternFill patternType="solid">
        <fgColor rgb="FFFFFFFF"/>
        <bgColor rgb="FFFFFFFF"/>
      </patternFill>
    </fill>
    <fill>
      <patternFill patternType="solid">
        <fgColor rgb="FFEA9999"/>
        <bgColor rgb="FFEA9999"/>
      </patternFill>
    </fill>
    <fill>
      <patternFill patternType="solid">
        <fgColor rgb="FFBFDCB1"/>
        <bgColor rgb="FFBFDCB1"/>
      </patternFill>
    </fill>
    <fill>
      <patternFill patternType="solid">
        <fgColor rgb="FFF9CB9C"/>
        <bgColor rgb="FFF9CB9C"/>
      </patternFill>
    </fill>
    <fill>
      <patternFill patternType="solid">
        <fgColor rgb="FFF4CCCC"/>
        <bgColor rgb="FFF4CCCC"/>
      </patternFill>
    </fill>
    <fill>
      <patternFill patternType="solid">
        <fgColor rgb="FFDEEDD7"/>
        <bgColor rgb="FFDEEDD7"/>
      </patternFill>
    </fill>
    <fill>
      <patternFill patternType="solid">
        <fgColor rgb="FFE6F1E1"/>
        <bgColor rgb="FFE6F1E1"/>
      </patternFill>
    </fill>
    <fill>
      <patternFill patternType="solid">
        <fgColor rgb="FFF6FAF5"/>
        <bgColor rgb="FFF6FAF5"/>
      </patternFill>
    </fill>
    <fill>
      <patternFill patternType="solid">
        <fgColor rgb="FFF0F7ED"/>
        <bgColor rgb="FFF0F7ED"/>
      </patternFill>
    </fill>
    <fill>
      <patternFill patternType="solid">
        <fgColor rgb="FFD7E9CF"/>
        <bgColor rgb="FFD7E9CF"/>
      </patternFill>
    </fill>
    <fill>
      <patternFill patternType="solid">
        <fgColor rgb="FF073763"/>
        <bgColor rgb="FF073763"/>
      </patternFill>
    </fill>
    <fill>
      <patternFill patternType="solid">
        <fgColor rgb="FFF3F3F3"/>
        <bgColor rgb="FFF3F3F3"/>
      </patternFill>
    </fill>
    <fill>
      <patternFill patternType="solid">
        <fgColor rgb="FFFEFAFA"/>
        <bgColor rgb="FFFEFAFA"/>
      </patternFill>
    </fill>
    <fill>
      <patternFill patternType="solid">
        <fgColor rgb="FFFAE4E4"/>
        <bgColor rgb="FFFAE4E4"/>
      </patternFill>
    </fill>
    <fill>
      <patternFill patternType="solid">
        <fgColor rgb="FFF9E1E1"/>
        <bgColor rgb="FFF9E1E1"/>
      </patternFill>
    </fill>
    <fill>
      <patternFill patternType="solid">
        <fgColor rgb="FFA4CD91"/>
        <bgColor rgb="FFA4CD91"/>
      </patternFill>
    </fill>
    <fill>
      <patternFill patternType="solid">
        <fgColor rgb="FFF8DBDB"/>
        <bgColor rgb="FFF8DBDB"/>
      </patternFill>
    </fill>
    <fill>
      <patternFill patternType="solid">
        <fgColor rgb="FFFEF6F6"/>
        <bgColor rgb="FFFEF6F6"/>
      </patternFill>
    </fill>
    <fill>
      <patternFill patternType="solid">
        <fgColor rgb="FFA9D097"/>
        <bgColor rgb="FFA9D097"/>
      </patternFill>
    </fill>
    <fill>
      <patternFill patternType="solid">
        <fgColor rgb="FFF5CDCD"/>
        <bgColor rgb="FFF5CDCD"/>
      </patternFill>
    </fill>
    <fill>
      <patternFill patternType="solid">
        <fgColor rgb="FFC7E0BC"/>
        <bgColor rgb="FFC7E0BC"/>
      </patternFill>
    </fill>
    <fill>
      <patternFill patternType="solid">
        <fgColor rgb="FFACD19B"/>
        <bgColor rgb="FFACD19B"/>
      </patternFill>
    </fill>
    <fill>
      <patternFill patternType="solid">
        <fgColor rgb="FFEFF6EC"/>
        <bgColor rgb="FFEFF6EC"/>
      </patternFill>
    </fill>
    <fill>
      <patternFill patternType="solid">
        <fgColor rgb="FFADD39D"/>
        <bgColor rgb="FFADD39D"/>
      </patternFill>
    </fill>
    <fill>
      <patternFill patternType="solid">
        <fgColor rgb="FFFCF0F0"/>
        <bgColor rgb="FFFCF0F0"/>
      </patternFill>
    </fill>
    <fill>
      <patternFill patternType="solid">
        <fgColor rgb="FFFDF4F4"/>
        <bgColor rgb="FFFDF4F4"/>
      </patternFill>
    </fill>
    <fill>
      <patternFill patternType="solid">
        <fgColor rgb="FFFBEAEA"/>
        <bgColor rgb="FFFBEAEA"/>
      </patternFill>
    </fill>
    <fill>
      <patternFill patternType="solid">
        <fgColor rgb="FFF7D6D6"/>
        <bgColor rgb="FFF7D6D6"/>
      </patternFill>
    </fill>
    <fill>
      <patternFill patternType="solid">
        <fgColor rgb="FFE8F2E3"/>
        <bgColor rgb="FFE8F2E3"/>
      </patternFill>
    </fill>
    <fill>
      <patternFill patternType="solid">
        <fgColor rgb="FFA0CB8D"/>
        <bgColor rgb="FFA0CB8D"/>
      </patternFill>
    </fill>
    <fill>
      <patternFill patternType="solid">
        <fgColor rgb="FFDFEED8"/>
        <bgColor rgb="FFDFEED8"/>
      </patternFill>
    </fill>
    <fill>
      <patternFill patternType="solid">
        <fgColor rgb="FFDCEBD5"/>
        <bgColor rgb="FFDCEBD5"/>
      </patternFill>
    </fill>
    <fill>
      <patternFill patternType="solid">
        <fgColor rgb="FFD3E7CA"/>
        <bgColor rgb="FFD3E7CA"/>
      </patternFill>
    </fill>
    <fill>
      <patternFill patternType="solid">
        <fgColor rgb="FFC9E2BE"/>
        <bgColor rgb="FFC9E2BE"/>
      </patternFill>
    </fill>
    <fill>
      <patternFill patternType="solid">
        <fgColor rgb="FFAFD39F"/>
        <bgColor rgb="FFAFD39F"/>
      </patternFill>
    </fill>
    <fill>
      <patternFill patternType="solid">
        <fgColor rgb="FFBCDAAF"/>
        <bgColor rgb="FFBCDAAF"/>
      </patternFill>
    </fill>
    <fill>
      <patternFill patternType="solid">
        <fgColor rgb="FFABD19A"/>
        <bgColor rgb="FFABD19A"/>
      </patternFill>
    </fill>
    <fill>
      <patternFill patternType="solid">
        <fgColor rgb="FFC6E0BB"/>
        <bgColor rgb="FFC6E0BB"/>
      </patternFill>
    </fill>
    <fill>
      <patternFill patternType="solid">
        <fgColor rgb="FFA5CE92"/>
        <bgColor rgb="FFA5CE92"/>
      </patternFill>
    </fill>
    <fill>
      <patternFill patternType="solid">
        <fgColor rgb="FFD1E6C8"/>
        <bgColor rgb="FFD1E6C8"/>
      </patternFill>
    </fill>
    <fill>
      <patternFill patternType="solid">
        <fgColor rgb="FFEAF4E5"/>
        <bgColor rgb="FFEAF4E5"/>
      </patternFill>
    </fill>
    <fill>
      <patternFill patternType="solid">
        <fgColor rgb="FFD9EAD3"/>
        <bgColor rgb="FFD9EAD3"/>
      </patternFill>
    </fill>
    <fill>
      <patternFill patternType="solid">
        <fgColor rgb="FFB8D8AA"/>
        <bgColor rgb="FFB8D8AA"/>
      </patternFill>
    </fill>
    <fill>
      <patternFill patternType="solid">
        <fgColor rgb="FFD5E8CC"/>
        <bgColor rgb="FFD5E8CC"/>
      </patternFill>
    </fill>
    <fill>
      <patternFill patternType="solid">
        <fgColor rgb="FFC4DFB8"/>
        <bgColor rgb="FFC4DFB8"/>
      </patternFill>
    </fill>
    <fill>
      <patternFill patternType="solid">
        <fgColor rgb="FFA5CD92"/>
        <bgColor rgb="FFA5CD92"/>
      </patternFill>
    </fill>
    <fill>
      <patternFill patternType="solid">
        <fgColor rgb="FFD6E8CE"/>
        <bgColor rgb="FFD6E8CE"/>
      </patternFill>
    </fill>
    <fill>
      <patternFill patternType="solid">
        <fgColor rgb="FFEBF4E7"/>
        <bgColor rgb="FFEBF4E7"/>
      </patternFill>
    </fill>
    <fill>
      <patternFill patternType="solid">
        <fgColor rgb="FFF1F7EE"/>
        <bgColor rgb="FFF1F7EE"/>
      </patternFill>
    </fill>
    <fill>
      <patternFill patternType="solid">
        <fgColor rgb="FFFBFDFB"/>
        <bgColor rgb="FFFBFDFB"/>
      </patternFill>
    </fill>
    <fill>
      <patternFill patternType="solid">
        <fgColor rgb="FFC5DFB9"/>
        <bgColor rgb="FFC5DFB9"/>
      </patternFill>
    </fill>
    <fill>
      <patternFill patternType="solid">
        <fgColor rgb="FFEEF6EB"/>
        <bgColor rgb="FFEEF6EB"/>
      </patternFill>
    </fill>
    <fill>
      <patternFill patternType="solid">
        <fgColor rgb="FFFAE6E6"/>
        <bgColor rgb="FFFAE6E6"/>
      </patternFill>
    </fill>
    <fill>
      <patternFill patternType="solid">
        <fgColor rgb="FFFBE8E8"/>
        <bgColor rgb="FFFBE8E8"/>
      </patternFill>
    </fill>
    <fill>
      <patternFill patternType="solid">
        <fgColor rgb="FFC2DDB5"/>
        <bgColor rgb="FFC2DDB5"/>
      </patternFill>
    </fill>
    <fill>
      <patternFill patternType="solid">
        <fgColor rgb="FFF3F8F1"/>
        <bgColor rgb="FFF3F8F1"/>
      </patternFill>
    </fill>
    <fill>
      <patternFill patternType="solid">
        <fgColor rgb="FFE4F0DE"/>
        <bgColor rgb="FFE4F0DE"/>
      </patternFill>
    </fill>
    <fill>
      <patternFill patternType="solid">
        <fgColor rgb="FF9DCA89"/>
        <bgColor rgb="FF9DCA89"/>
      </patternFill>
    </fill>
    <fill>
      <patternFill patternType="solid">
        <fgColor rgb="FFB1D4A1"/>
        <bgColor rgb="FFB1D4A1"/>
      </patternFill>
    </fill>
    <fill>
      <patternFill patternType="solid">
        <fgColor rgb="FFE1EFDB"/>
        <bgColor rgb="FFE1EFDB"/>
      </patternFill>
    </fill>
    <fill>
      <patternFill patternType="solid">
        <fgColor rgb="FFE7F2E2"/>
        <bgColor rgb="FFE7F2E2"/>
      </patternFill>
    </fill>
    <fill>
      <patternFill patternType="solid">
        <fgColor rgb="FFF5FAF2"/>
        <bgColor rgb="FFF5FAF2"/>
      </patternFill>
    </fill>
    <fill>
      <patternFill patternType="solid">
        <fgColor rgb="FFFCFDFC"/>
        <bgColor rgb="FFFCFDFC"/>
      </patternFill>
    </fill>
    <fill>
      <patternFill patternType="solid">
        <fgColor rgb="FFBBD9AD"/>
        <bgColor rgb="FFBBD9AD"/>
      </patternFill>
    </fill>
    <fill>
      <patternFill patternType="solid">
        <fgColor rgb="FFF5F9F3"/>
        <bgColor rgb="FFF5F9F3"/>
      </patternFill>
    </fill>
    <fill>
      <patternFill patternType="solid">
        <fgColor rgb="FFDBEBD3"/>
        <bgColor rgb="FFDBEBD3"/>
      </patternFill>
    </fill>
    <fill>
      <patternFill patternType="solid">
        <fgColor rgb="FFFEFEFE"/>
        <bgColor rgb="FFFEFEFE"/>
      </patternFill>
    </fill>
    <fill>
      <patternFill patternType="solid">
        <fgColor rgb="FFAED39E"/>
        <bgColor rgb="FFAED39E"/>
      </patternFill>
    </fill>
    <fill>
      <patternFill patternType="solid">
        <fgColor rgb="FFCEE4C4"/>
        <bgColor rgb="FFCEE4C4"/>
      </patternFill>
    </fill>
    <fill>
      <patternFill patternType="solid">
        <fgColor rgb="FFECF4E8"/>
        <bgColor rgb="FFECF4E8"/>
      </patternFill>
    </fill>
    <fill>
      <patternFill patternType="solid">
        <fgColor rgb="FFF5FAF4"/>
        <bgColor rgb="FFF5FAF4"/>
      </patternFill>
    </fill>
    <fill>
      <patternFill patternType="solid">
        <fgColor theme="0"/>
        <bgColor theme="0"/>
      </patternFill>
    </fill>
    <fill>
      <patternFill patternType="solid">
        <fgColor rgb="FFDDECD6"/>
        <bgColor rgb="FFDDECD6"/>
      </patternFill>
    </fill>
    <fill>
      <patternFill patternType="solid">
        <fgColor rgb="FFB3D5A4"/>
        <bgColor rgb="FFB3D5A4"/>
      </patternFill>
    </fill>
    <fill>
      <patternFill patternType="solid">
        <fgColor rgb="FFB4D6A4"/>
        <bgColor rgb="FFB4D6A4"/>
      </patternFill>
    </fill>
    <fill>
      <patternFill patternType="solid">
        <fgColor rgb="FFEAF3E6"/>
        <bgColor rgb="FFEAF3E6"/>
      </patternFill>
    </fill>
    <fill>
      <patternFill patternType="solid">
        <fgColor rgb="FFEEF5EA"/>
        <bgColor rgb="FFEEF5EA"/>
      </patternFill>
    </fill>
    <fill>
      <patternFill patternType="solid">
        <fgColor rgb="FFB7D8A8"/>
        <bgColor rgb="FFB7D8A8"/>
      </patternFill>
    </fill>
    <fill>
      <patternFill patternType="solid">
        <fgColor rgb="FFAED29D"/>
        <bgColor rgb="FFAED29D"/>
      </patternFill>
    </fill>
    <fill>
      <patternFill patternType="solid">
        <fgColor rgb="FFA7CF95"/>
        <bgColor rgb="FFA7CF95"/>
      </patternFill>
    </fill>
    <fill>
      <patternFill patternType="solid">
        <fgColor rgb="FFDAEBD3"/>
        <bgColor rgb="FFDAEBD3"/>
      </patternFill>
    </fill>
    <fill>
      <patternFill patternType="solid">
        <fgColor rgb="FFFBECEC"/>
        <bgColor rgb="FFFBECEC"/>
      </patternFill>
    </fill>
    <fill>
      <patternFill patternType="solid">
        <fgColor rgb="FFF6D0D0"/>
        <bgColor rgb="FFF6D0D0"/>
      </patternFill>
    </fill>
    <fill>
      <patternFill patternType="solid">
        <fgColor rgb="FFC9E1BE"/>
        <bgColor rgb="FFC9E1BE"/>
      </patternFill>
    </fill>
    <fill>
      <patternFill patternType="solid">
        <fgColor rgb="FFF2F8F0"/>
        <bgColor rgb="FFF2F8F0"/>
      </patternFill>
    </fill>
    <fill>
      <patternFill patternType="solid">
        <fgColor rgb="FFF8DADA"/>
        <bgColor rgb="FFF8DADA"/>
      </patternFill>
    </fill>
    <fill>
      <patternFill patternType="solid">
        <fgColor rgb="FFE8F2E4"/>
        <bgColor rgb="FFE8F2E4"/>
      </patternFill>
    </fill>
    <fill>
      <patternFill patternType="solid">
        <fgColor rgb="FFC3DEB7"/>
        <bgColor rgb="FFC3DEB7"/>
      </patternFill>
    </fill>
    <fill>
      <patternFill patternType="solid">
        <fgColor rgb="FFBDDBAF"/>
        <bgColor rgb="FFBDDBAF"/>
      </patternFill>
    </fill>
    <fill>
      <patternFill patternType="solid">
        <fgColor rgb="FFFBEBEB"/>
        <bgColor rgb="FFFBEBEB"/>
      </patternFill>
    </fill>
    <fill>
      <patternFill patternType="solid">
        <fgColor rgb="FFF8D9D9"/>
        <bgColor rgb="FFF8D9D9"/>
      </patternFill>
    </fill>
    <fill>
      <patternFill patternType="solid">
        <fgColor rgb="FFF4C7C7"/>
        <bgColor rgb="FFF4C7C7"/>
      </patternFill>
    </fill>
    <fill>
      <patternFill patternType="solid">
        <fgColor rgb="FFFAE2E2"/>
        <bgColor rgb="FFFAE2E2"/>
      </patternFill>
    </fill>
    <fill>
      <patternFill patternType="solid">
        <fgColor rgb="FFDBEBD4"/>
        <bgColor rgb="FFDBEBD4"/>
      </patternFill>
    </fill>
    <fill>
      <patternFill patternType="solid">
        <fgColor rgb="FFCEE6DA"/>
        <bgColor rgb="FFCEE6DA"/>
      </patternFill>
    </fill>
    <fill>
      <patternFill patternType="solid">
        <fgColor rgb="FF97D2B5"/>
        <bgColor rgb="FF97D2B5"/>
      </patternFill>
    </fill>
    <fill>
      <patternFill patternType="solid">
        <fgColor rgb="FF8FCFB0"/>
        <bgColor rgb="FF8FCFB0"/>
      </patternFill>
    </fill>
    <fill>
      <patternFill patternType="solid">
        <fgColor rgb="FF5FBE8F"/>
        <bgColor rgb="FF5FBE8F"/>
      </patternFill>
    </fill>
    <fill>
      <patternFill patternType="solid">
        <fgColor rgb="FF57BB8A"/>
        <bgColor rgb="FF57BB8A"/>
      </patternFill>
    </fill>
    <fill>
      <patternFill patternType="solid">
        <fgColor rgb="FFE3EEE9"/>
        <bgColor rgb="FFE3EEE9"/>
      </patternFill>
    </fill>
    <fill>
      <patternFill patternType="solid">
        <fgColor rgb="FFD9EAE2"/>
        <bgColor rgb="FFD9EAE2"/>
      </patternFill>
    </fill>
    <fill>
      <patternFill patternType="solid">
        <fgColor rgb="FFD0E7DB"/>
        <bgColor rgb="FFD0E7DB"/>
      </patternFill>
    </fill>
    <fill>
      <patternFill patternType="solid">
        <fgColor rgb="FFC8E4D6"/>
        <bgColor rgb="FFC8E4D6"/>
      </patternFill>
    </fill>
    <fill>
      <patternFill patternType="solid">
        <fgColor rgb="FFC4E3D4"/>
        <bgColor rgb="FFC4E3D4"/>
      </patternFill>
    </fill>
    <fill>
      <patternFill patternType="solid">
        <fgColor rgb="FFAAD9C2"/>
        <bgColor rgb="FFAAD9C2"/>
      </patternFill>
    </fill>
    <fill>
      <patternFill patternType="solid">
        <fgColor rgb="FFA3D7BD"/>
        <bgColor rgb="FFA3D7BD"/>
      </patternFill>
    </fill>
    <fill>
      <patternFill patternType="solid">
        <fgColor rgb="FFE67C73"/>
        <bgColor rgb="FFE67C73"/>
      </patternFill>
    </fill>
    <fill>
      <patternFill patternType="solid">
        <fgColor rgb="FFE7877E"/>
        <bgColor rgb="FFE7877E"/>
      </patternFill>
    </fill>
    <fill>
      <patternFill patternType="solid">
        <fgColor rgb="FFE78E86"/>
        <bgColor rgb="FFE78E86"/>
      </patternFill>
    </fill>
    <fill>
      <patternFill patternType="solid">
        <fgColor rgb="FFEBB0AB"/>
        <bgColor rgb="FFEBB0AB"/>
      </patternFill>
    </fill>
    <fill>
      <patternFill patternType="solid">
        <fgColor rgb="FFECB5B0"/>
        <bgColor rgb="FFECB5B0"/>
      </patternFill>
    </fill>
    <fill>
      <patternFill patternType="solid">
        <fgColor rgb="FFECB9B4"/>
        <bgColor rgb="FFECB9B4"/>
      </patternFill>
    </fill>
    <fill>
      <patternFill patternType="solid">
        <fgColor rgb="FFEECAC7"/>
        <bgColor rgb="FFEECAC7"/>
      </patternFill>
    </fill>
    <fill>
      <patternFill patternType="solid">
        <fgColor rgb="FFEECDCA"/>
        <bgColor rgb="FFEECDCA"/>
      </patternFill>
    </fill>
    <fill>
      <patternFill patternType="solid">
        <fgColor rgb="FFEFCFCC"/>
        <bgColor rgb="FFEFCFCC"/>
      </patternFill>
    </fill>
    <fill>
      <patternFill patternType="solid">
        <fgColor rgb="FFF0DBD9"/>
        <bgColor rgb="FFF0DBD9"/>
      </patternFill>
    </fill>
    <fill>
      <patternFill patternType="solid">
        <fgColor rgb="FFF1E2E1"/>
        <bgColor rgb="FFF1E2E1"/>
      </patternFill>
    </fill>
    <fill>
      <patternFill patternType="solid">
        <fgColor rgb="FFF1E3E1"/>
        <bgColor rgb="FFF1E3E1"/>
      </patternFill>
    </fill>
    <fill>
      <patternFill patternType="solid">
        <fgColor rgb="FFF2F2F2"/>
        <bgColor rgb="FFF2F2F2"/>
      </patternFill>
    </fill>
    <fill>
      <patternFill patternType="solid">
        <fgColor rgb="FFEEC9C6"/>
        <bgColor rgb="FFEEC9C6"/>
      </patternFill>
    </fill>
    <fill>
      <patternFill patternType="solid">
        <fgColor rgb="FFF2ECEC"/>
        <bgColor rgb="FFF2ECEC"/>
      </patternFill>
    </fill>
    <fill>
      <patternFill patternType="solid">
        <fgColor rgb="FFEECECB"/>
        <bgColor rgb="FFEECECB"/>
      </patternFill>
    </fill>
    <fill>
      <patternFill patternType="solid">
        <fgColor rgb="FFF2EAE9"/>
        <bgColor rgb="FFF2EAE9"/>
      </patternFill>
    </fill>
    <fill>
      <patternFill patternType="solid">
        <fgColor rgb="FF5BBD8D"/>
        <bgColor rgb="FF5BBD8D"/>
      </patternFill>
    </fill>
    <fill>
      <patternFill patternType="solid">
        <fgColor rgb="FFF2EBEA"/>
        <bgColor rgb="FFF2EBEA"/>
      </patternFill>
    </fill>
    <fill>
      <patternFill patternType="solid">
        <fgColor rgb="FFF2EBEB"/>
        <bgColor rgb="FFF2EBEB"/>
      </patternFill>
    </fill>
    <fill>
      <patternFill patternType="solid">
        <fgColor rgb="FFF2EDED"/>
        <bgColor rgb="FFF2EDED"/>
      </patternFill>
    </fill>
    <fill>
      <patternFill patternType="solid">
        <fgColor rgb="FFF2EFEF"/>
        <bgColor rgb="FFF2EFEF"/>
      </patternFill>
    </fill>
    <fill>
      <patternFill patternType="solid">
        <fgColor rgb="FFF0DFDD"/>
        <bgColor rgb="FFF0DFDD"/>
      </patternFill>
    </fill>
    <fill>
      <patternFill patternType="solid">
        <fgColor rgb="FFF2EDEC"/>
        <bgColor rgb="FFF2EDEC"/>
      </patternFill>
    </fill>
    <fill>
      <patternFill patternType="solid">
        <fgColor rgb="FFF1E1E0"/>
        <bgColor rgb="FFF1E1E0"/>
      </patternFill>
    </fill>
    <fill>
      <patternFill patternType="solid">
        <fgColor rgb="FFF1E6E5"/>
        <bgColor rgb="FFF1E6E5"/>
      </patternFill>
    </fill>
    <fill>
      <patternFill patternType="solid">
        <fgColor rgb="FFEFD0CD"/>
        <bgColor rgb="FFEFD0CD"/>
      </patternFill>
    </fill>
    <fill>
      <patternFill patternType="solid">
        <fgColor rgb="FFF2EEEE"/>
        <bgColor rgb="FFF2EEEE"/>
      </patternFill>
    </fill>
    <fill>
      <patternFill patternType="solid">
        <fgColor rgb="FFF2F0F0"/>
        <bgColor rgb="FFF2F0F0"/>
      </patternFill>
    </fill>
    <fill>
      <patternFill patternType="solid">
        <fgColor rgb="FFF2F1F1"/>
        <bgColor rgb="FFF2F1F1"/>
      </patternFill>
    </fill>
    <fill>
      <patternFill patternType="solid">
        <fgColor rgb="FFF2ECEB"/>
        <bgColor rgb="FFF2ECEB"/>
      </patternFill>
    </fill>
    <fill>
      <patternFill patternType="solid">
        <fgColor rgb="FFF1E3E2"/>
        <bgColor rgb="FFF1E3E2"/>
      </patternFill>
    </fill>
    <fill>
      <patternFill patternType="solid">
        <fgColor rgb="FFCFE2F3"/>
        <bgColor rgb="FFCFE2F3"/>
      </patternFill>
    </fill>
    <fill>
      <patternFill patternType="solid">
        <fgColor rgb="FF434343"/>
        <bgColor rgb="FF434343"/>
      </patternFill>
    </fill>
    <fill>
      <patternFill patternType="solid">
        <fgColor rgb="FFF2F3F3"/>
        <bgColor rgb="FFF2F3F3"/>
      </patternFill>
    </fill>
    <fill>
      <patternFill patternType="solid">
        <fgColor rgb="FFF1F3F2"/>
        <bgColor rgb="FFF1F3F2"/>
      </patternFill>
    </fill>
    <fill>
      <patternFill patternType="solid">
        <fgColor rgb="FFE8E7FC"/>
        <bgColor rgb="FFE8E7FC"/>
      </patternFill>
    </fill>
    <fill>
      <patternFill patternType="solid">
        <fgColor rgb="FFE88A82"/>
        <bgColor rgb="FFE88A82"/>
      </patternFill>
    </fill>
    <fill>
      <patternFill patternType="solid">
        <fgColor rgb="FFF1DDDC"/>
        <bgColor rgb="FFF1DDDC"/>
      </patternFill>
    </fill>
    <fill>
      <patternFill patternType="solid">
        <fgColor rgb="FFF0D2CF"/>
        <bgColor rgb="FFF0D2CF"/>
      </patternFill>
    </fill>
    <fill>
      <patternFill patternType="solid">
        <fgColor rgb="FFF1DDDB"/>
        <bgColor rgb="FFF1DDDB"/>
      </patternFill>
    </fill>
    <fill>
      <patternFill patternType="solid">
        <fgColor rgb="FFF1DFDD"/>
        <bgColor rgb="FFF1DFDD"/>
      </patternFill>
    </fill>
    <fill>
      <patternFill patternType="solid">
        <fgColor rgb="FFF2E4E2"/>
        <bgColor rgb="FFF2E4E2"/>
      </patternFill>
    </fill>
    <fill>
      <patternFill patternType="solid">
        <fgColor rgb="FFF3EBEA"/>
        <bgColor rgb="FFF3EBEA"/>
      </patternFill>
    </fill>
    <fill>
      <patternFill patternType="solid">
        <fgColor rgb="FFEDBAB6"/>
        <bgColor rgb="FFEDBAB6"/>
      </patternFill>
    </fill>
    <fill>
      <patternFill patternType="solid">
        <fgColor rgb="FFF2E3E2"/>
        <bgColor rgb="FFF2E3E2"/>
      </patternFill>
    </fill>
    <fill>
      <patternFill patternType="solid">
        <fgColor rgb="FFF1E0DF"/>
        <bgColor rgb="FFF1E0DF"/>
      </patternFill>
    </fill>
    <fill>
      <patternFill patternType="solid">
        <fgColor rgb="FFEEC2BF"/>
        <bgColor rgb="FFEEC2BF"/>
      </patternFill>
    </fill>
    <fill>
      <patternFill patternType="solid">
        <fgColor rgb="FFF0CFCC"/>
        <bgColor rgb="FFF0CFCC"/>
      </patternFill>
    </fill>
    <fill>
      <patternFill patternType="solid">
        <fgColor rgb="FFF1DFDE"/>
        <bgColor rgb="FFF1DFDE"/>
      </patternFill>
    </fill>
    <fill>
      <patternFill patternType="solid">
        <fgColor rgb="FFE99089"/>
        <bgColor rgb="FFE99089"/>
      </patternFill>
    </fill>
    <fill>
      <patternFill patternType="solid">
        <fgColor rgb="FFF2E6E5"/>
        <bgColor rgb="FFF2E6E5"/>
      </patternFill>
    </fill>
    <fill>
      <patternFill patternType="solid">
        <fgColor rgb="FFF2E8E7"/>
        <bgColor rgb="FFF2E8E7"/>
      </patternFill>
    </fill>
    <fill>
      <patternFill patternType="solid">
        <fgColor rgb="FFEEC2BE"/>
        <bgColor rgb="FFEEC2BE"/>
      </patternFill>
    </fill>
    <fill>
      <patternFill patternType="solid">
        <fgColor rgb="FFF3ECEB"/>
        <bgColor rgb="FFF3ECEB"/>
      </patternFill>
    </fill>
    <fill>
      <patternFill patternType="solid">
        <fgColor rgb="FFF3EEEE"/>
        <bgColor rgb="FFF3EEEE"/>
      </patternFill>
    </fill>
    <fill>
      <patternFill patternType="solid">
        <fgColor rgb="FFF0D0CE"/>
        <bgColor rgb="FFF0D0CE"/>
      </patternFill>
    </fill>
    <fill>
      <patternFill patternType="solid">
        <fgColor rgb="FFF1E0DE"/>
        <bgColor rgb="FFF1E0DE"/>
      </patternFill>
    </fill>
    <fill>
      <patternFill patternType="solid">
        <fgColor rgb="FFF3F1F1"/>
        <bgColor rgb="FFF3F1F1"/>
      </patternFill>
    </fill>
    <fill>
      <patternFill patternType="solid">
        <fgColor rgb="FFEFC6C3"/>
        <bgColor rgb="FFEFC6C3"/>
      </patternFill>
    </fill>
    <fill>
      <patternFill patternType="solid">
        <fgColor rgb="FFE06666"/>
        <bgColor rgb="FFE06666"/>
      </patternFill>
    </fill>
    <fill>
      <patternFill patternType="solid">
        <fgColor rgb="FFD9D9D9"/>
        <bgColor rgb="FFD9D9D9"/>
      </patternFill>
    </fill>
    <fill>
      <patternFill patternType="solid">
        <fgColor theme="8"/>
        <bgColor theme="8"/>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style="medium">
        <color rgb="FF000000"/>
      </bottom>
      <diagonal/>
    </border>
    <border>
      <left/>
      <right/>
      <top/>
      <bottom style="thin">
        <color rgb="FF000000"/>
      </bottom>
      <diagonal/>
    </border>
    <border>
      <left/>
      <right/>
      <top/>
      <bottom style="medium">
        <color rgb="FF000000"/>
      </bottom>
      <diagonal/>
    </border>
    <border>
      <left/>
      <right style="dotted">
        <color rgb="FF000000"/>
      </right>
      <top/>
      <bottom style="thin">
        <color rgb="FF000000"/>
      </bottom>
      <diagonal/>
    </border>
    <border>
      <left/>
      <right style="thin">
        <color rgb="FF000000"/>
      </right>
      <top/>
      <bottom style="dotted">
        <color rgb="FF000000"/>
      </bottom>
      <diagonal/>
    </border>
    <border>
      <left/>
      <right style="dotted">
        <color rgb="FF000000"/>
      </right>
      <top/>
      <bottom style="dotted">
        <color rgb="FF000000"/>
      </bottom>
      <diagonal/>
    </border>
    <border>
      <left/>
      <right style="thin">
        <color rgb="FF000000"/>
      </right>
      <top style="thin">
        <color rgb="FF000000"/>
      </top>
      <bottom/>
      <diagonal/>
    </border>
    <border>
      <left/>
      <right/>
      <top/>
      <bottom style="dotted">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dotted">
        <color rgb="FF000000"/>
      </bottom>
      <diagonal/>
    </border>
    <border>
      <left/>
      <right style="medium">
        <color rgb="FF000000"/>
      </right>
      <top/>
      <bottom style="thin">
        <color rgb="FF000000"/>
      </bottom>
      <diagonal/>
    </border>
    <border>
      <left/>
      <right style="medium">
        <color rgb="FF000000"/>
      </right>
      <top/>
      <bottom style="dotted">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bottom/>
      <diagonal/>
    </border>
    <border>
      <left/>
      <right/>
      <top style="thin">
        <color rgb="FF000000"/>
      </top>
      <bottom style="medium">
        <color rgb="FF000000"/>
      </bottom>
      <diagonal/>
    </border>
  </borders>
  <cellStyleXfs count="1">
    <xf numFmtId="0" fontId="0" fillId="0" borderId="0"/>
  </cellStyleXfs>
  <cellXfs count="429">
    <xf numFmtId="0" fontId="0" fillId="0" borderId="0" xfId="0"/>
    <xf numFmtId="0" fontId="2" fillId="0" borderId="0" xfId="0" applyFont="1" applyAlignment="1">
      <alignment wrapText="1"/>
    </xf>
    <xf numFmtId="9" fontId="3" fillId="2" borderId="0" xfId="0" applyNumberFormat="1" applyFont="1" applyFill="1" applyAlignment="1">
      <alignment horizontal="center"/>
    </xf>
    <xf numFmtId="164" fontId="3" fillId="2" borderId="0" xfId="0" applyNumberFormat="1" applyFont="1" applyFill="1" applyAlignment="1">
      <alignment horizontal="center"/>
    </xf>
    <xf numFmtId="164" fontId="3" fillId="3" borderId="0" xfId="0" applyNumberFormat="1" applyFont="1" applyFill="1" applyAlignment="1">
      <alignment horizontal="center"/>
    </xf>
    <xf numFmtId="2" fontId="3" fillId="2" borderId="0" xfId="0" applyNumberFormat="1" applyFont="1" applyFill="1" applyAlignment="1">
      <alignment horizontal="center"/>
    </xf>
    <xf numFmtId="2" fontId="3" fillId="3" borderId="0" xfId="0" applyNumberFormat="1" applyFont="1" applyFill="1" applyAlignment="1">
      <alignment horizontal="center"/>
    </xf>
    <xf numFmtId="0" fontId="3" fillId="3" borderId="0" xfId="0" applyFont="1" applyFill="1" applyAlignment="1">
      <alignment horizontal="center"/>
    </xf>
    <xf numFmtId="9" fontId="2" fillId="4" borderId="0" xfId="0" applyNumberFormat="1" applyFont="1" applyFill="1"/>
    <xf numFmtId="164" fontId="2" fillId="5" borderId="0" xfId="0" applyNumberFormat="1" applyFont="1" applyFill="1" applyAlignment="1">
      <alignment horizontal="center"/>
    </xf>
    <xf numFmtId="164" fontId="2" fillId="4" borderId="0" xfId="0" applyNumberFormat="1" applyFont="1" applyFill="1" applyAlignment="1">
      <alignment horizontal="center"/>
    </xf>
    <xf numFmtId="9" fontId="2" fillId="6" borderId="0" xfId="0" applyNumberFormat="1" applyFont="1" applyFill="1" applyAlignment="1">
      <alignment horizontal="center"/>
    </xf>
    <xf numFmtId="2" fontId="2" fillId="5" borderId="0" xfId="0" applyNumberFormat="1" applyFont="1" applyFill="1" applyAlignment="1">
      <alignment horizontal="center"/>
    </xf>
    <xf numFmtId="2" fontId="2" fillId="4" borderId="0" xfId="0" applyNumberFormat="1" applyFont="1" applyFill="1" applyAlignment="1">
      <alignment horizontal="center"/>
    </xf>
    <xf numFmtId="0" fontId="2" fillId="7" borderId="0" xfId="0" applyFont="1" applyFill="1" applyAlignment="1">
      <alignment horizontal="center"/>
    </xf>
    <xf numFmtId="9" fontId="2" fillId="4" borderId="0" xfId="0" applyNumberFormat="1" applyFont="1" applyFill="1" applyAlignment="1">
      <alignment horizontal="center"/>
    </xf>
    <xf numFmtId="0" fontId="2" fillId="8" borderId="0" xfId="0" applyFont="1" applyFill="1" applyAlignment="1">
      <alignment horizontal="center"/>
    </xf>
    <xf numFmtId="9" fontId="2" fillId="2" borderId="0" xfId="0" applyNumberFormat="1" applyFont="1" applyFill="1" applyAlignment="1">
      <alignment horizontal="center"/>
    </xf>
    <xf numFmtId="164" fontId="2" fillId="9" borderId="0" xfId="0" applyNumberFormat="1" applyFont="1" applyFill="1" applyAlignment="1">
      <alignment horizontal="center"/>
    </xf>
    <xf numFmtId="2" fontId="2" fillId="9" borderId="0" xfId="0" applyNumberFormat="1" applyFont="1" applyFill="1" applyAlignment="1">
      <alignment horizontal="center"/>
    </xf>
    <xf numFmtId="164" fontId="2" fillId="10" borderId="0" xfId="0" applyNumberFormat="1" applyFont="1" applyFill="1" applyAlignment="1">
      <alignment horizontal="center"/>
    </xf>
    <xf numFmtId="2" fontId="2" fillId="10" borderId="0" xfId="0" applyNumberFormat="1" applyFont="1" applyFill="1" applyAlignment="1">
      <alignment horizontal="center"/>
    </xf>
    <xf numFmtId="0" fontId="2" fillId="4" borderId="0" xfId="0" applyFont="1" applyFill="1" applyAlignment="1">
      <alignment horizontal="center"/>
    </xf>
    <xf numFmtId="164" fontId="2" fillId="11" borderId="0" xfId="0" applyNumberFormat="1" applyFont="1" applyFill="1" applyAlignment="1">
      <alignment horizontal="center"/>
    </xf>
    <xf numFmtId="2" fontId="2" fillId="11" borderId="0" xfId="0" applyNumberFormat="1" applyFont="1" applyFill="1" applyAlignment="1">
      <alignment horizontal="center"/>
    </xf>
    <xf numFmtId="0" fontId="3" fillId="3" borderId="1" xfId="0" applyFont="1" applyFill="1" applyBorder="1" applyAlignment="1">
      <alignment horizontal="center"/>
    </xf>
    <xf numFmtId="0" fontId="3" fillId="12" borderId="0" xfId="0" applyFont="1" applyFill="1" applyAlignment="1">
      <alignment horizontal="center" wrapText="1"/>
    </xf>
    <xf numFmtId="0" fontId="3" fillId="13" borderId="0" xfId="0" applyFont="1" applyFill="1" applyAlignment="1">
      <alignment horizontal="center" wrapText="1"/>
    </xf>
    <xf numFmtId="0" fontId="3" fillId="3" borderId="0" xfId="0" applyFont="1" applyFill="1" applyAlignment="1">
      <alignment horizontal="center" wrapText="1"/>
    </xf>
    <xf numFmtId="0" fontId="3" fillId="6" borderId="0" xfId="0" applyFont="1" applyFill="1" applyAlignment="1">
      <alignment horizontal="center" wrapText="1"/>
    </xf>
    <xf numFmtId="0" fontId="4" fillId="0" borderId="0" xfId="0" applyFont="1" applyAlignment="1">
      <alignment wrapText="1"/>
    </xf>
    <xf numFmtId="164" fontId="3" fillId="0" borderId="0" xfId="0" applyNumberFormat="1" applyFont="1" applyAlignment="1">
      <alignment horizontal="center"/>
    </xf>
    <xf numFmtId="0" fontId="2" fillId="0" borderId="0" xfId="0" applyFont="1"/>
    <xf numFmtId="165" fontId="2" fillId="0" borderId="0" xfId="0" applyNumberFormat="1" applyFont="1" applyAlignment="1">
      <alignment wrapText="1"/>
    </xf>
    <xf numFmtId="165" fontId="5" fillId="14"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right"/>
    </xf>
    <xf numFmtId="9" fontId="3" fillId="12" borderId="0" xfId="0" applyNumberFormat="1" applyFont="1" applyFill="1" applyAlignment="1">
      <alignment horizontal="center"/>
    </xf>
    <xf numFmtId="164" fontId="3" fillId="13" borderId="0" xfId="0" applyNumberFormat="1" applyFont="1" applyFill="1" applyAlignment="1">
      <alignment horizontal="center"/>
    </xf>
    <xf numFmtId="9" fontId="3" fillId="6" borderId="0" xfId="0" applyNumberFormat="1" applyFont="1" applyFill="1" applyAlignment="1">
      <alignment horizontal="center"/>
    </xf>
    <xf numFmtId="2" fontId="3" fillId="13" borderId="0" xfId="0" applyNumberFormat="1" applyFont="1" applyFill="1" applyAlignment="1">
      <alignment horizontal="center"/>
    </xf>
    <xf numFmtId="0" fontId="2" fillId="0" borderId="0" xfId="0" applyFont="1" applyAlignment="1">
      <alignment horizontal="center"/>
    </xf>
    <xf numFmtId="165" fontId="6" fillId="15" borderId="0" xfId="0" applyNumberFormat="1" applyFont="1" applyFill="1" applyAlignment="1">
      <alignment horizontal="right"/>
    </xf>
    <xf numFmtId="164" fontId="2" fillId="16" borderId="0" xfId="0" applyNumberFormat="1" applyFont="1" applyFill="1" applyAlignment="1">
      <alignment horizontal="center"/>
    </xf>
    <xf numFmtId="2" fontId="2" fillId="16" borderId="0" xfId="0" applyNumberFormat="1" applyFont="1" applyFill="1" applyAlignment="1">
      <alignment horizontal="center"/>
    </xf>
    <xf numFmtId="164" fontId="2" fillId="17" borderId="0" xfId="0" applyNumberFormat="1" applyFont="1" applyFill="1" applyAlignment="1">
      <alignment horizontal="center"/>
    </xf>
    <xf numFmtId="2" fontId="2" fillId="17" borderId="0" xfId="0" applyNumberFormat="1" applyFont="1" applyFill="1" applyAlignment="1">
      <alignment horizontal="center"/>
    </xf>
    <xf numFmtId="164" fontId="2" fillId="18" borderId="0" xfId="0" applyNumberFormat="1" applyFont="1" applyFill="1" applyAlignment="1">
      <alignment horizontal="center"/>
    </xf>
    <xf numFmtId="9" fontId="2" fillId="19" borderId="0" xfId="0" applyNumberFormat="1" applyFont="1" applyFill="1" applyAlignment="1">
      <alignment horizontal="center"/>
    </xf>
    <xf numFmtId="2" fontId="2" fillId="18" borderId="0" xfId="0" applyNumberFormat="1" applyFont="1" applyFill="1" applyAlignment="1">
      <alignment horizontal="center"/>
    </xf>
    <xf numFmtId="9" fontId="2" fillId="20" borderId="0" xfId="0" applyNumberFormat="1" applyFont="1" applyFill="1" applyAlignment="1">
      <alignment horizontal="center"/>
    </xf>
    <xf numFmtId="164" fontId="2" fillId="21" borderId="0" xfId="0" applyNumberFormat="1" applyFont="1" applyFill="1" applyAlignment="1">
      <alignment horizontal="center"/>
    </xf>
    <xf numFmtId="9" fontId="2" fillId="22" borderId="0" xfId="0" applyNumberFormat="1" applyFont="1" applyFill="1" applyAlignment="1">
      <alignment horizontal="center"/>
    </xf>
    <xf numFmtId="2" fontId="2" fillId="21" borderId="0" xfId="0" applyNumberFormat="1" applyFont="1" applyFill="1" applyAlignment="1">
      <alignment horizontal="center"/>
    </xf>
    <xf numFmtId="9" fontId="2" fillId="5" borderId="0" xfId="0" applyNumberFormat="1" applyFont="1" applyFill="1" applyAlignment="1">
      <alignment horizontal="center"/>
    </xf>
    <xf numFmtId="164" fontId="2" fillId="23" borderId="0" xfId="0" applyNumberFormat="1" applyFont="1" applyFill="1" applyAlignment="1">
      <alignment horizontal="center"/>
    </xf>
    <xf numFmtId="2" fontId="2" fillId="23" borderId="0" xfId="0" applyNumberFormat="1" applyFont="1" applyFill="1" applyAlignment="1">
      <alignment horizontal="center"/>
    </xf>
    <xf numFmtId="164" fontId="2" fillId="24" borderId="0" xfId="0" applyNumberFormat="1" applyFont="1" applyFill="1" applyAlignment="1">
      <alignment horizontal="center"/>
    </xf>
    <xf numFmtId="2" fontId="2" fillId="24" borderId="0" xfId="0" applyNumberFormat="1" applyFont="1" applyFill="1" applyAlignment="1">
      <alignment horizontal="center"/>
    </xf>
    <xf numFmtId="165" fontId="7" fillId="15" borderId="0" xfId="0" applyNumberFormat="1" applyFont="1" applyFill="1" applyAlignment="1">
      <alignment horizontal="right"/>
    </xf>
    <xf numFmtId="164" fontId="2" fillId="2" borderId="0" xfId="0" applyNumberFormat="1" applyFont="1" applyFill="1" applyAlignment="1">
      <alignment horizontal="center"/>
    </xf>
    <xf numFmtId="2" fontId="2" fillId="2" borderId="0" xfId="0" applyNumberFormat="1" applyFont="1" applyFill="1" applyAlignment="1">
      <alignment horizontal="center"/>
    </xf>
    <xf numFmtId="14" fontId="8" fillId="14" borderId="0" xfId="0" applyNumberFormat="1" applyFont="1" applyFill="1" applyAlignment="1">
      <alignment horizontal="center"/>
    </xf>
    <xf numFmtId="164" fontId="2" fillId="25" borderId="0" xfId="0" applyNumberFormat="1" applyFont="1" applyFill="1" applyAlignment="1">
      <alignment horizontal="center"/>
    </xf>
    <xf numFmtId="2" fontId="2" fillId="25" borderId="0" xfId="0" applyNumberFormat="1" applyFont="1" applyFill="1" applyAlignment="1">
      <alignment horizontal="center"/>
    </xf>
    <xf numFmtId="0" fontId="3" fillId="26" borderId="0" xfId="0" applyFont="1" applyFill="1" applyAlignment="1">
      <alignment horizontal="center" wrapText="1"/>
    </xf>
    <xf numFmtId="0" fontId="3" fillId="2" borderId="0" xfId="0" applyFont="1" applyFill="1" applyAlignment="1">
      <alignment horizontal="center" wrapText="1"/>
    </xf>
    <xf numFmtId="0" fontId="3" fillId="27" borderId="0" xfId="0" applyFont="1" applyFill="1" applyAlignment="1">
      <alignment horizontal="center" wrapText="1"/>
    </xf>
    <xf numFmtId="9" fontId="3" fillId="26" borderId="0" xfId="0" applyNumberFormat="1" applyFont="1" applyFill="1" applyAlignment="1">
      <alignment horizontal="center"/>
    </xf>
    <xf numFmtId="9" fontId="3" fillId="27" borderId="0" xfId="0" applyNumberFormat="1" applyFont="1" applyFill="1" applyAlignment="1">
      <alignment horizontal="center"/>
    </xf>
    <xf numFmtId="2" fontId="2" fillId="4" borderId="0" xfId="0" applyNumberFormat="1" applyFont="1" applyFill="1"/>
    <xf numFmtId="9" fontId="2" fillId="28" borderId="0" xfId="0" applyNumberFormat="1" applyFont="1" applyFill="1" applyAlignment="1">
      <alignment horizontal="center"/>
    </xf>
    <xf numFmtId="164" fontId="2" fillId="29" borderId="0" xfId="0" applyNumberFormat="1" applyFont="1" applyFill="1" applyAlignment="1">
      <alignment horizontal="center"/>
    </xf>
    <xf numFmtId="2" fontId="2" fillId="29" borderId="0" xfId="0" applyNumberFormat="1" applyFont="1" applyFill="1" applyAlignment="1">
      <alignment horizontal="center"/>
    </xf>
    <xf numFmtId="9" fontId="2" fillId="30" borderId="0" xfId="0" applyNumberFormat="1" applyFont="1" applyFill="1" applyAlignment="1">
      <alignment horizontal="center"/>
    </xf>
    <xf numFmtId="164" fontId="2" fillId="31" borderId="0" xfId="0" applyNumberFormat="1" applyFont="1" applyFill="1" applyAlignment="1">
      <alignment horizontal="center"/>
    </xf>
    <xf numFmtId="2" fontId="2" fillId="31" borderId="0" xfId="0" applyNumberFormat="1" applyFont="1" applyFill="1" applyAlignment="1">
      <alignment horizontal="center"/>
    </xf>
    <xf numFmtId="164" fontId="2" fillId="32" borderId="0" xfId="0" applyNumberFormat="1" applyFont="1" applyFill="1" applyAlignment="1">
      <alignment horizontal="center"/>
    </xf>
    <xf numFmtId="2" fontId="2" fillId="32" borderId="0" xfId="0" applyNumberFormat="1" applyFont="1" applyFill="1" applyAlignment="1">
      <alignment horizontal="center"/>
    </xf>
    <xf numFmtId="9" fontId="2" fillId="33" borderId="0" xfId="0" applyNumberFormat="1" applyFont="1" applyFill="1" applyAlignment="1">
      <alignment horizontal="center"/>
    </xf>
    <xf numFmtId="164" fontId="2" fillId="13" borderId="0" xfId="0" applyNumberFormat="1" applyFont="1" applyFill="1" applyAlignment="1">
      <alignment horizontal="center"/>
    </xf>
    <xf numFmtId="9" fontId="2" fillId="34" borderId="0" xfId="0" applyNumberFormat="1" applyFont="1" applyFill="1" applyAlignment="1">
      <alignment horizontal="center"/>
    </xf>
    <xf numFmtId="2" fontId="2" fillId="13" borderId="0" xfId="0" applyNumberFormat="1" applyFont="1" applyFill="1" applyAlignment="1">
      <alignment horizontal="center"/>
    </xf>
    <xf numFmtId="9" fontId="2" fillId="35" borderId="0" xfId="0" applyNumberFormat="1" applyFont="1" applyFill="1" applyAlignment="1">
      <alignment horizontal="center"/>
    </xf>
    <xf numFmtId="164" fontId="2" fillId="36" borderId="0" xfId="0" applyNumberFormat="1" applyFont="1" applyFill="1" applyAlignment="1">
      <alignment horizontal="center"/>
    </xf>
    <xf numFmtId="9" fontId="2" fillId="37" borderId="0" xfId="0" applyNumberFormat="1" applyFont="1" applyFill="1" applyAlignment="1">
      <alignment horizontal="center"/>
    </xf>
    <xf numFmtId="2" fontId="2" fillId="36" borderId="0" xfId="0" applyNumberFormat="1" applyFont="1" applyFill="1" applyAlignment="1">
      <alignment horizontal="center"/>
    </xf>
    <xf numFmtId="164" fontId="2" fillId="38" borderId="0" xfId="0" applyNumberFormat="1" applyFont="1" applyFill="1" applyAlignment="1">
      <alignment horizontal="center"/>
    </xf>
    <xf numFmtId="2" fontId="2" fillId="38" borderId="0" xfId="0" applyNumberFormat="1" applyFont="1" applyFill="1" applyAlignment="1">
      <alignment horizontal="center"/>
    </xf>
    <xf numFmtId="9" fontId="2" fillId="39" borderId="0" xfId="0" applyNumberFormat="1" applyFont="1" applyFill="1" applyAlignment="1">
      <alignment horizontal="center"/>
    </xf>
    <xf numFmtId="164" fontId="2" fillId="40" borderId="0" xfId="0" applyNumberFormat="1" applyFont="1" applyFill="1" applyAlignment="1">
      <alignment horizontal="center"/>
    </xf>
    <xf numFmtId="2" fontId="2" fillId="40" borderId="0" xfId="0" applyNumberFormat="1" applyFont="1" applyFill="1" applyAlignment="1">
      <alignment horizontal="center"/>
    </xf>
    <xf numFmtId="0" fontId="3" fillId="41" borderId="0" xfId="0" applyFont="1" applyFill="1" applyAlignment="1">
      <alignment horizontal="center" wrapText="1"/>
    </xf>
    <xf numFmtId="0" fontId="3" fillId="42" borderId="0" xfId="0" applyFont="1" applyFill="1" applyAlignment="1">
      <alignment horizontal="center" wrapText="1"/>
    </xf>
    <xf numFmtId="9" fontId="3" fillId="41" borderId="0" xfId="0" applyNumberFormat="1" applyFont="1" applyFill="1" applyAlignment="1">
      <alignment horizontal="center"/>
    </xf>
    <xf numFmtId="9" fontId="3" fillId="42" borderId="0" xfId="0" applyNumberFormat="1" applyFont="1" applyFill="1" applyAlignment="1">
      <alignment horizontal="center"/>
    </xf>
    <xf numFmtId="164" fontId="2" fillId="43" borderId="0" xfId="0" applyNumberFormat="1" applyFont="1" applyFill="1" applyAlignment="1">
      <alignment horizontal="center"/>
    </xf>
    <xf numFmtId="9" fontId="2" fillId="44" borderId="0" xfId="0" applyNumberFormat="1" applyFont="1" applyFill="1" applyAlignment="1">
      <alignment horizontal="center"/>
    </xf>
    <xf numFmtId="2" fontId="2" fillId="43" borderId="0" xfId="0" applyNumberFormat="1" applyFont="1" applyFill="1" applyAlignment="1">
      <alignment horizontal="center"/>
    </xf>
    <xf numFmtId="0" fontId="2" fillId="45" borderId="0" xfId="0" applyFont="1" applyFill="1" applyAlignment="1">
      <alignment horizontal="center"/>
    </xf>
    <xf numFmtId="9" fontId="2" fillId="46" borderId="0" xfId="0" applyNumberFormat="1" applyFont="1" applyFill="1" applyAlignment="1">
      <alignment horizontal="center"/>
    </xf>
    <xf numFmtId="164" fontId="2" fillId="47" borderId="0" xfId="0" applyNumberFormat="1" applyFont="1" applyFill="1" applyAlignment="1">
      <alignment horizontal="center"/>
    </xf>
    <xf numFmtId="9" fontId="2" fillId="48" borderId="0" xfId="0" applyNumberFormat="1" applyFont="1" applyFill="1" applyAlignment="1">
      <alignment horizontal="center"/>
    </xf>
    <xf numFmtId="2" fontId="2" fillId="47" borderId="0" xfId="0" applyNumberFormat="1" applyFont="1" applyFill="1" applyAlignment="1">
      <alignment horizontal="center"/>
    </xf>
    <xf numFmtId="9" fontId="2" fillId="49" borderId="0" xfId="0" applyNumberFormat="1" applyFont="1" applyFill="1" applyAlignment="1">
      <alignment horizontal="center"/>
    </xf>
    <xf numFmtId="9" fontId="2" fillId="50" borderId="0" xfId="0" applyNumberFormat="1" applyFont="1" applyFill="1" applyAlignment="1">
      <alignment horizontal="center"/>
    </xf>
    <xf numFmtId="164" fontId="2" fillId="51" borderId="0" xfId="0" applyNumberFormat="1" applyFont="1" applyFill="1" applyAlignment="1">
      <alignment horizontal="center"/>
    </xf>
    <xf numFmtId="2" fontId="2" fillId="51" borderId="0" xfId="0" applyNumberFormat="1" applyFont="1" applyFill="1" applyAlignment="1">
      <alignment horizontal="center"/>
    </xf>
    <xf numFmtId="9" fontId="2" fillId="52" borderId="0" xfId="0" applyNumberFormat="1" applyFont="1" applyFill="1" applyAlignment="1">
      <alignment horizontal="center"/>
    </xf>
    <xf numFmtId="164" fontId="2" fillId="53" borderId="0" xfId="0" applyNumberFormat="1" applyFont="1" applyFill="1" applyAlignment="1">
      <alignment horizontal="center"/>
    </xf>
    <xf numFmtId="2" fontId="2" fillId="53" borderId="0" xfId="0" applyNumberFormat="1" applyFont="1" applyFill="1" applyAlignment="1">
      <alignment horizontal="center"/>
    </xf>
    <xf numFmtId="9" fontId="2" fillId="41" borderId="0" xfId="0" applyNumberFormat="1" applyFont="1" applyFill="1" applyAlignment="1">
      <alignment horizontal="center"/>
    </xf>
    <xf numFmtId="164" fontId="2" fillId="26" borderId="0" xfId="0" applyNumberFormat="1" applyFont="1" applyFill="1" applyAlignment="1">
      <alignment horizontal="center"/>
    </xf>
    <xf numFmtId="2" fontId="2" fillId="26" borderId="0" xfId="0" applyNumberFormat="1" applyFont="1" applyFill="1" applyAlignment="1">
      <alignment horizontal="center"/>
    </xf>
    <xf numFmtId="9" fontId="2" fillId="54" borderId="0" xfId="0" applyNumberFormat="1" applyFont="1" applyFill="1" applyAlignment="1">
      <alignment horizontal="center"/>
    </xf>
    <xf numFmtId="164" fontId="2" fillId="55" borderId="0" xfId="0" applyNumberFormat="1" applyFont="1" applyFill="1" applyAlignment="1">
      <alignment horizontal="center"/>
    </xf>
    <xf numFmtId="2" fontId="2" fillId="55" borderId="0" xfId="0" applyNumberFormat="1" applyFont="1" applyFill="1" applyAlignment="1">
      <alignment horizontal="center"/>
    </xf>
    <xf numFmtId="9" fontId="2" fillId="56" borderId="0" xfId="0" applyNumberFormat="1" applyFont="1" applyFill="1" applyAlignment="1">
      <alignment horizontal="center"/>
    </xf>
    <xf numFmtId="164" fontId="2" fillId="57" borderId="0" xfId="0" applyNumberFormat="1" applyFont="1" applyFill="1" applyAlignment="1">
      <alignment horizontal="center"/>
    </xf>
    <xf numFmtId="2" fontId="2" fillId="57" borderId="0" xfId="0" applyNumberFormat="1" applyFont="1" applyFill="1" applyAlignment="1">
      <alignment horizontal="center"/>
    </xf>
    <xf numFmtId="9" fontId="2" fillId="58" borderId="0" xfId="0" applyNumberFormat="1" applyFont="1" applyFill="1" applyAlignment="1">
      <alignment horizontal="center"/>
    </xf>
    <xf numFmtId="164" fontId="2" fillId="59" borderId="0" xfId="0" applyNumberFormat="1" applyFont="1" applyFill="1" applyAlignment="1">
      <alignment horizontal="center"/>
    </xf>
    <xf numFmtId="2" fontId="2" fillId="59" borderId="0" xfId="0" applyNumberFormat="1" applyFont="1" applyFill="1" applyAlignment="1">
      <alignment horizontal="center"/>
    </xf>
    <xf numFmtId="0" fontId="3" fillId="60" borderId="0" xfId="0" applyFont="1" applyFill="1" applyAlignment="1">
      <alignment horizontal="center" wrapText="1"/>
    </xf>
    <xf numFmtId="0" fontId="3" fillId="61" borderId="0" xfId="0" applyFont="1" applyFill="1" applyAlignment="1">
      <alignment horizontal="center" wrapText="1"/>
    </xf>
    <xf numFmtId="9" fontId="3" fillId="62" borderId="0" xfId="0" applyNumberFormat="1" applyFont="1" applyFill="1" applyAlignment="1">
      <alignment horizontal="center"/>
    </xf>
    <xf numFmtId="9" fontId="3" fillId="63" borderId="0" xfId="0" applyNumberFormat="1" applyFont="1" applyFill="1" applyAlignment="1">
      <alignment horizontal="center"/>
    </xf>
    <xf numFmtId="164" fontId="2" fillId="64" borderId="0" xfId="0" applyNumberFormat="1" applyFont="1" applyFill="1" applyAlignment="1">
      <alignment horizontal="center"/>
    </xf>
    <xf numFmtId="9" fontId="2" fillId="65" borderId="0" xfId="0" applyNumberFormat="1" applyFont="1" applyFill="1" applyAlignment="1">
      <alignment horizontal="center"/>
    </xf>
    <xf numFmtId="2" fontId="2" fillId="64" borderId="0" xfId="0" applyNumberFormat="1" applyFont="1" applyFill="1" applyAlignment="1">
      <alignment horizontal="center"/>
    </xf>
    <xf numFmtId="9" fontId="2" fillId="66" borderId="0" xfId="0" applyNumberFormat="1" applyFont="1" applyFill="1" applyAlignment="1">
      <alignment horizontal="center"/>
    </xf>
    <xf numFmtId="9" fontId="2" fillId="67" borderId="0" xfId="0" applyNumberFormat="1" applyFont="1" applyFill="1" applyAlignment="1">
      <alignment horizontal="center"/>
    </xf>
    <xf numFmtId="164" fontId="2" fillId="68" borderId="0" xfId="0" applyNumberFormat="1" applyFont="1" applyFill="1" applyAlignment="1">
      <alignment horizontal="center"/>
    </xf>
    <xf numFmtId="2" fontId="2" fillId="68" borderId="0" xfId="0" applyNumberFormat="1" applyFont="1" applyFill="1" applyAlignment="1">
      <alignment horizontal="center"/>
    </xf>
    <xf numFmtId="9" fontId="2" fillId="69" borderId="0" xfId="0" applyNumberFormat="1" applyFont="1" applyFill="1" applyAlignment="1">
      <alignment horizontal="center"/>
    </xf>
    <xf numFmtId="164" fontId="2" fillId="70" borderId="0" xfId="0" applyNumberFormat="1" applyFont="1" applyFill="1" applyAlignment="1">
      <alignment horizontal="center"/>
    </xf>
    <xf numFmtId="2" fontId="2" fillId="70" borderId="0" xfId="0" applyNumberFormat="1" applyFont="1" applyFill="1" applyAlignment="1">
      <alignment horizontal="center"/>
    </xf>
    <xf numFmtId="9" fontId="2" fillId="71" borderId="0" xfId="0" applyNumberFormat="1" applyFont="1" applyFill="1" applyAlignment="1">
      <alignment horizontal="center"/>
    </xf>
    <xf numFmtId="164" fontId="2" fillId="72" borderId="0" xfId="0" applyNumberFormat="1" applyFont="1" applyFill="1" applyAlignment="1">
      <alignment horizontal="center"/>
    </xf>
    <xf numFmtId="2" fontId="2" fillId="72" borderId="0" xfId="0" applyNumberFormat="1" applyFont="1" applyFill="1" applyAlignment="1">
      <alignment horizontal="center"/>
    </xf>
    <xf numFmtId="164" fontId="2" fillId="73" borderId="0" xfId="0" applyNumberFormat="1" applyFont="1" applyFill="1" applyAlignment="1">
      <alignment horizontal="center"/>
    </xf>
    <xf numFmtId="2" fontId="2" fillId="73" borderId="0" xfId="0" applyNumberFormat="1" applyFont="1" applyFill="1" applyAlignment="1">
      <alignment horizontal="center"/>
    </xf>
    <xf numFmtId="164" fontId="2" fillId="74" borderId="0" xfId="0" applyNumberFormat="1" applyFont="1" applyFill="1" applyAlignment="1">
      <alignment horizontal="center"/>
    </xf>
    <xf numFmtId="2" fontId="2" fillId="74" borderId="0" xfId="0" applyNumberFormat="1" applyFont="1" applyFill="1" applyAlignment="1">
      <alignment horizontal="center"/>
    </xf>
    <xf numFmtId="0" fontId="2" fillId="75" borderId="0" xfId="0" applyFont="1" applyFill="1" applyAlignment="1">
      <alignment wrapText="1"/>
    </xf>
    <xf numFmtId="9" fontId="3" fillId="10" borderId="0" xfId="0" applyNumberFormat="1" applyFont="1" applyFill="1" applyAlignment="1">
      <alignment horizontal="center"/>
    </xf>
    <xf numFmtId="9" fontId="3" fillId="61" borderId="0" xfId="0" applyNumberFormat="1" applyFont="1" applyFill="1" applyAlignment="1">
      <alignment horizontal="center"/>
    </xf>
    <xf numFmtId="164" fontId="2" fillId="4" borderId="0" xfId="0" applyNumberFormat="1" applyFont="1" applyFill="1"/>
    <xf numFmtId="9" fontId="2" fillId="60" borderId="0" xfId="0" applyNumberFormat="1" applyFont="1" applyFill="1" applyAlignment="1">
      <alignment horizontal="center"/>
    </xf>
    <xf numFmtId="164" fontId="2" fillId="76" borderId="0" xfId="0" applyNumberFormat="1" applyFont="1" applyFill="1" applyAlignment="1">
      <alignment horizontal="center"/>
    </xf>
    <xf numFmtId="2" fontId="2" fillId="76" borderId="0" xfId="0" applyNumberFormat="1" applyFont="1" applyFill="1" applyAlignment="1">
      <alignment horizontal="center"/>
    </xf>
    <xf numFmtId="164" fontId="2" fillId="77" borderId="0" xfId="0" applyNumberFormat="1" applyFont="1" applyFill="1" applyAlignment="1">
      <alignment horizontal="center"/>
    </xf>
    <xf numFmtId="9" fontId="2" fillId="78" borderId="0" xfId="0" applyNumberFormat="1" applyFont="1" applyFill="1" applyAlignment="1">
      <alignment horizontal="center"/>
    </xf>
    <xf numFmtId="2" fontId="2" fillId="77" borderId="0" xfId="0" applyNumberFormat="1" applyFont="1" applyFill="1" applyAlignment="1">
      <alignment horizontal="center"/>
    </xf>
    <xf numFmtId="9" fontId="2" fillId="79" borderId="0" xfId="0" applyNumberFormat="1" applyFont="1" applyFill="1" applyAlignment="1">
      <alignment horizontal="center"/>
    </xf>
    <xf numFmtId="164" fontId="2" fillId="80" borderId="0" xfId="0" applyNumberFormat="1" applyFont="1" applyFill="1" applyAlignment="1">
      <alignment horizontal="center"/>
    </xf>
    <xf numFmtId="9" fontId="2" fillId="81" borderId="0" xfId="0" applyNumberFormat="1" applyFont="1" applyFill="1" applyAlignment="1">
      <alignment horizontal="center"/>
    </xf>
    <xf numFmtId="2" fontId="2" fillId="80" borderId="0" xfId="0" applyNumberFormat="1" applyFont="1" applyFill="1" applyAlignment="1">
      <alignment horizontal="center"/>
    </xf>
    <xf numFmtId="9" fontId="2" fillId="82" borderId="0" xfId="0" applyNumberFormat="1" applyFont="1" applyFill="1" applyAlignment="1">
      <alignment horizontal="center"/>
    </xf>
    <xf numFmtId="9" fontId="2" fillId="83" borderId="0" xfId="0" applyNumberFormat="1" applyFont="1" applyFill="1" applyAlignment="1">
      <alignment horizontal="center"/>
    </xf>
    <xf numFmtId="164" fontId="2" fillId="84" borderId="0" xfId="0" applyNumberFormat="1" applyFont="1" applyFill="1" applyAlignment="1">
      <alignment horizontal="center"/>
    </xf>
    <xf numFmtId="2" fontId="2" fillId="84" borderId="0" xfId="0" applyNumberFormat="1" applyFont="1" applyFill="1" applyAlignment="1">
      <alignment horizontal="center"/>
    </xf>
    <xf numFmtId="165" fontId="5" fillId="14" borderId="2" xfId="0" applyNumberFormat="1" applyFont="1" applyFill="1" applyBorder="1" applyAlignment="1">
      <alignment horizontal="center"/>
    </xf>
    <xf numFmtId="165" fontId="5" fillId="14" borderId="3" xfId="0" applyNumberFormat="1" applyFont="1" applyFill="1" applyBorder="1" applyAlignment="1">
      <alignment horizontal="center"/>
    </xf>
    <xf numFmtId="0" fontId="3" fillId="4" borderId="0" xfId="0" applyFont="1" applyFill="1" applyAlignment="1">
      <alignment horizontal="center" wrapText="1"/>
    </xf>
    <xf numFmtId="164" fontId="3" fillId="0" borderId="4" xfId="0" applyNumberFormat="1" applyFont="1" applyBorder="1" applyAlignment="1">
      <alignment horizontal="center" wrapText="1"/>
    </xf>
    <xf numFmtId="0" fontId="2" fillId="0" borderId="3" xfId="0" applyFont="1" applyBorder="1" applyAlignment="1">
      <alignment wrapText="1"/>
    </xf>
    <xf numFmtId="165" fontId="5" fillId="14" borderId="2" xfId="0" applyNumberFormat="1" applyFont="1" applyFill="1" applyBorder="1" applyAlignment="1">
      <alignment horizontal="center" wrapText="1"/>
    </xf>
    <xf numFmtId="0" fontId="2" fillId="0" borderId="5" xfId="0" applyFont="1" applyBorder="1" applyAlignment="1">
      <alignment wrapText="1"/>
    </xf>
    <xf numFmtId="0" fontId="3" fillId="0" borderId="6" xfId="0" applyFont="1" applyBorder="1" applyAlignment="1">
      <alignment horizontal="center" wrapText="1"/>
    </xf>
    <xf numFmtId="0" fontId="3" fillId="0" borderId="0" xfId="0" applyFont="1" applyAlignment="1">
      <alignment horizontal="right" wrapText="1"/>
    </xf>
    <xf numFmtId="9" fontId="3" fillId="85" borderId="0" xfId="0" applyNumberFormat="1" applyFont="1" applyFill="1" applyAlignment="1">
      <alignment horizontal="center"/>
    </xf>
    <xf numFmtId="164" fontId="3" fillId="86" borderId="0" xfId="0" applyNumberFormat="1" applyFont="1" applyFill="1" applyAlignment="1">
      <alignment horizontal="center"/>
    </xf>
    <xf numFmtId="2" fontId="3" fillId="86" borderId="0" xfId="0" applyNumberFormat="1" applyFont="1" applyFill="1" applyAlignment="1">
      <alignment horizontal="center"/>
    </xf>
    <xf numFmtId="0" fontId="2" fillId="0" borderId="2" xfId="0" applyFont="1" applyBorder="1" applyAlignment="1">
      <alignment horizontal="center" wrapText="1"/>
    </xf>
    <xf numFmtId="0" fontId="3" fillId="0" borderId="2" xfId="0" applyFont="1" applyBorder="1" applyAlignment="1">
      <alignment horizontal="center" wrapText="1"/>
    </xf>
    <xf numFmtId="0" fontId="2" fillId="0" borderId="7" xfId="0" applyFont="1" applyBorder="1" applyAlignment="1">
      <alignment horizontal="center" wrapText="1"/>
    </xf>
    <xf numFmtId="165" fontId="6" fillId="15" borderId="2" xfId="0" applyNumberFormat="1" applyFont="1" applyFill="1" applyBorder="1" applyAlignment="1">
      <alignment horizontal="right" wrapText="1"/>
    </xf>
    <xf numFmtId="0" fontId="2" fillId="4" borderId="0" xfId="0" applyFont="1" applyFill="1"/>
    <xf numFmtId="0" fontId="2" fillId="0" borderId="8" xfId="0" applyFont="1" applyBorder="1" applyAlignment="1">
      <alignment horizontal="center" wrapText="1"/>
    </xf>
    <xf numFmtId="0" fontId="3" fillId="0" borderId="8" xfId="0" applyFont="1" applyBorder="1" applyAlignment="1">
      <alignment horizontal="center" wrapText="1"/>
    </xf>
    <xf numFmtId="0" fontId="2" fillId="0" borderId="9" xfId="0" applyFont="1" applyBorder="1" applyAlignment="1">
      <alignment horizontal="center" wrapText="1"/>
    </xf>
    <xf numFmtId="165" fontId="6" fillId="15" borderId="8" xfId="0" applyNumberFormat="1" applyFont="1" applyFill="1" applyBorder="1" applyAlignment="1">
      <alignment horizontal="right" wrapText="1"/>
    </xf>
    <xf numFmtId="2" fontId="2" fillId="0" borderId="3" xfId="0" applyNumberFormat="1" applyFont="1" applyBorder="1" applyAlignment="1">
      <alignment wrapText="1"/>
    </xf>
    <xf numFmtId="9" fontId="2" fillId="87" borderId="0" xfId="0" applyNumberFormat="1" applyFont="1" applyFill="1" applyAlignment="1">
      <alignment horizontal="center"/>
    </xf>
    <xf numFmtId="164" fontId="2" fillId="88" borderId="0" xfId="0" applyNumberFormat="1" applyFont="1" applyFill="1" applyAlignment="1">
      <alignment horizontal="center"/>
    </xf>
    <xf numFmtId="2" fontId="2" fillId="88" borderId="0" xfId="0" applyNumberFormat="1" applyFont="1" applyFill="1" applyAlignment="1">
      <alignment horizontal="center"/>
    </xf>
    <xf numFmtId="164" fontId="2" fillId="89" borderId="0" xfId="0" applyNumberFormat="1" applyFont="1" applyFill="1" applyAlignment="1">
      <alignment horizontal="center"/>
    </xf>
    <xf numFmtId="2" fontId="2" fillId="89" borderId="0" xfId="0" applyNumberFormat="1" applyFont="1" applyFill="1" applyAlignment="1">
      <alignment horizontal="center"/>
    </xf>
    <xf numFmtId="165" fontId="7" fillId="15" borderId="8" xfId="0" applyNumberFormat="1" applyFont="1" applyFill="1" applyBorder="1" applyAlignment="1">
      <alignment horizontal="right" wrapText="1"/>
    </xf>
    <xf numFmtId="14" fontId="8" fillId="14" borderId="2" xfId="0" applyNumberFormat="1" applyFont="1" applyFill="1" applyBorder="1" applyAlignment="1">
      <alignment horizontal="center" wrapText="1"/>
    </xf>
    <xf numFmtId="2" fontId="2" fillId="0" borderId="0" xfId="0" applyNumberFormat="1" applyFont="1" applyAlignment="1">
      <alignment wrapText="1"/>
    </xf>
    <xf numFmtId="165" fontId="5" fillId="14" borderId="10" xfId="0" applyNumberFormat="1" applyFont="1" applyFill="1" applyBorder="1" applyAlignment="1">
      <alignment horizontal="center" wrapText="1"/>
    </xf>
    <xf numFmtId="0" fontId="9" fillId="3" borderId="2" xfId="0" applyFont="1" applyFill="1" applyBorder="1"/>
    <xf numFmtId="0" fontId="9" fillId="3" borderId="5" xfId="0" applyFont="1" applyFill="1" applyBorder="1"/>
    <xf numFmtId="0" fontId="2" fillId="3" borderId="5" xfId="0" applyFont="1" applyFill="1" applyBorder="1"/>
    <xf numFmtId="9" fontId="3" fillId="90" borderId="0" xfId="0" applyNumberFormat="1" applyFont="1" applyFill="1" applyAlignment="1">
      <alignment horizontal="center"/>
    </xf>
    <xf numFmtId="9" fontId="3" fillId="81" borderId="0" xfId="0" applyNumberFormat="1" applyFont="1" applyFill="1" applyAlignment="1">
      <alignment horizontal="center"/>
    </xf>
    <xf numFmtId="2" fontId="3" fillId="51" borderId="0" xfId="0" applyNumberFormat="1" applyFont="1" applyFill="1" applyAlignment="1">
      <alignment horizontal="center"/>
    </xf>
    <xf numFmtId="0" fontId="2" fillId="3" borderId="0" xfId="0" applyFont="1" applyFill="1"/>
    <xf numFmtId="0" fontId="9" fillId="4" borderId="2" xfId="0" applyFont="1" applyFill="1" applyBorder="1"/>
    <xf numFmtId="0" fontId="9" fillId="4" borderId="5" xfId="0" applyFont="1" applyFill="1" applyBorder="1"/>
    <xf numFmtId="164" fontId="2" fillId="4" borderId="5" xfId="0" applyNumberFormat="1" applyFont="1" applyFill="1" applyBorder="1"/>
    <xf numFmtId="164" fontId="2" fillId="91" borderId="0" xfId="0" applyNumberFormat="1" applyFont="1" applyFill="1" applyAlignment="1">
      <alignment horizontal="center"/>
    </xf>
    <xf numFmtId="0" fontId="9" fillId="4" borderId="8" xfId="0" applyFont="1" applyFill="1" applyBorder="1"/>
    <xf numFmtId="0" fontId="9" fillId="4" borderId="11" xfId="0" applyFont="1" applyFill="1" applyBorder="1"/>
    <xf numFmtId="164" fontId="2" fillId="4" borderId="11" xfId="0" applyNumberFormat="1" applyFont="1" applyFill="1" applyBorder="1"/>
    <xf numFmtId="164" fontId="2" fillId="92" borderId="0" xfId="0" applyNumberFormat="1" applyFont="1" applyFill="1" applyAlignment="1">
      <alignment horizontal="center"/>
    </xf>
    <xf numFmtId="2" fontId="10" fillId="4" borderId="0" xfId="0" applyNumberFormat="1" applyFont="1" applyFill="1" applyAlignment="1">
      <alignment horizontal="center"/>
    </xf>
    <xf numFmtId="0" fontId="2" fillId="4" borderId="11" xfId="0" applyFont="1" applyFill="1" applyBorder="1"/>
    <xf numFmtId="9" fontId="2" fillId="93" borderId="0" xfId="0" applyNumberFormat="1" applyFont="1" applyFill="1" applyAlignment="1">
      <alignment horizontal="center"/>
    </xf>
    <xf numFmtId="164" fontId="2" fillId="94" borderId="0" xfId="0" applyNumberFormat="1" applyFont="1" applyFill="1" applyAlignment="1">
      <alignment horizontal="center"/>
    </xf>
    <xf numFmtId="2" fontId="2" fillId="4" borderId="0" xfId="0" applyNumberFormat="1" applyFont="1" applyFill="1" applyAlignment="1">
      <alignment wrapText="1"/>
    </xf>
    <xf numFmtId="9" fontId="2" fillId="95" borderId="0" xfId="0" applyNumberFormat="1" applyFont="1" applyFill="1" applyAlignment="1">
      <alignment horizontal="center"/>
    </xf>
    <xf numFmtId="9" fontId="2" fillId="27" borderId="0" xfId="0" applyNumberFormat="1" applyFont="1" applyFill="1" applyAlignment="1">
      <alignment horizontal="center"/>
    </xf>
    <xf numFmtId="164" fontId="2" fillId="96" borderId="0" xfId="0" applyNumberFormat="1" applyFont="1" applyFill="1" applyAlignment="1">
      <alignment horizontal="center"/>
    </xf>
    <xf numFmtId="9" fontId="2" fillId="42" borderId="0" xfId="0" applyNumberFormat="1" applyFont="1" applyFill="1" applyAlignment="1">
      <alignment horizontal="center"/>
    </xf>
    <xf numFmtId="164" fontId="2" fillId="97" borderId="0" xfId="0" applyNumberFormat="1" applyFont="1" applyFill="1" applyAlignment="1">
      <alignment horizontal="center"/>
    </xf>
    <xf numFmtId="9" fontId="2" fillId="63" borderId="0" xfId="0" applyNumberFormat="1" applyFont="1" applyFill="1" applyAlignment="1">
      <alignment horizontal="center"/>
    </xf>
    <xf numFmtId="9" fontId="2" fillId="10" borderId="0" xfId="0" applyNumberFormat="1" applyFont="1" applyFill="1" applyAlignment="1">
      <alignment horizontal="center"/>
    </xf>
    <xf numFmtId="9" fontId="2" fillId="61" borderId="0" xfId="0" applyNumberFormat="1" applyFont="1" applyFill="1" applyAlignment="1">
      <alignment horizontal="center"/>
    </xf>
    <xf numFmtId="164" fontId="2" fillId="4" borderId="0" xfId="0" applyNumberFormat="1" applyFont="1" applyFill="1" applyAlignment="1">
      <alignment horizontal="right"/>
    </xf>
    <xf numFmtId="9" fontId="2" fillId="85" borderId="0" xfId="0" applyNumberFormat="1" applyFont="1" applyFill="1" applyAlignment="1">
      <alignment horizontal="center"/>
    </xf>
    <xf numFmtId="164" fontId="2" fillId="56" borderId="0" xfId="0" applyNumberFormat="1" applyFont="1" applyFill="1" applyAlignment="1">
      <alignment horizontal="center"/>
    </xf>
    <xf numFmtId="0" fontId="3" fillId="3" borderId="5" xfId="0" applyFont="1" applyFill="1" applyBorder="1" applyAlignment="1">
      <alignment horizontal="center"/>
    </xf>
    <xf numFmtId="0" fontId="11" fillId="0" borderId="5" xfId="0" applyFont="1" applyBorder="1" applyAlignment="1">
      <alignment wrapText="1"/>
    </xf>
    <xf numFmtId="0" fontId="3" fillId="0" borderId="0" xfId="0" applyFont="1" applyAlignment="1">
      <alignment horizontal="center" wrapText="1"/>
    </xf>
    <xf numFmtId="164" fontId="3" fillId="3" borderId="2" xfId="0" applyNumberFormat="1"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0" borderId="0" xfId="0" applyFont="1" applyAlignment="1">
      <alignment horizontal="center" wrapText="1"/>
    </xf>
    <xf numFmtId="164" fontId="2" fillId="4"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2" fontId="2" fillId="4" borderId="2" xfId="0" applyNumberFormat="1" applyFont="1" applyFill="1" applyBorder="1" applyAlignment="1">
      <alignment vertical="center" wrapText="1"/>
    </xf>
    <xf numFmtId="43" fontId="2" fillId="4" borderId="12" xfId="0" applyNumberFormat="1" applyFont="1" applyFill="1" applyBorder="1" applyAlignment="1">
      <alignment horizontal="center" vertical="center" wrapText="1"/>
    </xf>
    <xf numFmtId="164" fontId="2" fillId="4" borderId="8" xfId="0" applyNumberFormat="1" applyFont="1" applyFill="1" applyBorder="1" applyAlignment="1">
      <alignment horizontal="center" vertical="center" wrapText="1"/>
    </xf>
    <xf numFmtId="0" fontId="2" fillId="4" borderId="8" xfId="0" applyFont="1" applyFill="1" applyBorder="1" applyAlignment="1">
      <alignment horizontal="center" vertical="center" wrapText="1"/>
    </xf>
    <xf numFmtId="2" fontId="2" fillId="4" borderId="8" xfId="0" applyNumberFormat="1" applyFont="1" applyFill="1" applyBorder="1" applyAlignment="1">
      <alignment vertical="center" wrapText="1"/>
    </xf>
    <xf numFmtId="43" fontId="2" fillId="4" borderId="13" xfId="0" applyNumberFormat="1" applyFont="1" applyFill="1" applyBorder="1" applyAlignment="1">
      <alignment horizontal="center" vertical="center" wrapText="1"/>
    </xf>
    <xf numFmtId="0" fontId="2" fillId="0" borderId="0" xfId="0" applyFont="1" applyAlignment="1">
      <alignment horizontal="right" wrapText="1"/>
    </xf>
    <xf numFmtId="0" fontId="3" fillId="3" borderId="12" xfId="0" applyFont="1" applyFill="1" applyBorder="1" applyAlignment="1">
      <alignment horizontal="center" vertical="center" wrapText="1"/>
    </xf>
    <xf numFmtId="0" fontId="9" fillId="0" borderId="2" xfId="0" applyFont="1" applyBorder="1"/>
    <xf numFmtId="164" fontId="3" fillId="98" borderId="14" xfId="0" applyNumberFormat="1" applyFont="1" applyFill="1" applyBorder="1" applyAlignment="1">
      <alignment horizontal="right"/>
    </xf>
    <xf numFmtId="164" fontId="3" fillId="98" borderId="2" xfId="0" applyNumberFormat="1" applyFont="1" applyFill="1" applyBorder="1" applyAlignment="1">
      <alignment horizontal="right"/>
    </xf>
    <xf numFmtId="164" fontId="3" fillId="99" borderId="2" xfId="0" applyNumberFormat="1" applyFont="1" applyFill="1" applyBorder="1" applyAlignment="1">
      <alignment horizontal="right"/>
    </xf>
    <xf numFmtId="164" fontId="3" fillId="100" borderId="2" xfId="0" applyNumberFormat="1" applyFont="1" applyFill="1" applyBorder="1" applyAlignment="1">
      <alignment horizontal="right"/>
    </xf>
    <xf numFmtId="164" fontId="3" fillId="101" borderId="2" xfId="0" applyNumberFormat="1" applyFont="1" applyFill="1" applyBorder="1" applyAlignment="1">
      <alignment horizontal="right"/>
    </xf>
    <xf numFmtId="164" fontId="3" fillId="102" borderId="2" xfId="0" applyNumberFormat="1" applyFont="1" applyFill="1" applyBorder="1" applyAlignment="1">
      <alignment horizontal="right"/>
    </xf>
    <xf numFmtId="164" fontId="3" fillId="103" borderId="2" xfId="0" applyNumberFormat="1" applyFont="1" applyFill="1" applyBorder="1" applyAlignment="1">
      <alignment horizontal="right"/>
    </xf>
    <xf numFmtId="164" fontId="3" fillId="104" borderId="2" xfId="0" applyNumberFormat="1" applyFont="1" applyFill="1" applyBorder="1" applyAlignment="1">
      <alignment horizontal="right"/>
    </xf>
    <xf numFmtId="164" fontId="3" fillId="105" borderId="2" xfId="0" applyNumberFormat="1" applyFont="1" applyFill="1" applyBorder="1" applyAlignment="1">
      <alignment horizontal="right"/>
    </xf>
    <xf numFmtId="164" fontId="3" fillId="106" borderId="2" xfId="0" applyNumberFormat="1" applyFont="1" applyFill="1" applyBorder="1" applyAlignment="1">
      <alignment horizontal="right"/>
    </xf>
    <xf numFmtId="164" fontId="3" fillId="107" borderId="2" xfId="0" applyNumberFormat="1" applyFont="1" applyFill="1" applyBorder="1" applyAlignment="1">
      <alignment horizontal="right"/>
    </xf>
    <xf numFmtId="164" fontId="3" fillId="108" borderId="2" xfId="0" applyNumberFormat="1" applyFont="1" applyFill="1" applyBorder="1" applyAlignment="1">
      <alignment horizontal="right"/>
    </xf>
    <xf numFmtId="164" fontId="3" fillId="109" borderId="2" xfId="0" applyNumberFormat="1" applyFont="1" applyFill="1" applyBorder="1" applyAlignment="1">
      <alignment horizontal="right"/>
    </xf>
    <xf numFmtId="164" fontId="3" fillId="110" borderId="2" xfId="0" applyNumberFormat="1" applyFont="1" applyFill="1" applyBorder="1" applyAlignment="1">
      <alignment horizontal="right"/>
    </xf>
    <xf numFmtId="164" fontId="3" fillId="111" borderId="2" xfId="0" applyNumberFormat="1" applyFont="1" applyFill="1" applyBorder="1" applyAlignment="1">
      <alignment horizontal="right"/>
    </xf>
    <xf numFmtId="164" fontId="3" fillId="112" borderId="2" xfId="0" applyNumberFormat="1" applyFont="1" applyFill="1" applyBorder="1" applyAlignment="1">
      <alignment horizontal="right"/>
    </xf>
    <xf numFmtId="164" fontId="3" fillId="113" borderId="2" xfId="0" applyNumberFormat="1" applyFont="1" applyFill="1" applyBorder="1" applyAlignment="1">
      <alignment horizontal="right"/>
    </xf>
    <xf numFmtId="164" fontId="3" fillId="114" borderId="2" xfId="0" applyNumberFormat="1" applyFont="1" applyFill="1" applyBorder="1" applyAlignment="1">
      <alignment horizontal="right"/>
    </xf>
    <xf numFmtId="164" fontId="3" fillId="115" borderId="2" xfId="0" applyNumberFormat="1" applyFont="1" applyFill="1" applyBorder="1" applyAlignment="1">
      <alignment horizontal="right"/>
    </xf>
    <xf numFmtId="164" fontId="3" fillId="116" borderId="2" xfId="0" applyNumberFormat="1" applyFont="1" applyFill="1" applyBorder="1" applyAlignment="1">
      <alignment horizontal="right"/>
    </xf>
    <xf numFmtId="164" fontId="3" fillId="117" borderId="2" xfId="0" applyNumberFormat="1" applyFont="1" applyFill="1" applyBorder="1" applyAlignment="1">
      <alignment horizontal="right"/>
    </xf>
    <xf numFmtId="164" fontId="3" fillId="118" borderId="2" xfId="0" applyNumberFormat="1" applyFont="1" applyFill="1" applyBorder="1" applyAlignment="1">
      <alignment horizontal="right"/>
    </xf>
    <xf numFmtId="164" fontId="3" fillId="119" borderId="2" xfId="0" applyNumberFormat="1" applyFont="1" applyFill="1" applyBorder="1" applyAlignment="1">
      <alignment horizontal="right"/>
    </xf>
    <xf numFmtId="164" fontId="3" fillId="120" borderId="2" xfId="0" applyNumberFormat="1" applyFont="1" applyFill="1" applyBorder="1" applyAlignment="1">
      <alignment horizontal="right"/>
    </xf>
    <xf numFmtId="164" fontId="3" fillId="121" borderId="2" xfId="0" applyNumberFormat="1" applyFont="1" applyFill="1" applyBorder="1" applyAlignment="1">
      <alignment horizontal="right"/>
    </xf>
    <xf numFmtId="164" fontId="3" fillId="122" borderId="2" xfId="0" applyNumberFormat="1" applyFont="1" applyFill="1" applyBorder="1" applyAlignment="1">
      <alignment horizontal="right"/>
    </xf>
    <xf numFmtId="164" fontId="3" fillId="15" borderId="2" xfId="0" applyNumberFormat="1" applyFont="1" applyFill="1" applyBorder="1" applyAlignment="1">
      <alignment horizontal="right"/>
    </xf>
    <xf numFmtId="165" fontId="12" fillId="15" borderId="12" xfId="0" applyNumberFormat="1" applyFont="1" applyFill="1" applyBorder="1" applyAlignment="1">
      <alignment horizontal="right"/>
    </xf>
    <xf numFmtId="0" fontId="9" fillId="0" borderId="3" xfId="0" applyFont="1" applyBorder="1"/>
    <xf numFmtId="164" fontId="3" fillId="15" borderId="15" xfId="0" applyNumberFormat="1" applyFont="1" applyFill="1" applyBorder="1" applyAlignment="1">
      <alignment horizontal="right"/>
    </xf>
    <xf numFmtId="164" fontId="3" fillId="15" borderId="8" xfId="0" applyNumberFormat="1" applyFont="1" applyFill="1" applyBorder="1" applyAlignment="1">
      <alignment horizontal="right"/>
    </xf>
    <xf numFmtId="164" fontId="3" fillId="123" borderId="8" xfId="0" applyNumberFormat="1" applyFont="1" applyFill="1" applyBorder="1" applyAlignment="1">
      <alignment horizontal="right"/>
    </xf>
    <xf numFmtId="164" fontId="3" fillId="124" borderId="8" xfId="0" applyNumberFormat="1" applyFont="1" applyFill="1" applyBorder="1" applyAlignment="1">
      <alignment horizontal="right"/>
    </xf>
    <xf numFmtId="164" fontId="3" fillId="125" borderId="8" xfId="0" applyNumberFormat="1" applyFont="1" applyFill="1" applyBorder="1" applyAlignment="1">
      <alignment horizontal="right"/>
    </xf>
    <xf numFmtId="164" fontId="3" fillId="126" borderId="8" xfId="0" applyNumberFormat="1" applyFont="1" applyFill="1" applyBorder="1" applyAlignment="1">
      <alignment horizontal="right"/>
    </xf>
    <xf numFmtId="164" fontId="3" fillId="127" borderId="8" xfId="0" applyNumberFormat="1" applyFont="1" applyFill="1" applyBorder="1" applyAlignment="1">
      <alignment horizontal="right"/>
    </xf>
    <xf numFmtId="164" fontId="3" fillId="128" borderId="8" xfId="0" applyNumberFormat="1" applyFont="1" applyFill="1" applyBorder="1" applyAlignment="1">
      <alignment horizontal="right"/>
    </xf>
    <xf numFmtId="164" fontId="3" fillId="129" borderId="8" xfId="0" applyNumberFormat="1" applyFont="1" applyFill="1" applyBorder="1" applyAlignment="1">
      <alignment horizontal="right"/>
    </xf>
    <xf numFmtId="164" fontId="3" fillId="130" borderId="8" xfId="0" applyNumberFormat="1" applyFont="1" applyFill="1" applyBorder="1" applyAlignment="1">
      <alignment horizontal="right"/>
    </xf>
    <xf numFmtId="164" fontId="3" fillId="131" borderId="8" xfId="0" applyNumberFormat="1" applyFont="1" applyFill="1" applyBorder="1" applyAlignment="1">
      <alignment horizontal="right"/>
    </xf>
    <xf numFmtId="164" fontId="3" fillId="132" borderId="8" xfId="0" applyNumberFormat="1" applyFont="1" applyFill="1" applyBorder="1" applyAlignment="1">
      <alignment horizontal="right"/>
    </xf>
    <xf numFmtId="164" fontId="3" fillId="133" borderId="8" xfId="0" applyNumberFormat="1" applyFont="1" applyFill="1" applyBorder="1" applyAlignment="1">
      <alignment horizontal="right"/>
    </xf>
    <xf numFmtId="164" fontId="3" fillId="102" borderId="8" xfId="0" applyNumberFormat="1" applyFont="1" applyFill="1" applyBorder="1" applyAlignment="1">
      <alignment horizontal="right"/>
    </xf>
    <xf numFmtId="164" fontId="3" fillId="134" borderId="8" xfId="0" applyNumberFormat="1" applyFont="1" applyFill="1" applyBorder="1" applyAlignment="1">
      <alignment horizontal="right"/>
    </xf>
    <xf numFmtId="164" fontId="3" fillId="135" borderId="8" xfId="0" applyNumberFormat="1" applyFont="1" applyFill="1" applyBorder="1" applyAlignment="1">
      <alignment horizontal="right"/>
    </xf>
    <xf numFmtId="164" fontId="3" fillId="136" borderId="8" xfId="0" applyNumberFormat="1" applyFont="1" applyFill="1" applyBorder="1" applyAlignment="1">
      <alignment horizontal="right"/>
    </xf>
    <xf numFmtId="164" fontId="3" fillId="137" borderId="8" xfId="0" applyNumberFormat="1" applyFont="1" applyFill="1" applyBorder="1" applyAlignment="1">
      <alignment horizontal="right"/>
    </xf>
    <xf numFmtId="164" fontId="3" fillId="138" borderId="8" xfId="0" applyNumberFormat="1" applyFont="1" applyFill="1" applyBorder="1" applyAlignment="1">
      <alignment horizontal="right"/>
    </xf>
    <xf numFmtId="164" fontId="3" fillId="139" borderId="8" xfId="0" applyNumberFormat="1" applyFont="1" applyFill="1" applyBorder="1" applyAlignment="1">
      <alignment horizontal="right"/>
    </xf>
    <xf numFmtId="164" fontId="3" fillId="140" borderId="8" xfId="0" applyNumberFormat="1" applyFont="1" applyFill="1" applyBorder="1" applyAlignment="1">
      <alignment horizontal="right"/>
    </xf>
    <xf numFmtId="164" fontId="3" fillId="122" borderId="8" xfId="0" applyNumberFormat="1" applyFont="1" applyFill="1" applyBorder="1" applyAlignment="1">
      <alignment horizontal="right"/>
    </xf>
    <xf numFmtId="164" fontId="3" fillId="141" borderId="8" xfId="0" applyNumberFormat="1" applyFont="1" applyFill="1" applyBorder="1" applyAlignment="1">
      <alignment horizontal="right"/>
    </xf>
    <xf numFmtId="165" fontId="12" fillId="15" borderId="13" xfId="0" applyNumberFormat="1" applyFont="1" applyFill="1" applyBorder="1" applyAlignment="1">
      <alignment horizontal="right"/>
    </xf>
    <xf numFmtId="164" fontId="3" fillId="98" borderId="3" xfId="0" applyNumberFormat="1" applyFont="1" applyFill="1" applyBorder="1" applyAlignment="1">
      <alignment horizontal="center"/>
    </xf>
    <xf numFmtId="164" fontId="3" fillId="98" borderId="15" xfId="0" applyNumberFormat="1" applyFont="1" applyFill="1" applyBorder="1" applyAlignment="1">
      <alignment horizontal="right"/>
    </xf>
    <xf numFmtId="164" fontId="3" fillId="98" borderId="8" xfId="0" applyNumberFormat="1" applyFont="1" applyFill="1" applyBorder="1" applyAlignment="1">
      <alignment horizontal="right"/>
    </xf>
    <xf numFmtId="164" fontId="3" fillId="99" borderId="8" xfId="0" applyNumberFormat="1" applyFont="1" applyFill="1" applyBorder="1" applyAlignment="1">
      <alignment horizontal="right"/>
    </xf>
    <xf numFmtId="164" fontId="3" fillId="100" borderId="8" xfId="0" applyNumberFormat="1" applyFont="1" applyFill="1" applyBorder="1" applyAlignment="1">
      <alignment horizontal="right"/>
    </xf>
    <xf numFmtId="164" fontId="3" fillId="101" borderId="8" xfId="0" applyNumberFormat="1" applyFont="1" applyFill="1" applyBorder="1" applyAlignment="1">
      <alignment horizontal="right"/>
    </xf>
    <xf numFmtId="164" fontId="3" fillId="103" borderId="8" xfId="0" applyNumberFormat="1" applyFont="1" applyFill="1" applyBorder="1" applyAlignment="1">
      <alignment horizontal="right"/>
    </xf>
    <xf numFmtId="164" fontId="3" fillId="104" borderId="8" xfId="0" applyNumberFormat="1" applyFont="1" applyFill="1" applyBorder="1" applyAlignment="1">
      <alignment horizontal="right"/>
    </xf>
    <xf numFmtId="164" fontId="3" fillId="105" borderId="8" xfId="0" applyNumberFormat="1" applyFont="1" applyFill="1" applyBorder="1" applyAlignment="1">
      <alignment horizontal="right"/>
    </xf>
    <xf numFmtId="164" fontId="3" fillId="106" borderId="8" xfId="0" applyNumberFormat="1" applyFont="1" applyFill="1" applyBorder="1" applyAlignment="1">
      <alignment horizontal="right"/>
    </xf>
    <xf numFmtId="164" fontId="3" fillId="107" borderId="8" xfId="0" applyNumberFormat="1" applyFont="1" applyFill="1" applyBorder="1" applyAlignment="1">
      <alignment horizontal="right"/>
    </xf>
    <xf numFmtId="164" fontId="3" fillId="108" borderId="8" xfId="0" applyNumberFormat="1" applyFont="1" applyFill="1" applyBorder="1" applyAlignment="1">
      <alignment horizontal="right"/>
    </xf>
    <xf numFmtId="164" fontId="3" fillId="109" borderId="8" xfId="0" applyNumberFormat="1" applyFont="1" applyFill="1" applyBorder="1" applyAlignment="1">
      <alignment horizontal="right"/>
    </xf>
    <xf numFmtId="164" fontId="3" fillId="110" borderId="8" xfId="0" applyNumberFormat="1" applyFont="1" applyFill="1" applyBorder="1" applyAlignment="1">
      <alignment horizontal="right"/>
    </xf>
    <xf numFmtId="164" fontId="3" fillId="111" borderId="8" xfId="0" applyNumberFormat="1" applyFont="1" applyFill="1" applyBorder="1" applyAlignment="1">
      <alignment horizontal="right"/>
    </xf>
    <xf numFmtId="164" fontId="3" fillId="112" borderId="8" xfId="0" applyNumberFormat="1" applyFont="1" applyFill="1" applyBorder="1" applyAlignment="1">
      <alignment horizontal="right"/>
    </xf>
    <xf numFmtId="164" fontId="3" fillId="113" borderId="8" xfId="0" applyNumberFormat="1" applyFont="1" applyFill="1" applyBorder="1" applyAlignment="1">
      <alignment horizontal="right"/>
    </xf>
    <xf numFmtId="164" fontId="3" fillId="114" borderId="8" xfId="0" applyNumberFormat="1" applyFont="1" applyFill="1" applyBorder="1" applyAlignment="1">
      <alignment horizontal="right"/>
    </xf>
    <xf numFmtId="164" fontId="3" fillId="115" borderId="8" xfId="0" applyNumberFormat="1" applyFont="1" applyFill="1" applyBorder="1" applyAlignment="1">
      <alignment horizontal="right"/>
    </xf>
    <xf numFmtId="164" fontId="3" fillId="116" borderId="8" xfId="0" applyNumberFormat="1" applyFont="1" applyFill="1" applyBorder="1" applyAlignment="1">
      <alignment horizontal="right"/>
    </xf>
    <xf numFmtId="164" fontId="3" fillId="117" borderId="8" xfId="0" applyNumberFormat="1" applyFont="1" applyFill="1" applyBorder="1" applyAlignment="1">
      <alignment horizontal="right"/>
    </xf>
    <xf numFmtId="164" fontId="3" fillId="118" borderId="8" xfId="0" applyNumberFormat="1" applyFont="1" applyFill="1" applyBorder="1" applyAlignment="1">
      <alignment horizontal="right"/>
    </xf>
    <xf numFmtId="164" fontId="3" fillId="119" borderId="8" xfId="0" applyNumberFormat="1" applyFont="1" applyFill="1" applyBorder="1" applyAlignment="1">
      <alignment horizontal="right"/>
    </xf>
    <xf numFmtId="164" fontId="3" fillId="120" borderId="8" xfId="0" applyNumberFormat="1" applyFont="1" applyFill="1" applyBorder="1" applyAlignment="1">
      <alignment horizontal="right"/>
    </xf>
    <xf numFmtId="164" fontId="3" fillId="121" borderId="8" xfId="0" applyNumberFormat="1" applyFont="1" applyFill="1" applyBorder="1" applyAlignment="1">
      <alignment horizontal="right"/>
    </xf>
    <xf numFmtId="0" fontId="9" fillId="0" borderId="5" xfId="0" applyFont="1" applyBorder="1"/>
    <xf numFmtId="164" fontId="3" fillId="142" borderId="16" xfId="0" applyNumberFormat="1" applyFont="1" applyFill="1" applyBorder="1" applyAlignment="1">
      <alignment wrapText="1"/>
    </xf>
    <xf numFmtId="165" fontId="5" fillId="143" borderId="2" xfId="0" applyNumberFormat="1" applyFont="1" applyFill="1" applyBorder="1" applyAlignment="1">
      <alignment horizontal="center"/>
    </xf>
    <xf numFmtId="164" fontId="3" fillId="142" borderId="2" xfId="0" applyNumberFormat="1" applyFont="1" applyFill="1" applyBorder="1" applyAlignment="1">
      <alignment horizontal="right"/>
    </xf>
    <xf numFmtId="164" fontId="3" fillId="15" borderId="14" xfId="0" applyNumberFormat="1" applyFont="1" applyFill="1" applyBorder="1" applyAlignment="1">
      <alignment horizontal="right"/>
    </xf>
    <xf numFmtId="164" fontId="3" fillId="144" borderId="2" xfId="0" applyNumberFormat="1" applyFont="1" applyFill="1" applyBorder="1" applyAlignment="1">
      <alignment horizontal="right"/>
    </xf>
    <xf numFmtId="164" fontId="3" fillId="145" borderId="2" xfId="0" applyNumberFormat="1" applyFont="1" applyFill="1" applyBorder="1" applyAlignment="1">
      <alignment horizontal="right"/>
    </xf>
    <xf numFmtId="165" fontId="12" fillId="15" borderId="17" xfId="0" applyNumberFormat="1" applyFont="1" applyFill="1" applyBorder="1" applyAlignment="1">
      <alignment horizontal="right"/>
    </xf>
    <xf numFmtId="164" fontId="2" fillId="4" borderId="18" xfId="0" applyNumberFormat="1" applyFont="1" applyFill="1" applyBorder="1"/>
    <xf numFmtId="164" fontId="2" fillId="4" borderId="4" xfId="0" applyNumberFormat="1" applyFont="1" applyFill="1" applyBorder="1"/>
    <xf numFmtId="164" fontId="7" fillId="45" borderId="4" xfId="0" applyNumberFormat="1" applyFont="1" applyFill="1" applyBorder="1" applyAlignment="1">
      <alignment horizontal="center"/>
    </xf>
    <xf numFmtId="165" fontId="7" fillId="15" borderId="19" xfId="0" applyNumberFormat="1" applyFont="1" applyFill="1" applyBorder="1" applyAlignment="1">
      <alignment horizontal="right"/>
    </xf>
    <xf numFmtId="164" fontId="2" fillId="15" borderId="3" xfId="0" applyNumberFormat="1" applyFont="1" applyFill="1" applyBorder="1"/>
    <xf numFmtId="164" fontId="2" fillId="146" borderId="15" xfId="0" applyNumberFormat="1" applyFont="1" applyFill="1" applyBorder="1" applyAlignment="1">
      <alignment horizontal="right"/>
    </xf>
    <xf numFmtId="164" fontId="2" fillId="146" borderId="8" xfId="0" applyNumberFormat="1" applyFont="1" applyFill="1" applyBorder="1" applyAlignment="1">
      <alignment horizontal="right"/>
    </xf>
    <xf numFmtId="165" fontId="7" fillId="15" borderId="13" xfId="0" applyNumberFormat="1" applyFont="1" applyFill="1" applyBorder="1" applyAlignment="1">
      <alignment horizontal="right"/>
    </xf>
    <xf numFmtId="164" fontId="2" fillId="142" borderId="4" xfId="0" applyNumberFormat="1" applyFont="1" applyFill="1" applyBorder="1" applyAlignment="1">
      <alignment horizontal="right"/>
    </xf>
    <xf numFmtId="164" fontId="2" fillId="142" borderId="18" xfId="0" applyNumberFormat="1" applyFont="1" applyFill="1" applyBorder="1" applyAlignment="1">
      <alignment horizontal="right"/>
    </xf>
    <xf numFmtId="164" fontId="1" fillId="142" borderId="4" xfId="0" applyNumberFormat="1" applyFont="1" applyFill="1" applyBorder="1" applyAlignment="1">
      <alignment horizontal="right"/>
    </xf>
    <xf numFmtId="164" fontId="2" fillId="3" borderId="4" xfId="0" applyNumberFormat="1" applyFont="1" applyFill="1" applyBorder="1" applyAlignment="1">
      <alignment horizontal="right"/>
    </xf>
    <xf numFmtId="164" fontId="1" fillId="142" borderId="8" xfId="0" applyNumberFormat="1" applyFont="1" applyFill="1" applyBorder="1" applyAlignment="1">
      <alignment horizontal="right"/>
    </xf>
    <xf numFmtId="164" fontId="2" fillId="142" borderId="15" xfId="0" applyNumberFormat="1" applyFont="1" applyFill="1" applyBorder="1" applyAlignment="1">
      <alignment horizontal="right"/>
    </xf>
    <xf numFmtId="164" fontId="2" fillId="142" borderId="8" xfId="0" applyNumberFormat="1" applyFont="1" applyFill="1" applyBorder="1" applyAlignment="1">
      <alignment horizontal="right"/>
    </xf>
    <xf numFmtId="164" fontId="2" fillId="3" borderId="8" xfId="0" applyNumberFormat="1" applyFont="1" applyFill="1" applyBorder="1" applyAlignment="1">
      <alignment horizontal="right"/>
    </xf>
    <xf numFmtId="164" fontId="2" fillId="142" borderId="5" xfId="0" applyNumberFormat="1" applyFont="1" applyFill="1" applyBorder="1" applyAlignment="1">
      <alignment horizontal="right" wrapText="1"/>
    </xf>
    <xf numFmtId="164" fontId="3" fillId="134" borderId="2" xfId="0" applyNumberFormat="1" applyFont="1" applyFill="1" applyBorder="1" applyAlignment="1">
      <alignment horizontal="right"/>
    </xf>
    <xf numFmtId="164" fontId="3" fillId="147" borderId="2" xfId="0" applyNumberFormat="1" applyFont="1" applyFill="1" applyBorder="1" applyAlignment="1">
      <alignment horizontal="right"/>
    </xf>
    <xf numFmtId="164" fontId="3" fillId="148" borderId="2" xfId="0" applyNumberFormat="1" applyFont="1" applyFill="1" applyBorder="1" applyAlignment="1">
      <alignment horizontal="right"/>
    </xf>
    <xf numFmtId="164" fontId="3" fillId="149" borderId="2" xfId="0" applyNumberFormat="1" applyFont="1" applyFill="1" applyBorder="1" applyAlignment="1">
      <alignment horizontal="right"/>
    </xf>
    <xf numFmtId="164" fontId="3" fillId="150" borderId="2" xfId="0" applyNumberFormat="1" applyFont="1" applyFill="1" applyBorder="1" applyAlignment="1">
      <alignment horizontal="right"/>
    </xf>
    <xf numFmtId="164" fontId="3" fillId="151" borderId="2" xfId="0" applyNumberFormat="1" applyFont="1" applyFill="1" applyBorder="1" applyAlignment="1">
      <alignment horizontal="right"/>
    </xf>
    <xf numFmtId="164" fontId="3" fillId="152" borderId="2" xfId="0" applyNumberFormat="1" applyFont="1" applyFill="1" applyBorder="1" applyAlignment="1">
      <alignment horizontal="right"/>
    </xf>
    <xf numFmtId="164" fontId="3" fillId="153" borderId="2" xfId="0" applyNumberFormat="1" applyFont="1" applyFill="1" applyBorder="1" applyAlignment="1">
      <alignment horizontal="right"/>
    </xf>
    <xf numFmtId="164" fontId="3" fillId="154" borderId="2" xfId="0" applyNumberFormat="1" applyFont="1" applyFill="1" applyBorder="1" applyAlignment="1">
      <alignment horizontal="right"/>
    </xf>
    <xf numFmtId="164" fontId="3" fillId="155" borderId="2" xfId="0" applyNumberFormat="1" applyFont="1" applyFill="1" applyBorder="1" applyAlignment="1">
      <alignment horizontal="right"/>
    </xf>
    <xf numFmtId="164" fontId="3" fillId="156" borderId="2" xfId="0" applyNumberFormat="1" applyFont="1" applyFill="1" applyBorder="1" applyAlignment="1">
      <alignment horizontal="right"/>
    </xf>
    <xf numFmtId="164" fontId="3" fillId="157" borderId="2" xfId="0" applyNumberFormat="1" applyFont="1" applyFill="1" applyBorder="1" applyAlignment="1">
      <alignment horizontal="right"/>
    </xf>
    <xf numFmtId="164" fontId="3" fillId="158" borderId="2" xfId="0" applyNumberFormat="1" applyFont="1" applyFill="1" applyBorder="1" applyAlignment="1">
      <alignment horizontal="right"/>
    </xf>
    <xf numFmtId="164" fontId="3" fillId="159" borderId="2" xfId="0" applyNumberFormat="1" applyFont="1" applyFill="1" applyBorder="1" applyAlignment="1">
      <alignment horizontal="right"/>
    </xf>
    <xf numFmtId="164" fontId="3" fillId="160" borderId="2" xfId="0" applyNumberFormat="1" applyFont="1" applyFill="1" applyBorder="1" applyAlignment="1">
      <alignment horizontal="right"/>
    </xf>
    <xf numFmtId="164" fontId="3" fillId="161" borderId="2" xfId="0" applyNumberFormat="1" applyFont="1" applyFill="1" applyBorder="1" applyAlignment="1">
      <alignment horizontal="right"/>
    </xf>
    <xf numFmtId="164" fontId="3" fillId="162" borderId="2" xfId="0" applyNumberFormat="1" applyFont="1" applyFill="1" applyBorder="1" applyAlignment="1">
      <alignment horizontal="right"/>
    </xf>
    <xf numFmtId="164" fontId="3" fillId="163" borderId="2" xfId="0" applyNumberFormat="1" applyFont="1" applyFill="1" applyBorder="1" applyAlignment="1">
      <alignment horizontal="right"/>
    </xf>
    <xf numFmtId="164" fontId="3" fillId="164" borderId="2" xfId="0" applyNumberFormat="1" applyFont="1" applyFill="1" applyBorder="1" applyAlignment="1">
      <alignment horizontal="right"/>
    </xf>
    <xf numFmtId="164" fontId="3" fillId="165" borderId="2" xfId="0" applyNumberFormat="1" applyFont="1" applyFill="1" applyBorder="1" applyAlignment="1">
      <alignment horizontal="right"/>
    </xf>
    <xf numFmtId="164" fontId="3" fillId="166" borderId="2" xfId="0" applyNumberFormat="1" applyFont="1" applyFill="1" applyBorder="1" applyAlignment="1">
      <alignment horizontal="right"/>
    </xf>
    <xf numFmtId="164" fontId="3" fillId="167" borderId="2" xfId="0" applyNumberFormat="1" applyFont="1" applyFill="1" applyBorder="1" applyAlignment="1">
      <alignment horizontal="right"/>
    </xf>
    <xf numFmtId="164" fontId="3" fillId="168" borderId="2" xfId="0" applyNumberFormat="1" applyFont="1" applyFill="1" applyBorder="1" applyAlignment="1">
      <alignment horizontal="right"/>
    </xf>
    <xf numFmtId="164" fontId="3" fillId="169" borderId="2" xfId="0" applyNumberFormat="1" applyFont="1" applyFill="1" applyBorder="1" applyAlignment="1">
      <alignment horizontal="right"/>
    </xf>
    <xf numFmtId="164" fontId="2" fillId="146" borderId="18" xfId="0" applyNumberFormat="1" applyFont="1" applyFill="1" applyBorder="1" applyAlignment="1">
      <alignment horizontal="right"/>
    </xf>
    <xf numFmtId="164" fontId="2" fillId="146" borderId="4" xfId="0" applyNumberFormat="1" applyFont="1" applyFill="1" applyBorder="1" applyAlignment="1">
      <alignment horizontal="right"/>
    </xf>
    <xf numFmtId="164" fontId="2" fillId="4" borderId="15" xfId="0" applyNumberFormat="1" applyFont="1" applyFill="1" applyBorder="1"/>
    <xf numFmtId="164" fontId="2" fillId="4" borderId="8" xfId="0" applyNumberFormat="1" applyFont="1" applyFill="1" applyBorder="1"/>
    <xf numFmtId="164" fontId="7" fillId="45" borderId="8" xfId="0" applyNumberFormat="1" applyFont="1" applyFill="1" applyBorder="1" applyAlignment="1">
      <alignment horizontal="center"/>
    </xf>
    <xf numFmtId="164" fontId="1" fillId="3" borderId="4" xfId="0" applyNumberFormat="1" applyFont="1" applyFill="1" applyBorder="1" applyAlignment="1">
      <alignment horizontal="right"/>
    </xf>
    <xf numFmtId="164" fontId="13" fillId="142" borderId="8" xfId="0" applyNumberFormat="1" applyFont="1" applyFill="1" applyBorder="1" applyAlignment="1">
      <alignment horizontal="right"/>
    </xf>
    <xf numFmtId="164" fontId="13" fillId="3" borderId="8" xfId="0" applyNumberFormat="1" applyFont="1" applyFill="1" applyBorder="1" applyAlignment="1">
      <alignment horizontal="right"/>
    </xf>
    <xf numFmtId="0" fontId="9" fillId="0" borderId="20" xfId="0" applyFont="1" applyBorder="1"/>
    <xf numFmtId="0" fontId="9" fillId="0" borderId="21" xfId="0" applyFont="1" applyBorder="1"/>
    <xf numFmtId="164" fontId="2" fillId="143" borderId="22" xfId="0" applyNumberFormat="1" applyFont="1" applyFill="1" applyBorder="1" applyAlignment="1">
      <alignment wrapText="1"/>
    </xf>
    <xf numFmtId="4" fontId="2" fillId="142" borderId="2" xfId="0" applyNumberFormat="1" applyFont="1" applyFill="1" applyBorder="1" applyAlignment="1">
      <alignment horizontal="right"/>
    </xf>
    <xf numFmtId="4" fontId="2" fillId="142" borderId="14" xfId="0" applyNumberFormat="1" applyFont="1" applyFill="1" applyBorder="1" applyAlignment="1">
      <alignment horizontal="right"/>
    </xf>
    <xf numFmtId="4" fontId="14" fillId="142" borderId="2" xfId="0" applyNumberFormat="1" applyFont="1" applyFill="1" applyBorder="1" applyAlignment="1">
      <alignment horizontal="right"/>
    </xf>
    <xf numFmtId="4" fontId="2" fillId="15" borderId="2" xfId="0" applyNumberFormat="1" applyFont="1" applyFill="1" applyBorder="1" applyAlignment="1">
      <alignment horizontal="right"/>
    </xf>
    <xf numFmtId="4" fontId="2" fillId="3" borderId="2" xfId="0" applyNumberFormat="1" applyFont="1" applyFill="1" applyBorder="1" applyAlignment="1">
      <alignment horizontal="right"/>
    </xf>
    <xf numFmtId="165" fontId="6" fillId="15" borderId="12" xfId="0" applyNumberFormat="1" applyFont="1" applyFill="1" applyBorder="1" applyAlignment="1">
      <alignment horizontal="right"/>
    </xf>
    <xf numFmtId="4" fontId="2" fillId="142" borderId="8" xfId="0" applyNumberFormat="1" applyFont="1" applyFill="1" applyBorder="1" applyAlignment="1">
      <alignment horizontal="right"/>
    </xf>
    <xf numFmtId="4" fontId="2" fillId="142" borderId="15" xfId="0" applyNumberFormat="1" applyFont="1" applyFill="1" applyBorder="1" applyAlignment="1">
      <alignment horizontal="right"/>
    </xf>
    <xf numFmtId="4" fontId="14" fillId="142" borderId="8" xfId="0" applyNumberFormat="1" applyFont="1" applyFill="1" applyBorder="1" applyAlignment="1">
      <alignment horizontal="right"/>
    </xf>
    <xf numFmtId="4" fontId="2" fillId="15" borderId="8" xfId="0" applyNumberFormat="1" applyFont="1" applyFill="1" applyBorder="1" applyAlignment="1">
      <alignment horizontal="right"/>
    </xf>
    <xf numFmtId="4" fontId="2" fillId="3" borderId="8" xfId="0" applyNumberFormat="1" applyFont="1" applyFill="1" applyBorder="1" applyAlignment="1">
      <alignment horizontal="right"/>
    </xf>
    <xf numFmtId="165" fontId="6" fillId="15" borderId="13" xfId="0" applyNumberFormat="1" applyFont="1" applyFill="1" applyBorder="1" applyAlignment="1">
      <alignment horizontal="right"/>
    </xf>
    <xf numFmtId="165" fontId="2" fillId="143" borderId="22" xfId="0" applyNumberFormat="1" applyFont="1" applyFill="1" applyBorder="1" applyAlignment="1">
      <alignment wrapText="1"/>
    </xf>
    <xf numFmtId="14" fontId="8" fillId="14" borderId="14" xfId="0" applyNumberFormat="1" applyFont="1" applyFill="1" applyBorder="1" applyAlignment="1">
      <alignment horizontal="center"/>
    </xf>
    <xf numFmtId="14" fontId="8" fillId="14" borderId="2" xfId="0" applyNumberFormat="1" applyFont="1" applyFill="1" applyBorder="1" applyAlignment="1">
      <alignment horizontal="center"/>
    </xf>
    <xf numFmtId="14" fontId="5" fillId="170" borderId="2" xfId="0" applyNumberFormat="1" applyFont="1" applyFill="1" applyBorder="1" applyAlignment="1">
      <alignment horizontal="center"/>
    </xf>
    <xf numFmtId="14" fontId="1" fillId="171" borderId="2" xfId="0" applyNumberFormat="1" applyFont="1" applyFill="1" applyBorder="1" applyAlignment="1">
      <alignment horizontal="center"/>
    </xf>
    <xf numFmtId="165" fontId="6" fillId="4" borderId="12" xfId="0" applyNumberFormat="1" applyFont="1" applyFill="1" applyBorder="1" applyAlignment="1">
      <alignment horizontal="right"/>
    </xf>
    <xf numFmtId="165" fontId="5" fillId="14" borderId="23" xfId="0" applyNumberFormat="1" applyFont="1" applyFill="1" applyBorder="1" applyAlignment="1">
      <alignment horizontal="center"/>
    </xf>
    <xf numFmtId="165" fontId="3" fillId="171" borderId="3" xfId="0" applyNumberFormat="1" applyFont="1" applyFill="1" applyBorder="1" applyAlignment="1">
      <alignment horizontal="center"/>
    </xf>
    <xf numFmtId="165" fontId="15" fillId="4" borderId="12" xfId="0" applyNumberFormat="1" applyFont="1" applyFill="1" applyBorder="1" applyAlignment="1">
      <alignment horizontal="right"/>
    </xf>
    <xf numFmtId="165" fontId="16" fillId="14" borderId="10" xfId="0" applyNumberFormat="1" applyFont="1" applyFill="1" applyBorder="1" applyAlignment="1">
      <alignment horizontal="center"/>
    </xf>
    <xf numFmtId="165" fontId="16" fillId="14" borderId="22" xfId="0" applyNumberFormat="1" applyFont="1" applyFill="1" applyBorder="1" applyAlignment="1">
      <alignment horizontal="center" vertical="center" wrapText="1"/>
    </xf>
    <xf numFmtId="165" fontId="11" fillId="171" borderId="22" xfId="0" applyNumberFormat="1" applyFont="1" applyFill="1" applyBorder="1" applyAlignment="1">
      <alignment horizontal="center" vertical="center" wrapText="1"/>
    </xf>
    <xf numFmtId="0" fontId="17" fillId="0" borderId="2" xfId="0" applyFont="1" applyBorder="1"/>
    <xf numFmtId="0" fontId="5" fillId="172" borderId="0" xfId="0" applyFont="1" applyFill="1" applyAlignment="1">
      <alignment wrapText="1"/>
    </xf>
    <xf numFmtId="166" fontId="2" fillId="0" borderId="0" xfId="0" applyNumberFormat="1" applyFont="1" applyAlignment="1">
      <alignment horizontal="right" wrapText="1"/>
    </xf>
    <xf numFmtId="0" fontId="5" fillId="172" borderId="0" xfId="0" applyFont="1" applyFill="1" applyAlignment="1">
      <alignment horizontal="center" vertical="center" wrapText="1"/>
    </xf>
    <xf numFmtId="166" fontId="2" fillId="0" borderId="24" xfId="0" applyNumberFormat="1" applyFont="1" applyBorder="1" applyAlignment="1">
      <alignment horizontal="right"/>
    </xf>
    <xf numFmtId="4" fontId="3" fillId="0" borderId="24" xfId="0" applyNumberFormat="1" applyFont="1" applyBorder="1" applyAlignment="1">
      <alignment horizontal="right" vertical="center"/>
    </xf>
    <xf numFmtId="166" fontId="18" fillId="4" borderId="24" xfId="0" applyNumberFormat="1" applyFont="1" applyFill="1" applyBorder="1" applyAlignment="1">
      <alignment horizontal="right" vertical="center"/>
    </xf>
    <xf numFmtId="166" fontId="2" fillId="0" borderId="0" xfId="0" applyNumberFormat="1" applyFont="1" applyAlignment="1">
      <alignment horizontal="center"/>
    </xf>
    <xf numFmtId="166" fontId="2" fillId="0" borderId="0" xfId="0" applyNumberFormat="1" applyFont="1"/>
    <xf numFmtId="166" fontId="3" fillId="0" borderId="24" xfId="0" applyNumberFormat="1" applyFont="1" applyBorder="1" applyAlignment="1">
      <alignment horizontal="right"/>
    </xf>
    <xf numFmtId="166" fontId="12" fillId="0" borderId="24" xfId="0" applyNumberFormat="1" applyFont="1" applyBorder="1" applyAlignment="1">
      <alignment horizontal="right"/>
    </xf>
    <xf numFmtId="167" fontId="2" fillId="0" borderId="24" xfId="0" applyNumberFormat="1" applyFont="1" applyBorder="1" applyAlignment="1">
      <alignment horizontal="right"/>
    </xf>
    <xf numFmtId="166" fontId="7" fillId="0" borderId="24" xfId="0" applyNumberFormat="1" applyFont="1" applyBorder="1" applyAlignment="1">
      <alignment horizontal="right"/>
    </xf>
    <xf numFmtId="168" fontId="2" fillId="0" borderId="24" xfId="0" applyNumberFormat="1" applyFont="1" applyBorder="1" applyAlignment="1">
      <alignment horizontal="right"/>
    </xf>
    <xf numFmtId="167" fontId="2" fillId="0" borderId="0" xfId="0" applyNumberFormat="1" applyFont="1" applyAlignment="1">
      <alignment horizontal="right"/>
    </xf>
    <xf numFmtId="166" fontId="3" fillId="0" borderId="0" xfId="0" applyNumberFormat="1" applyFont="1" applyAlignment="1">
      <alignment horizontal="right"/>
    </xf>
    <xf numFmtId="166" fontId="2" fillId="0" borderId="0" xfId="0" applyNumberFormat="1" applyFont="1" applyAlignment="1">
      <alignment horizontal="right"/>
    </xf>
    <xf numFmtId="166" fontId="6" fillId="4" borderId="0" xfId="0" applyNumberFormat="1" applyFont="1" applyFill="1" applyAlignment="1">
      <alignment horizontal="right" vertical="center"/>
    </xf>
    <xf numFmtId="166" fontId="19" fillId="0" borderId="0" xfId="0" applyNumberFormat="1" applyFont="1" applyAlignment="1">
      <alignment horizontal="right"/>
    </xf>
    <xf numFmtId="166" fontId="18" fillId="4" borderId="0" xfId="0" applyNumberFormat="1" applyFont="1" applyFill="1" applyAlignment="1">
      <alignment horizontal="right" vertical="center"/>
    </xf>
    <xf numFmtId="168" fontId="2" fillId="0" borderId="0" xfId="0" applyNumberFormat="1" applyFont="1" applyAlignment="1">
      <alignment horizontal="right"/>
    </xf>
    <xf numFmtId="166" fontId="7" fillId="0" borderId="0" xfId="0" applyNumberFormat="1" applyFont="1" applyAlignment="1">
      <alignment horizontal="center"/>
    </xf>
    <xf numFmtId="166" fontId="12" fillId="0" borderId="0" xfId="0" applyNumberFormat="1" applyFont="1" applyAlignment="1">
      <alignment horizontal="center"/>
    </xf>
    <xf numFmtId="166" fontId="2" fillId="0" borderId="0" xfId="0" applyNumberFormat="1" applyFont="1" applyAlignment="1">
      <alignment horizontal="center" vertical="center"/>
    </xf>
    <xf numFmtId="0" fontId="20" fillId="0" borderId="0" xfId="0" applyFont="1"/>
  </cellXfs>
  <cellStyles count="1">
    <cellStyle name="Normal" xfId="0" builtinId="0"/>
  </cellStyles>
  <dxfs count="21">
    <dxf>
      <fill>
        <patternFill patternType="solid">
          <fgColor rgb="FFD9EAD3"/>
          <bgColor rgb="FFD9EAD3"/>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E8E7FC"/>
          <bgColor rgb="FFE8E7FC"/>
        </patternFill>
      </fill>
    </dxf>
    <dxf>
      <fill>
        <patternFill patternType="solid">
          <fgColor rgb="FFFFFFFF"/>
          <bgColor rgb="FFFFFFFF"/>
        </patternFill>
      </fill>
    </dxf>
    <dxf>
      <fill>
        <patternFill patternType="solid">
          <fgColor rgb="FFFFFFFF"/>
          <bgColor rgb="FFFFFFFF"/>
        </patternFill>
      </fill>
    </dxf>
    <dxf>
      <fill>
        <patternFill patternType="solid">
          <fgColor rgb="FFE8E7FC"/>
          <bgColor rgb="FFE8E7FC"/>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s>
  <tableStyles count="6" defaultTableStyle="TableStyleMedium2" defaultPivotStyle="PivotStyleLight16">
    <tableStyle name="Finance Report III-style" pivot="0" count="4" xr9:uid="{1A51F7CA-5AAC-AF49-A0C1-53BF3550F92D}">
      <tableStyleElement type="headerRow" dxfId="20"/>
      <tableStyleElement type="totalRow" dxfId="19"/>
      <tableStyleElement type="firstRowStripe" dxfId="18"/>
      <tableStyleElement type="secondRowStripe" dxfId="17"/>
    </tableStyle>
    <tableStyle name="Finance Report III-style 2" pivot="0" count="2" xr9:uid="{7664CEF8-8FE4-A944-8A61-E23C1F836955}">
      <tableStyleElement type="firstRowStripe" dxfId="16"/>
      <tableStyleElement type="secondRowStripe" dxfId="15"/>
    </tableStyle>
    <tableStyle name="Finance Report III-style 3" pivot="0" count="2" xr9:uid="{E97CB3F1-E5DA-A342-BA35-C765AE13BDED}">
      <tableStyleElement type="firstRowStripe" dxfId="14"/>
      <tableStyleElement type="secondRowStripe" dxfId="13"/>
    </tableStyle>
    <tableStyle name="Finance Report III-style 4" pivot="0" count="4" xr9:uid="{4F22F037-C12B-BA4D-A5B0-AC0BD5A2A247}">
      <tableStyleElement type="headerRow" dxfId="12"/>
      <tableStyleElement type="totalRow" dxfId="11"/>
      <tableStyleElement type="firstRowStripe" dxfId="10"/>
      <tableStyleElement type="secondRowStripe" dxfId="9"/>
    </tableStyle>
    <tableStyle name="Finance Report III-style 5" pivot="0" count="4" xr9:uid="{E2A4414F-C92A-AE4F-8892-945ED86D8EDE}">
      <tableStyleElement type="headerRow" dxfId="8"/>
      <tableStyleElement type="totalRow" dxfId="7"/>
      <tableStyleElement type="firstRowStripe" dxfId="6"/>
      <tableStyleElement type="secondRowStripe" dxfId="5"/>
    </tableStyle>
    <tableStyle name="Finance Report III-style 6" pivot="0" count="4" xr9:uid="{23F89CB7-F8F2-D841-8871-AD6F96ED0324}">
      <tableStyleElement type="headerRow" dxfId="4"/>
      <tableStyleElement type="total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7A13A6-1028-6345-9FC9-E7C9347AD807}" name="Table_17" displayName="Table_17" ref="B116:K125" headerRowCount="0">
  <tableColumns count="10">
    <tableColumn id="1" xr3:uid="{00000000-0010-0000-1000-000001000000}" name="Column1"/>
    <tableColumn id="2" xr3:uid="{00000000-0010-0000-1000-000002000000}" name="Column2"/>
    <tableColumn id="3" xr3:uid="{00000000-0010-0000-1000-000003000000}" name="Column3"/>
    <tableColumn id="4" xr3:uid="{00000000-0010-0000-1000-000004000000}" name="Column4"/>
    <tableColumn id="5" xr3:uid="{00000000-0010-0000-1000-000005000000}" name="Column5"/>
    <tableColumn id="6" xr3:uid="{00000000-0010-0000-1000-000006000000}" name="Column6"/>
    <tableColumn id="7" xr3:uid="{00000000-0010-0000-1000-000007000000}" name="Column7"/>
    <tableColumn id="8" xr3:uid="{00000000-0010-0000-1000-000008000000}" name="Column8"/>
    <tableColumn id="9" xr3:uid="{00000000-0010-0000-1000-000009000000}" name="Column9"/>
    <tableColumn id="10" xr3:uid="{00000000-0010-0000-1000-00000A000000}" name="Column10"/>
  </tableColumns>
  <tableStyleInfo name="Finance Report III-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897937-299E-B74A-9E50-7A606FC9C7F3}" name="Table_18" displayName="Table_18" ref="C61:AN62" headerRowCount="0">
  <tableColumns count="38">
    <tableColumn id="1" xr3:uid="{00000000-0010-0000-1100-000001000000}" name="Column1"/>
    <tableColumn id="2" xr3:uid="{00000000-0010-0000-1100-000002000000}" name="Column2"/>
    <tableColumn id="3" xr3:uid="{00000000-0010-0000-1100-000003000000}" name="Column3"/>
    <tableColumn id="4" xr3:uid="{00000000-0010-0000-1100-000004000000}" name="Column4"/>
    <tableColumn id="5" xr3:uid="{00000000-0010-0000-1100-000005000000}" name="Column5"/>
    <tableColumn id="6" xr3:uid="{00000000-0010-0000-1100-000006000000}" name="Column6"/>
    <tableColumn id="7" xr3:uid="{00000000-0010-0000-1100-000007000000}" name="Column7"/>
    <tableColumn id="8" xr3:uid="{00000000-0010-0000-1100-000008000000}" name="Column8"/>
    <tableColumn id="9" xr3:uid="{00000000-0010-0000-1100-000009000000}" name="Column9"/>
    <tableColumn id="10" xr3:uid="{00000000-0010-0000-1100-00000A000000}" name="Column10"/>
    <tableColumn id="11" xr3:uid="{00000000-0010-0000-1100-00000B000000}" name="Column11"/>
    <tableColumn id="12" xr3:uid="{00000000-0010-0000-1100-00000C000000}" name="Column12"/>
    <tableColumn id="13" xr3:uid="{00000000-0010-0000-1100-00000D000000}" name="Column13"/>
    <tableColumn id="14" xr3:uid="{00000000-0010-0000-1100-00000E000000}" name="Column14"/>
    <tableColumn id="15" xr3:uid="{00000000-0010-0000-1100-00000F000000}" name="Column15"/>
    <tableColumn id="16" xr3:uid="{00000000-0010-0000-1100-000010000000}" name="Column16"/>
    <tableColumn id="17" xr3:uid="{00000000-0010-0000-1100-000011000000}" name="Column17"/>
    <tableColumn id="18" xr3:uid="{00000000-0010-0000-1100-000012000000}" name="Column18"/>
    <tableColumn id="19" xr3:uid="{00000000-0010-0000-1100-000013000000}" name="Column19"/>
    <tableColumn id="20" xr3:uid="{00000000-0010-0000-1100-000014000000}" name="Column20"/>
    <tableColumn id="21" xr3:uid="{00000000-0010-0000-1100-000015000000}" name="Column21"/>
    <tableColumn id="22" xr3:uid="{00000000-0010-0000-1100-000016000000}" name="Column22"/>
    <tableColumn id="23" xr3:uid="{00000000-0010-0000-1100-000017000000}" name="Column23"/>
    <tableColumn id="24" xr3:uid="{00000000-0010-0000-1100-000018000000}" name="Column24"/>
    <tableColumn id="25" xr3:uid="{00000000-0010-0000-1100-000019000000}" name="Column25"/>
    <tableColumn id="26" xr3:uid="{00000000-0010-0000-1100-00001A000000}" name="Column26"/>
    <tableColumn id="27" xr3:uid="{00000000-0010-0000-1100-00001B000000}" name="Column27"/>
    <tableColumn id="28" xr3:uid="{00000000-0010-0000-1100-00001C000000}" name="Column28"/>
    <tableColumn id="29" xr3:uid="{00000000-0010-0000-1100-00001D000000}" name="Column29"/>
    <tableColumn id="30" xr3:uid="{00000000-0010-0000-1100-00001E000000}" name="Column30"/>
    <tableColumn id="31" xr3:uid="{00000000-0010-0000-1100-00001F000000}" name="Column31"/>
    <tableColumn id="32" xr3:uid="{00000000-0010-0000-1100-000020000000}" name="Column32"/>
    <tableColumn id="33" xr3:uid="{00000000-0010-0000-1100-000021000000}" name="Column33"/>
    <tableColumn id="34" xr3:uid="{00000000-0010-0000-1100-000022000000}" name="Column34"/>
    <tableColumn id="35" xr3:uid="{00000000-0010-0000-1100-000023000000}" name="Column35"/>
    <tableColumn id="36" xr3:uid="{00000000-0010-0000-1100-000024000000}" name="Column36"/>
    <tableColumn id="37" xr3:uid="{00000000-0010-0000-1100-000025000000}" name="Column37"/>
    <tableColumn id="38" xr3:uid="{00000000-0010-0000-1100-000026000000}" name="Column38"/>
  </tableColumns>
  <tableStyleInfo name="Finance Report III-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D6D164-5ACD-5447-99AE-7F8A3E63622B}" name="Table_19" displayName="Table_19" ref="C46:AN55" headerRowCount="0">
  <tableColumns count="38">
    <tableColumn id="1" xr3:uid="{00000000-0010-0000-1200-000001000000}" name="Column1"/>
    <tableColumn id="2" xr3:uid="{00000000-0010-0000-1200-000002000000}" name="Column2"/>
    <tableColumn id="3" xr3:uid="{00000000-0010-0000-1200-000003000000}" name="Column3"/>
    <tableColumn id="4" xr3:uid="{00000000-0010-0000-1200-000004000000}" name="Column4"/>
    <tableColumn id="5" xr3:uid="{00000000-0010-0000-1200-000005000000}" name="Column5"/>
    <tableColumn id="6" xr3:uid="{00000000-0010-0000-1200-000006000000}" name="Column6"/>
    <tableColumn id="7" xr3:uid="{00000000-0010-0000-1200-000007000000}" name="Column7"/>
    <tableColumn id="8" xr3:uid="{00000000-0010-0000-1200-000008000000}" name="Column8"/>
    <tableColumn id="9" xr3:uid="{00000000-0010-0000-1200-000009000000}" name="Column9"/>
    <tableColumn id="10" xr3:uid="{00000000-0010-0000-1200-00000A000000}" name="Column10"/>
    <tableColumn id="11" xr3:uid="{00000000-0010-0000-1200-00000B000000}" name="Column11"/>
    <tableColumn id="12" xr3:uid="{00000000-0010-0000-1200-00000C000000}" name="Column12"/>
    <tableColumn id="13" xr3:uid="{00000000-0010-0000-1200-00000D000000}" name="Column13"/>
    <tableColumn id="14" xr3:uid="{00000000-0010-0000-1200-00000E000000}" name="Column14"/>
    <tableColumn id="15" xr3:uid="{00000000-0010-0000-1200-00000F000000}" name="Column15"/>
    <tableColumn id="16" xr3:uid="{00000000-0010-0000-1200-000010000000}" name="Column16"/>
    <tableColumn id="17" xr3:uid="{00000000-0010-0000-1200-000011000000}" name="Column17"/>
    <tableColumn id="18" xr3:uid="{00000000-0010-0000-1200-000012000000}" name="Column18"/>
    <tableColumn id="19" xr3:uid="{00000000-0010-0000-1200-000013000000}" name="Column19"/>
    <tableColumn id="20" xr3:uid="{00000000-0010-0000-1200-000014000000}" name="Column20"/>
    <tableColumn id="21" xr3:uid="{00000000-0010-0000-1200-000015000000}" name="Column21"/>
    <tableColumn id="22" xr3:uid="{00000000-0010-0000-1200-000016000000}" name="Column22"/>
    <tableColumn id="23" xr3:uid="{00000000-0010-0000-1200-000017000000}" name="Column23"/>
    <tableColumn id="24" xr3:uid="{00000000-0010-0000-1200-000018000000}" name="Column24"/>
    <tableColumn id="25" xr3:uid="{00000000-0010-0000-1200-000019000000}" name="Column25"/>
    <tableColumn id="26" xr3:uid="{00000000-0010-0000-1200-00001A000000}" name="Column26"/>
    <tableColumn id="27" xr3:uid="{00000000-0010-0000-1200-00001B000000}" name="Column27"/>
    <tableColumn id="28" xr3:uid="{00000000-0010-0000-1200-00001C000000}" name="Column28"/>
    <tableColumn id="29" xr3:uid="{00000000-0010-0000-1200-00001D000000}" name="Column29"/>
    <tableColumn id="30" xr3:uid="{00000000-0010-0000-1200-00001E000000}" name="Column30"/>
    <tableColumn id="31" xr3:uid="{00000000-0010-0000-1200-00001F000000}" name="Column31"/>
    <tableColumn id="32" xr3:uid="{00000000-0010-0000-1200-000020000000}" name="Column32"/>
    <tableColumn id="33" xr3:uid="{00000000-0010-0000-1200-000021000000}" name="Column33"/>
    <tableColumn id="34" xr3:uid="{00000000-0010-0000-1200-000022000000}" name="Column34"/>
    <tableColumn id="35" xr3:uid="{00000000-0010-0000-1200-000023000000}" name="Column35"/>
    <tableColumn id="36" xr3:uid="{00000000-0010-0000-1200-000024000000}" name="Column36"/>
    <tableColumn id="37" xr3:uid="{00000000-0010-0000-1200-000025000000}" name="Column37"/>
    <tableColumn id="38" xr3:uid="{00000000-0010-0000-1200-000026000000}" name="Column38"/>
  </tableColumns>
  <tableStyleInfo name="Finance Report III-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1EA393-B897-D642-9E2C-CE2AE90AD4C4}" name="Table_20" displayName="Table_20" ref="B134:J222">
  <tableColumns count="9">
    <tableColumn id="1" xr3:uid="{00000000-0010-0000-1300-000001000000}" name="User Story"/>
    <tableColumn id="2" xr3:uid="{00000000-0010-0000-1300-000002000000}" name="Estimated Hrs"/>
    <tableColumn id="3" xr3:uid="{00000000-0010-0000-1300-000003000000}" name="Actual Hrs"/>
    <tableColumn id="4" xr3:uid="{00000000-0010-0000-1300-000004000000}" name="Hrs Difference"/>
    <tableColumn id="5" xr3:uid="{00000000-0010-0000-1300-000005000000}" name="Completion"/>
    <tableColumn id="6" xr3:uid="{00000000-0010-0000-1300-000006000000}" name="Estimated Cost"/>
    <tableColumn id="7" xr3:uid="{00000000-0010-0000-1300-000007000000}" name="Current Cost"/>
    <tableColumn id="8" xr3:uid="{00000000-0010-0000-1300-000008000000}" name="Cost Difference"/>
    <tableColumn id="9" xr3:uid="{00000000-0010-0000-1300-000009000000}" name="Percentage Expenditure"/>
  </tableColumns>
  <tableStyleInfo name="Finance Report III-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5A1A621-7DC8-8745-9C43-E2E77483D0EB}" name="Table_21" displayName="Table_21" ref="B98:J108" headerRowCount="0">
  <tableColumns count="9">
    <tableColumn id="1" xr3:uid="{00000000-0010-0000-1400-000001000000}" name="Column1"/>
    <tableColumn id="2" xr3:uid="{00000000-0010-0000-1400-000002000000}" name="Column2"/>
    <tableColumn id="3" xr3:uid="{00000000-0010-0000-1400-000003000000}" name="Column3"/>
    <tableColumn id="4" xr3:uid="{00000000-0010-0000-1400-000004000000}" name="Column4"/>
    <tableColumn id="5" xr3:uid="{00000000-0010-0000-1400-000005000000}" name="Column5"/>
    <tableColumn id="6" xr3:uid="{00000000-0010-0000-1400-000006000000}" name="Column6"/>
    <tableColumn id="7" xr3:uid="{00000000-0010-0000-1400-000007000000}" name="Column7"/>
    <tableColumn id="8" xr3:uid="{00000000-0010-0000-1400-000008000000}" name="Column8"/>
    <tableColumn id="9" xr3:uid="{00000000-0010-0000-1400-000009000000}" name="Column9"/>
  </tableColumns>
  <tableStyleInfo name="Finance Report III-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CF7A94B-8439-D148-86BE-2F7DFD626980}" name="Table_22" displayName="Table_22" ref="B73:G82">
  <tableColumns count="6">
    <tableColumn id="1" xr3:uid="{00000000-0010-0000-1500-000001000000}" name="Iteration Period"/>
    <tableColumn id="2" xr3:uid="{00000000-0010-0000-1500-000002000000}" name="User Stories"/>
    <tableColumn id="3" xr3:uid="{00000000-0010-0000-1500-000003000000}" name="Estimated Total Hrs"/>
    <tableColumn id="4" xr3:uid="{00000000-0010-0000-1500-000004000000}" name="Cost"/>
    <tableColumn id="5" xr3:uid="{00000000-0010-0000-1500-000005000000}" name="Cost with Admin Hours (£)"/>
    <tableColumn id="6" xr3:uid="{00000000-0010-0000-1500-000006000000}" name="Per Week Of Iteration (£)"/>
  </tableColumns>
  <tableStyleInfo name="Finance Report III-style 6"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69B5-8EC7-994D-B39E-CC4B7C86BB57}">
  <sheetPr>
    <outlinePr summaryBelow="0" summaryRight="0"/>
  </sheetPr>
  <dimension ref="A1:AO1000"/>
  <sheetViews>
    <sheetView showGridLines="0" tabSelected="1" topLeftCell="A16" workbookViewId="0">
      <selection activeCell="R78" sqref="R78"/>
    </sheetView>
  </sheetViews>
  <sheetFormatPr baseColWidth="10" defaultColWidth="14.5" defaultRowHeight="15.75" customHeight="1" x14ac:dyDescent="0.15"/>
  <cols>
    <col min="2" max="2" width="34.6640625" customWidth="1"/>
    <col min="3" max="3" width="13.5" customWidth="1"/>
    <col min="4" max="4" width="20.1640625" customWidth="1"/>
    <col min="5" max="5" width="20.33203125" customWidth="1"/>
    <col min="6" max="6" width="20" customWidth="1"/>
    <col min="7" max="7" width="20.33203125" customWidth="1"/>
    <col min="8" max="8" width="15.33203125" customWidth="1"/>
    <col min="9" max="9" width="14.83203125" customWidth="1"/>
    <col min="10" max="10" width="22" customWidth="1"/>
    <col min="11" max="11" width="15.33203125" customWidth="1"/>
    <col min="12" max="12" width="22.6640625" customWidth="1"/>
    <col min="13" max="14" width="15.33203125" customWidth="1"/>
    <col min="15" max="15" width="26.5" customWidth="1"/>
    <col min="16" max="16" width="22.1640625" customWidth="1"/>
    <col min="17" max="17" width="20.5" customWidth="1"/>
    <col min="18" max="27" width="15.33203125" customWidth="1"/>
    <col min="28" max="28" width="29.5" customWidth="1"/>
    <col min="29" max="41" width="15.33203125" customWidth="1"/>
  </cols>
  <sheetData>
    <row r="1" spans="1:41" ht="23" x14ac:dyDescent="0.25">
      <c r="A1" s="428" t="s">
        <v>164</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1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row>
    <row r="3" spans="1:41" ht="19" x14ac:dyDescent="0.2">
      <c r="A3" s="1"/>
      <c r="B3" s="30" t="s">
        <v>163</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ht="13" x14ac:dyDescent="0.15">
      <c r="A4" s="1"/>
      <c r="B4" s="427"/>
      <c r="C4" s="426" t="s">
        <v>17</v>
      </c>
      <c r="D4" s="425" t="s">
        <v>162</v>
      </c>
      <c r="E4" s="425" t="s">
        <v>161</v>
      </c>
      <c r="F4" s="426" t="s">
        <v>16</v>
      </c>
      <c r="G4" s="425" t="s">
        <v>160</v>
      </c>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row>
    <row r="5" spans="1:41" ht="13" x14ac:dyDescent="0.15">
      <c r="A5" s="1"/>
      <c r="B5" s="423" t="s">
        <v>159</v>
      </c>
      <c r="C5" s="411"/>
      <c r="D5" s="411"/>
      <c r="E5" s="411"/>
      <c r="F5" s="411"/>
      <c r="G5" s="41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13" x14ac:dyDescent="0.15">
      <c r="A6" s="1"/>
      <c r="B6" s="421" t="s">
        <v>130</v>
      </c>
      <c r="C6" s="422">
        <v>24042.6</v>
      </c>
      <c r="D6" s="420">
        <v>13919.400000000005</v>
      </c>
      <c r="E6" s="420">
        <v>24042.600000000013</v>
      </c>
      <c r="F6" s="419">
        <v>10123.199999999993</v>
      </c>
      <c r="G6" s="424">
        <v>0</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row>
    <row r="7" spans="1:41" ht="13" x14ac:dyDescent="0.15">
      <c r="A7" s="1"/>
      <c r="B7" s="421" t="s">
        <v>158</v>
      </c>
      <c r="C7" s="422">
        <v>1900</v>
      </c>
      <c r="D7" s="420">
        <v>1100</v>
      </c>
      <c r="E7" s="420">
        <v>1900</v>
      </c>
      <c r="F7" s="419">
        <v>800</v>
      </c>
      <c r="G7" s="424">
        <v>0</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row>
    <row r="8" spans="1:41" ht="13" x14ac:dyDescent="0.15">
      <c r="A8" s="1"/>
      <c r="B8" s="421" t="s">
        <v>128</v>
      </c>
      <c r="C8" s="422">
        <v>3800</v>
      </c>
      <c r="D8" s="420">
        <v>2200</v>
      </c>
      <c r="E8" s="420">
        <v>3800</v>
      </c>
      <c r="F8" s="419">
        <v>1600</v>
      </c>
      <c r="G8" s="424">
        <v>0</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row>
    <row r="9" spans="1:41" ht="13" x14ac:dyDescent="0.15">
      <c r="A9" s="1"/>
      <c r="B9" s="421" t="s">
        <v>157</v>
      </c>
      <c r="C9" s="419">
        <v>4000</v>
      </c>
      <c r="D9" s="420">
        <v>718.4</v>
      </c>
      <c r="E9" s="420">
        <v>718.4</v>
      </c>
      <c r="F9" s="419">
        <v>3281.6</v>
      </c>
      <c r="G9" s="424">
        <v>3282</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row>
    <row r="10" spans="1:41" ht="13" x14ac:dyDescent="0.15">
      <c r="A10" s="1"/>
      <c r="B10" s="421" t="s">
        <v>156</v>
      </c>
      <c r="C10" s="422">
        <v>1646.0592352291901</v>
      </c>
      <c r="D10" s="420">
        <v>1123.705964290275</v>
      </c>
      <c r="E10" s="420">
        <v>1646.0592352291901</v>
      </c>
      <c r="F10" s="419">
        <v>522.3532709389151</v>
      </c>
      <c r="G10" s="424">
        <v>0</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row>
    <row r="11" spans="1:41" ht="13" x14ac:dyDescent="0.15">
      <c r="A11" s="1"/>
      <c r="B11" s="421"/>
      <c r="C11" s="422"/>
      <c r="D11" s="420"/>
      <c r="E11" s="420"/>
      <c r="F11" s="419"/>
      <c r="G11" s="419"/>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row>
    <row r="12" spans="1:41" ht="13" x14ac:dyDescent="0.15">
      <c r="A12" s="1"/>
      <c r="B12" s="423" t="s">
        <v>155</v>
      </c>
      <c r="C12" s="422"/>
      <c r="D12" s="420"/>
      <c r="E12" s="420"/>
      <c r="F12" s="419"/>
      <c r="G12" s="419"/>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row>
    <row r="13" spans="1:41" ht="13" x14ac:dyDescent="0.15">
      <c r="A13" s="406"/>
      <c r="B13" s="421" t="s">
        <v>135</v>
      </c>
      <c r="C13" s="419">
        <v>18890.625</v>
      </c>
      <c r="D13" s="420">
        <v>15328.125</v>
      </c>
      <c r="E13" s="420">
        <v>19028.125</v>
      </c>
      <c r="F13" s="419">
        <v>3562.5</v>
      </c>
      <c r="G13" s="418"/>
      <c r="H13" s="406"/>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row>
    <row r="14" spans="1:41" ht="13" x14ac:dyDescent="0.15">
      <c r="A14" s="406"/>
      <c r="B14" s="412"/>
      <c r="C14" s="411"/>
      <c r="D14" s="411"/>
      <c r="E14" s="411"/>
      <c r="F14" s="411"/>
      <c r="G14" s="411"/>
      <c r="H14" s="406"/>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row>
    <row r="15" spans="1:41" ht="14" thickBot="1" x14ac:dyDescent="0.2">
      <c r="A15" s="406"/>
      <c r="B15" s="416" t="s">
        <v>154</v>
      </c>
      <c r="C15" s="408">
        <v>35388.659235229192</v>
      </c>
      <c r="D15" s="408">
        <v>19061.505964290282</v>
      </c>
      <c r="E15" s="408">
        <v>32107.059235229204</v>
      </c>
      <c r="F15" s="408">
        <v>16327.15327093891</v>
      </c>
      <c r="G15" s="417">
        <v>3282</v>
      </c>
      <c r="H15" s="406"/>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row>
    <row r="16" spans="1:41" ht="13" x14ac:dyDescent="0.15">
      <c r="A16" s="406"/>
      <c r="B16" s="412"/>
      <c r="C16" s="411"/>
      <c r="D16" s="411"/>
      <c r="E16" s="411"/>
      <c r="F16" s="411"/>
      <c r="G16" s="411"/>
      <c r="H16" s="406"/>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row>
    <row r="17" spans="1:41" ht="13" customHeight="1" thickBot="1" x14ac:dyDescent="0.2">
      <c r="A17" s="406"/>
      <c r="B17" s="416" t="s">
        <v>153</v>
      </c>
      <c r="C17" s="408">
        <v>19611.340764770808</v>
      </c>
      <c r="D17" s="408">
        <v>15328.125</v>
      </c>
      <c r="E17" s="408">
        <v>19028.125</v>
      </c>
      <c r="F17" s="408">
        <v>4283.2157647708082</v>
      </c>
      <c r="G17" s="415">
        <v>583.21576477080816</v>
      </c>
      <c r="H17" s="407" t="s">
        <v>152</v>
      </c>
      <c r="I17" s="407"/>
      <c r="J17" s="407"/>
      <c r="K17" s="407"/>
      <c r="L17" s="407"/>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row>
    <row r="18" spans="1:41" ht="13" x14ac:dyDescent="0.15">
      <c r="A18" s="406"/>
      <c r="B18" s="412"/>
      <c r="C18" s="411"/>
      <c r="D18" s="411"/>
      <c r="E18" s="411"/>
      <c r="F18" s="411"/>
      <c r="G18" s="411"/>
      <c r="H18" s="407"/>
      <c r="I18" s="407"/>
      <c r="J18" s="407"/>
      <c r="K18" s="407"/>
      <c r="L18" s="407"/>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row>
    <row r="19" spans="1:41" ht="14" thickBot="1" x14ac:dyDescent="0.2">
      <c r="A19" s="406"/>
      <c r="B19" s="414" t="s">
        <v>151</v>
      </c>
      <c r="C19" s="413">
        <v>55000</v>
      </c>
      <c r="D19" s="413">
        <v>34389.630964290278</v>
      </c>
      <c r="E19" s="413">
        <v>51135.184235229201</v>
      </c>
      <c r="F19" s="413">
        <v>20610.369035709722</v>
      </c>
      <c r="G19" s="413">
        <v>3864.8157647707994</v>
      </c>
      <c r="H19" s="407"/>
      <c r="I19" s="407"/>
      <c r="J19" s="407"/>
      <c r="K19" s="407"/>
      <c r="L19" s="407"/>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row>
    <row r="20" spans="1:41" ht="13" x14ac:dyDescent="0.15">
      <c r="A20" s="406"/>
      <c r="B20" s="412"/>
      <c r="C20" s="411"/>
      <c r="D20" s="411"/>
      <c r="E20" s="411"/>
      <c r="F20" s="411"/>
      <c r="G20" s="411"/>
      <c r="H20" s="407"/>
      <c r="I20" s="407"/>
      <c r="J20" s="407"/>
      <c r="K20" s="407"/>
      <c r="L20" s="407"/>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ht="14" thickBot="1" x14ac:dyDescent="0.2">
      <c r="A21" s="406"/>
      <c r="B21" s="410" t="s">
        <v>150</v>
      </c>
      <c r="C21" s="409">
        <v>23.416813389729821</v>
      </c>
      <c r="D21" s="409">
        <v>12.613072598372394</v>
      </c>
      <c r="E21" s="409">
        <v>21.245365912475901</v>
      </c>
      <c r="F21" s="409"/>
      <c r="G21" s="408"/>
      <c r="H21" s="407"/>
      <c r="I21" s="407"/>
      <c r="J21" s="407"/>
      <c r="K21" s="407"/>
      <c r="L21" s="407"/>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row>
    <row r="22" spans="1:41" ht="13" x14ac:dyDescent="0.15">
      <c r="A22" s="406"/>
      <c r="B22" s="406"/>
      <c r="C22" s="406"/>
      <c r="D22" s="406"/>
      <c r="E22" s="406"/>
      <c r="F22" s="406"/>
      <c r="G22" s="406"/>
      <c r="H22" s="406"/>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row>
    <row r="23" spans="1:41" ht="98" x14ac:dyDescent="0.15">
      <c r="A23" s="406"/>
      <c r="B23" s="406"/>
      <c r="C23" s="406"/>
      <c r="D23" s="406"/>
      <c r="E23" s="406"/>
      <c r="F23" s="406"/>
      <c r="G23" s="406"/>
      <c r="H23" s="406"/>
      <c r="I23" s="1"/>
      <c r="J23" s="1"/>
      <c r="K23" s="1"/>
      <c r="L23" s="1"/>
      <c r="M23" s="1"/>
      <c r="N23" s="1"/>
      <c r="O23" s="1"/>
      <c r="P23" s="1"/>
      <c r="Q23" s="1"/>
      <c r="R23" s="1"/>
      <c r="S23" s="405" t="s">
        <v>149</v>
      </c>
      <c r="T23" s="1"/>
      <c r="U23" s="1"/>
      <c r="V23" s="1"/>
      <c r="W23" s="1"/>
      <c r="X23" s="1"/>
      <c r="Y23" s="1"/>
      <c r="Z23" s="1"/>
      <c r="AA23" s="1"/>
      <c r="AB23" s="1"/>
      <c r="AC23" s="1"/>
      <c r="AD23" s="1"/>
      <c r="AE23" s="1"/>
      <c r="AF23" s="1"/>
      <c r="AG23" s="1"/>
      <c r="AH23" s="1"/>
      <c r="AI23" s="1"/>
      <c r="AJ23" s="1"/>
      <c r="AK23" s="1"/>
      <c r="AL23" s="1"/>
      <c r="AM23" s="1"/>
      <c r="AN23" s="1"/>
      <c r="AO23" s="1"/>
    </row>
    <row r="24" spans="1:41" ht="98"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405" t="s">
        <v>148</v>
      </c>
      <c r="AH24" s="1"/>
      <c r="AI24" s="1"/>
      <c r="AJ24" s="1"/>
      <c r="AK24" s="1"/>
      <c r="AL24" s="1"/>
      <c r="AM24" s="1"/>
      <c r="AN24" s="1"/>
      <c r="AO24" s="1"/>
    </row>
    <row r="25" spans="1:41" ht="19" x14ac:dyDescent="0.2">
      <c r="A25" s="1"/>
      <c r="B25" s="30" t="s">
        <v>147</v>
      </c>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row>
    <row r="26" spans="1:41" ht="14" x14ac:dyDescent="0.2">
      <c r="A26" s="1"/>
      <c r="B26" s="404" t="s">
        <v>146</v>
      </c>
      <c r="C26" s="402" t="s">
        <v>145</v>
      </c>
      <c r="D26" s="378"/>
      <c r="E26" s="378"/>
      <c r="F26" s="378"/>
      <c r="G26" s="378"/>
      <c r="H26" s="378"/>
      <c r="I26" s="378"/>
      <c r="J26" s="378"/>
      <c r="K26" s="378"/>
      <c r="L26" s="377"/>
      <c r="M26" s="403" t="s">
        <v>144</v>
      </c>
      <c r="N26" s="378"/>
      <c r="O26" s="378"/>
      <c r="P26" s="377"/>
      <c r="Q26" s="402" t="s">
        <v>143</v>
      </c>
      <c r="R26" s="378"/>
      <c r="S26" s="378"/>
      <c r="T26" s="378"/>
      <c r="U26" s="378"/>
      <c r="V26" s="378"/>
      <c r="W26" s="378"/>
      <c r="X26" s="378"/>
      <c r="Y26" s="378"/>
      <c r="Z26" s="377"/>
      <c r="AA26" s="403" t="s">
        <v>142</v>
      </c>
      <c r="AB26" s="378"/>
      <c r="AC26" s="378"/>
      <c r="AD26" s="377"/>
      <c r="AE26" s="402" t="s">
        <v>141</v>
      </c>
      <c r="AF26" s="378"/>
      <c r="AG26" s="378"/>
      <c r="AH26" s="378"/>
      <c r="AI26" s="378"/>
      <c r="AJ26" s="378"/>
      <c r="AK26" s="378"/>
      <c r="AL26" s="378"/>
      <c r="AM26" s="378"/>
      <c r="AN26" s="377"/>
      <c r="AO26" s="401" t="s">
        <v>140</v>
      </c>
    </row>
    <row r="27" spans="1:41" ht="13" x14ac:dyDescent="0.15">
      <c r="A27" s="1"/>
      <c r="B27" s="400" t="s">
        <v>139</v>
      </c>
      <c r="C27" s="163" t="s">
        <v>35</v>
      </c>
      <c r="D27" s="163" t="s">
        <v>34</v>
      </c>
      <c r="E27" s="163" t="s">
        <v>33</v>
      </c>
      <c r="F27" s="163" t="s">
        <v>63</v>
      </c>
      <c r="G27" s="163" t="s">
        <v>62</v>
      </c>
      <c r="H27" s="163" t="s">
        <v>61</v>
      </c>
      <c r="I27" s="163" t="s">
        <v>58</v>
      </c>
      <c r="J27" s="163" t="s">
        <v>57</v>
      </c>
      <c r="K27" s="163" t="s">
        <v>53</v>
      </c>
      <c r="L27" s="163" t="s">
        <v>52</v>
      </c>
      <c r="M27" s="399" t="s">
        <v>46</v>
      </c>
      <c r="N27" s="399" t="s">
        <v>45</v>
      </c>
      <c r="O27" s="399" t="s">
        <v>39</v>
      </c>
      <c r="P27" s="399" t="s">
        <v>38</v>
      </c>
      <c r="Q27" s="163" t="s">
        <v>35</v>
      </c>
      <c r="R27" s="163" t="s">
        <v>34</v>
      </c>
      <c r="S27" s="163" t="s">
        <v>33</v>
      </c>
      <c r="T27" s="163" t="s">
        <v>63</v>
      </c>
      <c r="U27" s="163" t="s">
        <v>62</v>
      </c>
      <c r="V27" s="163" t="s">
        <v>61</v>
      </c>
      <c r="W27" s="163" t="s">
        <v>58</v>
      </c>
      <c r="X27" s="163" t="s">
        <v>57</v>
      </c>
      <c r="Y27" s="163" t="s">
        <v>53</v>
      </c>
      <c r="Z27" s="163" t="s">
        <v>52</v>
      </c>
      <c r="AA27" s="399" t="s">
        <v>46</v>
      </c>
      <c r="AB27" s="399" t="s">
        <v>45</v>
      </c>
      <c r="AC27" s="399" t="s">
        <v>39</v>
      </c>
      <c r="AD27" s="399" t="s">
        <v>38</v>
      </c>
      <c r="AE27" s="163" t="s">
        <v>35</v>
      </c>
      <c r="AF27" s="163" t="s">
        <v>34</v>
      </c>
      <c r="AG27" s="163" t="s">
        <v>33</v>
      </c>
      <c r="AH27" s="163" t="s">
        <v>63</v>
      </c>
      <c r="AI27" s="163" t="s">
        <v>62</v>
      </c>
      <c r="AJ27" s="163" t="s">
        <v>61</v>
      </c>
      <c r="AK27" s="163" t="s">
        <v>58</v>
      </c>
      <c r="AL27" s="163" t="s">
        <v>57</v>
      </c>
      <c r="AM27" s="163" t="s">
        <v>53</v>
      </c>
      <c r="AN27" s="398" t="s">
        <v>52</v>
      </c>
      <c r="AO27" s="270"/>
    </row>
    <row r="28" spans="1:41" ht="13" x14ac:dyDescent="0.15">
      <c r="A28" s="1"/>
      <c r="B28" s="397" t="s">
        <v>138</v>
      </c>
      <c r="C28" s="394">
        <v>43738</v>
      </c>
      <c r="D28" s="394">
        <v>43745</v>
      </c>
      <c r="E28" s="394">
        <v>43752</v>
      </c>
      <c r="F28" s="394">
        <v>43759</v>
      </c>
      <c r="G28" s="394">
        <v>43766</v>
      </c>
      <c r="H28" s="394">
        <v>43773</v>
      </c>
      <c r="I28" s="394">
        <v>43780</v>
      </c>
      <c r="J28" s="394">
        <v>43787</v>
      </c>
      <c r="K28" s="394">
        <v>43794</v>
      </c>
      <c r="L28" s="394">
        <v>43801</v>
      </c>
      <c r="M28" s="396">
        <v>43808</v>
      </c>
      <c r="N28" s="396">
        <v>43815</v>
      </c>
      <c r="O28" s="396">
        <v>43822</v>
      </c>
      <c r="P28" s="396">
        <v>43829</v>
      </c>
      <c r="Q28" s="394">
        <v>43836</v>
      </c>
      <c r="R28" s="394">
        <v>43843</v>
      </c>
      <c r="S28" s="394">
        <v>43850</v>
      </c>
      <c r="T28" s="394">
        <v>43857</v>
      </c>
      <c r="U28" s="394">
        <v>43864</v>
      </c>
      <c r="V28" s="394">
        <v>43871</v>
      </c>
      <c r="W28" s="394">
        <v>43878</v>
      </c>
      <c r="X28" s="394">
        <v>43885</v>
      </c>
      <c r="Y28" s="394">
        <v>43892</v>
      </c>
      <c r="Z28" s="394">
        <v>43899</v>
      </c>
      <c r="AA28" s="396">
        <v>43906</v>
      </c>
      <c r="AB28" s="396">
        <v>43913</v>
      </c>
      <c r="AC28" s="396">
        <v>43920</v>
      </c>
      <c r="AD28" s="396">
        <v>43927</v>
      </c>
      <c r="AE28" s="394">
        <v>43934</v>
      </c>
      <c r="AF28" s="394">
        <v>43941</v>
      </c>
      <c r="AG28" s="395">
        <v>43948</v>
      </c>
      <c r="AH28" s="394">
        <v>43955</v>
      </c>
      <c r="AI28" s="394">
        <v>43962</v>
      </c>
      <c r="AJ28" s="394">
        <v>43969</v>
      </c>
      <c r="AK28" s="394">
        <v>43976</v>
      </c>
      <c r="AL28" s="394">
        <v>43983</v>
      </c>
      <c r="AM28" s="394">
        <v>43990</v>
      </c>
      <c r="AN28" s="393">
        <v>43990</v>
      </c>
      <c r="AO28" s="241"/>
    </row>
    <row r="29" spans="1:41" ht="13" x14ac:dyDescent="0.15">
      <c r="A29" s="1"/>
      <c r="B29" s="322" t="s">
        <v>137</v>
      </c>
      <c r="C29" s="392"/>
      <c r="D29" s="378"/>
      <c r="E29" s="378"/>
      <c r="F29" s="378"/>
      <c r="G29" s="378"/>
      <c r="H29" s="378"/>
      <c r="I29" s="378"/>
      <c r="J29" s="378"/>
      <c r="K29" s="378"/>
      <c r="L29" s="378"/>
      <c r="M29" s="378"/>
      <c r="N29" s="378"/>
      <c r="O29" s="378"/>
      <c r="P29" s="378"/>
      <c r="Q29" s="378"/>
      <c r="R29" s="378"/>
      <c r="S29" s="378"/>
      <c r="T29" s="378"/>
      <c r="U29" s="378"/>
      <c r="V29" s="378"/>
      <c r="W29" s="378"/>
      <c r="X29" s="378"/>
      <c r="Y29" s="378"/>
      <c r="Z29" s="378"/>
      <c r="AA29" s="378"/>
      <c r="AB29" s="378"/>
      <c r="AC29" s="378"/>
      <c r="AD29" s="378"/>
      <c r="AE29" s="378"/>
      <c r="AF29" s="378"/>
      <c r="AG29" s="378"/>
      <c r="AH29" s="378"/>
      <c r="AI29" s="378"/>
      <c r="AJ29" s="378"/>
      <c r="AK29" s="378"/>
      <c r="AL29" s="378"/>
      <c r="AM29" s="378"/>
      <c r="AN29" s="378"/>
      <c r="AO29" s="377"/>
    </row>
    <row r="30" spans="1:41" ht="13" x14ac:dyDescent="0.15">
      <c r="A30" s="1"/>
      <c r="B30" s="335" t="s">
        <v>30</v>
      </c>
      <c r="C30" s="386">
        <v>0</v>
      </c>
      <c r="D30" s="386">
        <v>0</v>
      </c>
      <c r="E30" s="386">
        <v>0</v>
      </c>
      <c r="F30" s="386">
        <v>1</v>
      </c>
      <c r="G30" s="386">
        <v>0.5</v>
      </c>
      <c r="H30" s="386">
        <v>0.5</v>
      </c>
      <c r="I30" s="386">
        <v>0</v>
      </c>
      <c r="J30" s="386">
        <v>0</v>
      </c>
      <c r="K30" s="386">
        <v>0</v>
      </c>
      <c r="L30" s="386">
        <v>3</v>
      </c>
      <c r="M30" s="390">
        <v>0</v>
      </c>
      <c r="N30" s="390">
        <v>0</v>
      </c>
      <c r="O30" s="390">
        <v>0</v>
      </c>
      <c r="P30" s="390">
        <v>0</v>
      </c>
      <c r="Q30" s="386">
        <v>0</v>
      </c>
      <c r="R30" s="386">
        <v>2.5</v>
      </c>
      <c r="S30" s="386">
        <v>6</v>
      </c>
      <c r="T30" s="386">
        <v>2</v>
      </c>
      <c r="U30" s="386">
        <v>6</v>
      </c>
      <c r="V30" s="386">
        <v>7.5</v>
      </c>
      <c r="W30" s="386">
        <v>3</v>
      </c>
      <c r="X30" s="386">
        <v>8.25</v>
      </c>
      <c r="Y30" s="386">
        <v>7</v>
      </c>
      <c r="Z30" s="386">
        <v>1.75</v>
      </c>
      <c r="AA30" s="389">
        <v>0</v>
      </c>
      <c r="AB30" s="389">
        <v>8.25</v>
      </c>
      <c r="AC30" s="389">
        <v>10.5</v>
      </c>
      <c r="AD30" s="389">
        <v>18.25</v>
      </c>
      <c r="AE30" s="386">
        <v>8.5</v>
      </c>
      <c r="AF30" s="386">
        <v>10</v>
      </c>
      <c r="AG30" s="388">
        <v>6.25</v>
      </c>
      <c r="AH30" s="386">
        <v>0</v>
      </c>
      <c r="AI30" s="386">
        <v>0</v>
      </c>
      <c r="AJ30" s="386">
        <v>0</v>
      </c>
      <c r="AK30" s="386">
        <v>0</v>
      </c>
      <c r="AL30" s="386">
        <v>0</v>
      </c>
      <c r="AM30" s="386">
        <v>0</v>
      </c>
      <c r="AN30" s="387">
        <v>0</v>
      </c>
      <c r="AO30" s="386">
        <v>110.75</v>
      </c>
    </row>
    <row r="31" spans="1:41" ht="13" x14ac:dyDescent="0.15">
      <c r="A31" s="1"/>
      <c r="B31" s="391" t="s">
        <v>29</v>
      </c>
      <c r="C31" s="386">
        <v>0</v>
      </c>
      <c r="D31" s="386">
        <v>0</v>
      </c>
      <c r="E31" s="386">
        <v>0</v>
      </c>
      <c r="F31" s="386">
        <v>1</v>
      </c>
      <c r="G31" s="386">
        <v>1.5</v>
      </c>
      <c r="H31" s="386">
        <v>1</v>
      </c>
      <c r="I31" s="386">
        <v>0</v>
      </c>
      <c r="J31" s="386">
        <v>3.5</v>
      </c>
      <c r="K31" s="386">
        <v>4.75</v>
      </c>
      <c r="L31" s="386">
        <v>0</v>
      </c>
      <c r="M31" s="390">
        <v>0</v>
      </c>
      <c r="N31" s="390">
        <v>0</v>
      </c>
      <c r="O31" s="390">
        <v>0</v>
      </c>
      <c r="P31" s="390">
        <v>0</v>
      </c>
      <c r="Q31" s="386">
        <v>0</v>
      </c>
      <c r="R31" s="386">
        <v>5</v>
      </c>
      <c r="S31" s="386">
        <v>5.5</v>
      </c>
      <c r="T31" s="386">
        <v>6.25</v>
      </c>
      <c r="U31" s="386">
        <v>13</v>
      </c>
      <c r="V31" s="386">
        <v>8</v>
      </c>
      <c r="W31" s="386">
        <v>29</v>
      </c>
      <c r="X31" s="386">
        <v>7.5</v>
      </c>
      <c r="Y31" s="386">
        <v>9</v>
      </c>
      <c r="Z31" s="386">
        <v>5</v>
      </c>
      <c r="AA31" s="389">
        <v>6</v>
      </c>
      <c r="AB31" s="389">
        <v>8.25</v>
      </c>
      <c r="AC31" s="389">
        <v>9.25</v>
      </c>
      <c r="AD31" s="389">
        <v>5.75</v>
      </c>
      <c r="AE31" s="386">
        <v>18.5</v>
      </c>
      <c r="AF31" s="386">
        <v>18.5</v>
      </c>
      <c r="AG31" s="388">
        <v>11</v>
      </c>
      <c r="AH31" s="386">
        <v>0</v>
      </c>
      <c r="AI31" s="386">
        <v>0</v>
      </c>
      <c r="AJ31" s="386">
        <v>0</v>
      </c>
      <c r="AK31" s="386">
        <v>0</v>
      </c>
      <c r="AL31" s="386">
        <v>0</v>
      </c>
      <c r="AM31" s="386">
        <v>0</v>
      </c>
      <c r="AN31" s="387">
        <v>0</v>
      </c>
      <c r="AO31" s="386">
        <v>177.25</v>
      </c>
    </row>
    <row r="32" spans="1:41" ht="13" x14ac:dyDescent="0.15">
      <c r="A32" s="1"/>
      <c r="B32" s="391" t="s">
        <v>28</v>
      </c>
      <c r="C32" s="386">
        <v>0</v>
      </c>
      <c r="D32" s="386">
        <v>0</v>
      </c>
      <c r="E32" s="386">
        <v>1</v>
      </c>
      <c r="F32" s="386">
        <v>3</v>
      </c>
      <c r="G32" s="386">
        <v>1.5</v>
      </c>
      <c r="H32" s="386">
        <v>2.25</v>
      </c>
      <c r="I32" s="386">
        <v>3.25</v>
      </c>
      <c r="J32" s="386">
        <v>4</v>
      </c>
      <c r="K32" s="386">
        <v>9.75</v>
      </c>
      <c r="L32" s="386">
        <v>6.25</v>
      </c>
      <c r="M32" s="390">
        <v>0</v>
      </c>
      <c r="N32" s="390">
        <v>0</v>
      </c>
      <c r="O32" s="390">
        <v>0</v>
      </c>
      <c r="P32" s="390">
        <v>0</v>
      </c>
      <c r="Q32" s="386">
        <v>0</v>
      </c>
      <c r="R32" s="386">
        <v>8.5</v>
      </c>
      <c r="S32" s="386">
        <v>9.5</v>
      </c>
      <c r="T32" s="386">
        <v>16.5</v>
      </c>
      <c r="U32" s="386">
        <v>19</v>
      </c>
      <c r="V32" s="386">
        <v>5.5</v>
      </c>
      <c r="W32" s="386">
        <v>12</v>
      </c>
      <c r="X32" s="386">
        <v>13.25</v>
      </c>
      <c r="Y32" s="386">
        <v>9</v>
      </c>
      <c r="Z32" s="386">
        <v>8.5</v>
      </c>
      <c r="AA32" s="389">
        <v>6.75</v>
      </c>
      <c r="AB32" s="389">
        <v>11.25</v>
      </c>
      <c r="AC32" s="389">
        <v>26.25</v>
      </c>
      <c r="AD32" s="389">
        <v>14.75</v>
      </c>
      <c r="AE32" s="386">
        <v>5.25</v>
      </c>
      <c r="AF32" s="386">
        <v>19</v>
      </c>
      <c r="AG32" s="388">
        <v>2.25</v>
      </c>
      <c r="AH32" s="386">
        <v>0</v>
      </c>
      <c r="AI32" s="386">
        <v>0</v>
      </c>
      <c r="AJ32" s="386">
        <v>0</v>
      </c>
      <c r="AK32" s="386">
        <v>0</v>
      </c>
      <c r="AL32" s="386">
        <v>0</v>
      </c>
      <c r="AM32" s="386">
        <v>0</v>
      </c>
      <c r="AN32" s="387">
        <v>0</v>
      </c>
      <c r="AO32" s="386">
        <v>218.25</v>
      </c>
    </row>
    <row r="33" spans="1:41" ht="13" x14ac:dyDescent="0.15">
      <c r="A33" s="1"/>
      <c r="B33" s="391" t="s">
        <v>26</v>
      </c>
      <c r="C33" s="386">
        <v>0</v>
      </c>
      <c r="D33" s="386">
        <v>0</v>
      </c>
      <c r="E33" s="386">
        <v>0</v>
      </c>
      <c r="F33" s="386">
        <v>1</v>
      </c>
      <c r="G33" s="386">
        <v>1</v>
      </c>
      <c r="H33" s="386">
        <v>4</v>
      </c>
      <c r="I33" s="386">
        <v>1</v>
      </c>
      <c r="J33" s="386">
        <v>3</v>
      </c>
      <c r="K33" s="386">
        <v>1.75</v>
      </c>
      <c r="L33" s="386">
        <v>4.75</v>
      </c>
      <c r="M33" s="390">
        <v>0</v>
      </c>
      <c r="N33" s="390">
        <v>0</v>
      </c>
      <c r="O33" s="390">
        <v>0</v>
      </c>
      <c r="P33" s="390">
        <v>0</v>
      </c>
      <c r="Q33" s="386">
        <v>0</v>
      </c>
      <c r="R33" s="386">
        <v>9</v>
      </c>
      <c r="S33" s="386">
        <v>8.5</v>
      </c>
      <c r="T33" s="386">
        <v>7</v>
      </c>
      <c r="U33" s="386">
        <v>15</v>
      </c>
      <c r="V33" s="386">
        <v>4</v>
      </c>
      <c r="W33" s="386">
        <v>4.5</v>
      </c>
      <c r="X33" s="386">
        <v>6.25</v>
      </c>
      <c r="Y33" s="386">
        <v>4</v>
      </c>
      <c r="Z33" s="386">
        <v>4.5</v>
      </c>
      <c r="AA33" s="389">
        <v>5</v>
      </c>
      <c r="AB33" s="389">
        <v>6.25</v>
      </c>
      <c r="AC33" s="389">
        <v>8.25</v>
      </c>
      <c r="AD33" s="389">
        <v>5.75</v>
      </c>
      <c r="AE33" s="386">
        <v>6.5</v>
      </c>
      <c r="AF33" s="386">
        <v>10.5</v>
      </c>
      <c r="AG33" s="388">
        <v>2.75</v>
      </c>
      <c r="AH33" s="386">
        <v>0</v>
      </c>
      <c r="AI33" s="386">
        <v>0</v>
      </c>
      <c r="AJ33" s="386">
        <v>0</v>
      </c>
      <c r="AK33" s="386">
        <v>0</v>
      </c>
      <c r="AL33" s="386">
        <v>0</v>
      </c>
      <c r="AM33" s="386">
        <v>0</v>
      </c>
      <c r="AN33" s="387">
        <v>0</v>
      </c>
      <c r="AO33" s="386">
        <v>124.25</v>
      </c>
    </row>
    <row r="34" spans="1:41" ht="13" x14ac:dyDescent="0.15">
      <c r="A34" s="1"/>
      <c r="B34" s="391" t="s">
        <v>24</v>
      </c>
      <c r="C34" s="386">
        <v>0</v>
      </c>
      <c r="D34" s="386">
        <v>0</v>
      </c>
      <c r="E34" s="386">
        <v>0</v>
      </c>
      <c r="F34" s="386">
        <v>1</v>
      </c>
      <c r="G34" s="386">
        <v>1.5</v>
      </c>
      <c r="H34" s="386">
        <v>3.75</v>
      </c>
      <c r="I34" s="386">
        <v>1</v>
      </c>
      <c r="J34" s="386">
        <v>2.25</v>
      </c>
      <c r="K34" s="386">
        <v>3</v>
      </c>
      <c r="L34" s="386">
        <v>5</v>
      </c>
      <c r="M34" s="390">
        <v>0</v>
      </c>
      <c r="N34" s="390">
        <v>0</v>
      </c>
      <c r="O34" s="390">
        <v>0</v>
      </c>
      <c r="P34" s="390">
        <v>0</v>
      </c>
      <c r="Q34" s="386">
        <v>0</v>
      </c>
      <c r="R34" s="386">
        <v>5</v>
      </c>
      <c r="S34" s="386">
        <v>6.5</v>
      </c>
      <c r="T34" s="386">
        <v>9</v>
      </c>
      <c r="U34" s="386">
        <v>11.5</v>
      </c>
      <c r="V34" s="386">
        <v>7</v>
      </c>
      <c r="W34" s="386">
        <v>3.5</v>
      </c>
      <c r="X34" s="386">
        <v>9.5</v>
      </c>
      <c r="Y34" s="386">
        <v>8</v>
      </c>
      <c r="Z34" s="386">
        <v>8</v>
      </c>
      <c r="AA34" s="389">
        <v>1</v>
      </c>
      <c r="AB34" s="389">
        <v>1</v>
      </c>
      <c r="AC34" s="389">
        <v>7</v>
      </c>
      <c r="AD34" s="389">
        <v>10.5</v>
      </c>
      <c r="AE34" s="386">
        <v>12.25</v>
      </c>
      <c r="AF34" s="386">
        <v>1.25</v>
      </c>
      <c r="AG34" s="388">
        <v>0.75</v>
      </c>
      <c r="AH34" s="386">
        <v>0</v>
      </c>
      <c r="AI34" s="386">
        <v>0</v>
      </c>
      <c r="AJ34" s="386">
        <v>0</v>
      </c>
      <c r="AK34" s="386">
        <v>0</v>
      </c>
      <c r="AL34" s="386">
        <v>0</v>
      </c>
      <c r="AM34" s="386">
        <v>0</v>
      </c>
      <c r="AN34" s="387">
        <v>0</v>
      </c>
      <c r="AO34" s="386">
        <v>119.25</v>
      </c>
    </row>
    <row r="35" spans="1:41" ht="13" x14ac:dyDescent="0.15">
      <c r="A35" s="1"/>
      <c r="B35" s="391" t="s">
        <v>23</v>
      </c>
      <c r="C35" s="386">
        <v>0</v>
      </c>
      <c r="D35" s="386">
        <v>0</v>
      </c>
      <c r="E35" s="386">
        <v>0</v>
      </c>
      <c r="F35" s="386">
        <v>1</v>
      </c>
      <c r="G35" s="386">
        <v>1.5</v>
      </c>
      <c r="H35" s="386">
        <v>8</v>
      </c>
      <c r="I35" s="386">
        <v>4.5</v>
      </c>
      <c r="J35" s="386">
        <v>7.5</v>
      </c>
      <c r="K35" s="386">
        <v>4</v>
      </c>
      <c r="L35" s="386">
        <v>4</v>
      </c>
      <c r="M35" s="390">
        <v>0</v>
      </c>
      <c r="N35" s="390">
        <v>0</v>
      </c>
      <c r="O35" s="390">
        <v>0</v>
      </c>
      <c r="P35" s="390">
        <v>0</v>
      </c>
      <c r="Q35" s="386">
        <v>0</v>
      </c>
      <c r="R35" s="386">
        <v>6</v>
      </c>
      <c r="S35" s="386">
        <v>4.75</v>
      </c>
      <c r="T35" s="386">
        <v>7</v>
      </c>
      <c r="U35" s="386">
        <v>12</v>
      </c>
      <c r="V35" s="386">
        <v>7</v>
      </c>
      <c r="W35" s="386">
        <v>3.5</v>
      </c>
      <c r="X35" s="386">
        <v>13.25</v>
      </c>
      <c r="Y35" s="386">
        <v>12.5</v>
      </c>
      <c r="Z35" s="386">
        <v>15.25</v>
      </c>
      <c r="AA35" s="389">
        <v>12</v>
      </c>
      <c r="AB35" s="389">
        <v>11.5</v>
      </c>
      <c r="AC35" s="389">
        <v>6.5</v>
      </c>
      <c r="AD35" s="389">
        <v>9</v>
      </c>
      <c r="AE35" s="386">
        <v>2.25</v>
      </c>
      <c r="AF35" s="386">
        <v>16.5</v>
      </c>
      <c r="AG35" s="388">
        <v>20.25</v>
      </c>
      <c r="AH35" s="386">
        <v>0</v>
      </c>
      <c r="AI35" s="386">
        <v>0</v>
      </c>
      <c r="AJ35" s="386">
        <v>0</v>
      </c>
      <c r="AK35" s="386">
        <v>0</v>
      </c>
      <c r="AL35" s="386">
        <v>0</v>
      </c>
      <c r="AM35" s="386">
        <v>0</v>
      </c>
      <c r="AN35" s="387">
        <v>0</v>
      </c>
      <c r="AO35" s="386">
        <v>189.75</v>
      </c>
    </row>
    <row r="36" spans="1:41" ht="13" x14ac:dyDescent="0.15">
      <c r="A36" s="1"/>
      <c r="B36" s="391" t="s">
        <v>22</v>
      </c>
      <c r="C36" s="386">
        <v>0</v>
      </c>
      <c r="D36" s="386">
        <v>0</v>
      </c>
      <c r="E36" s="386">
        <v>0</v>
      </c>
      <c r="F36" s="386">
        <v>1</v>
      </c>
      <c r="G36" s="386">
        <v>3</v>
      </c>
      <c r="H36" s="386">
        <v>1</v>
      </c>
      <c r="I36" s="386">
        <v>2.5</v>
      </c>
      <c r="J36" s="386">
        <v>3</v>
      </c>
      <c r="K36" s="386">
        <v>9.5</v>
      </c>
      <c r="L36" s="386">
        <v>4.75</v>
      </c>
      <c r="M36" s="390">
        <v>0</v>
      </c>
      <c r="N36" s="390">
        <v>0</v>
      </c>
      <c r="O36" s="390">
        <v>0</v>
      </c>
      <c r="P36" s="390">
        <v>0</v>
      </c>
      <c r="Q36" s="386">
        <v>0</v>
      </c>
      <c r="R36" s="386">
        <v>15.5</v>
      </c>
      <c r="S36" s="386">
        <v>17.25</v>
      </c>
      <c r="T36" s="386">
        <v>8.5</v>
      </c>
      <c r="U36" s="386">
        <v>18</v>
      </c>
      <c r="V36" s="386">
        <v>9.5</v>
      </c>
      <c r="W36" s="386">
        <v>18.5</v>
      </c>
      <c r="X36" s="386">
        <v>9.5</v>
      </c>
      <c r="Y36" s="386">
        <v>10.5</v>
      </c>
      <c r="Z36" s="386">
        <v>12.25</v>
      </c>
      <c r="AA36" s="389">
        <v>1.5</v>
      </c>
      <c r="AB36" s="389">
        <v>6.75</v>
      </c>
      <c r="AC36" s="389">
        <v>7.5</v>
      </c>
      <c r="AD36" s="389">
        <v>18.5</v>
      </c>
      <c r="AE36" s="386">
        <v>17</v>
      </c>
      <c r="AF36" s="386">
        <v>23.75</v>
      </c>
      <c r="AG36" s="388">
        <v>13.25</v>
      </c>
      <c r="AH36" s="386">
        <v>0</v>
      </c>
      <c r="AI36" s="386">
        <v>0</v>
      </c>
      <c r="AJ36" s="386">
        <v>0</v>
      </c>
      <c r="AK36" s="386">
        <v>0</v>
      </c>
      <c r="AL36" s="386">
        <v>0</v>
      </c>
      <c r="AM36" s="386">
        <v>0</v>
      </c>
      <c r="AN36" s="387">
        <v>0</v>
      </c>
      <c r="AO36" s="386">
        <v>232.5</v>
      </c>
    </row>
    <row r="37" spans="1:41" ht="13" x14ac:dyDescent="0.15">
      <c r="A37" s="1"/>
      <c r="B37" s="385" t="s">
        <v>20</v>
      </c>
      <c r="C37" s="380">
        <v>0</v>
      </c>
      <c r="D37" s="380">
        <v>0</v>
      </c>
      <c r="E37" s="380">
        <v>0</v>
      </c>
      <c r="F37" s="380">
        <v>1</v>
      </c>
      <c r="G37" s="380">
        <v>1</v>
      </c>
      <c r="H37" s="380">
        <v>0</v>
      </c>
      <c r="I37" s="380">
        <v>1</v>
      </c>
      <c r="J37" s="380">
        <v>1.5</v>
      </c>
      <c r="K37" s="380">
        <v>3</v>
      </c>
      <c r="L37" s="380">
        <v>5</v>
      </c>
      <c r="M37" s="384">
        <v>0</v>
      </c>
      <c r="N37" s="384">
        <v>0</v>
      </c>
      <c r="O37" s="384">
        <v>0</v>
      </c>
      <c r="P37" s="384">
        <v>0</v>
      </c>
      <c r="Q37" s="380">
        <v>0</v>
      </c>
      <c r="R37" s="380">
        <v>3.25</v>
      </c>
      <c r="S37" s="380">
        <v>3.5</v>
      </c>
      <c r="T37" s="380">
        <v>3</v>
      </c>
      <c r="U37" s="380">
        <v>1</v>
      </c>
      <c r="V37" s="380">
        <v>3</v>
      </c>
      <c r="W37" s="380">
        <v>4.5</v>
      </c>
      <c r="X37" s="380">
        <v>7.25</v>
      </c>
      <c r="Y37" s="380">
        <v>7.5</v>
      </c>
      <c r="Z37" s="380">
        <v>3.5</v>
      </c>
      <c r="AA37" s="383">
        <v>0.25</v>
      </c>
      <c r="AB37" s="383">
        <v>12</v>
      </c>
      <c r="AC37" s="383">
        <v>12.25</v>
      </c>
      <c r="AD37" s="383">
        <v>14.75</v>
      </c>
      <c r="AE37" s="380">
        <v>7</v>
      </c>
      <c r="AF37" s="380">
        <v>15.5</v>
      </c>
      <c r="AG37" s="382">
        <v>6.25</v>
      </c>
      <c r="AH37" s="380">
        <v>0</v>
      </c>
      <c r="AI37" s="380">
        <v>0</v>
      </c>
      <c r="AJ37" s="380">
        <v>0</v>
      </c>
      <c r="AK37" s="380">
        <v>0</v>
      </c>
      <c r="AL37" s="380">
        <v>0</v>
      </c>
      <c r="AM37" s="380">
        <v>0</v>
      </c>
      <c r="AN37" s="381">
        <v>0</v>
      </c>
      <c r="AO37" s="380">
        <v>117</v>
      </c>
    </row>
    <row r="38" spans="1:41" ht="13" x14ac:dyDescent="0.15">
      <c r="A38" s="1"/>
      <c r="B38" s="322" t="s">
        <v>136</v>
      </c>
      <c r="C38" s="379"/>
      <c r="D38" s="378"/>
      <c r="E38" s="378"/>
      <c r="F38" s="378"/>
      <c r="G38" s="378"/>
      <c r="H38" s="378"/>
      <c r="I38" s="378"/>
      <c r="J38" s="378"/>
      <c r="K38" s="378"/>
      <c r="L38" s="378"/>
      <c r="M38" s="378"/>
      <c r="N38" s="378"/>
      <c r="O38" s="378"/>
      <c r="P38" s="378"/>
      <c r="Q38" s="378"/>
      <c r="R38" s="378"/>
      <c r="S38" s="378"/>
      <c r="T38" s="378"/>
      <c r="U38" s="378"/>
      <c r="V38" s="378"/>
      <c r="W38" s="378"/>
      <c r="X38" s="378"/>
      <c r="Y38" s="378"/>
      <c r="Z38" s="378"/>
      <c r="AA38" s="378"/>
      <c r="AB38" s="378"/>
      <c r="AC38" s="378"/>
      <c r="AD38" s="378"/>
      <c r="AE38" s="378"/>
      <c r="AF38" s="378"/>
      <c r="AG38" s="378"/>
      <c r="AH38" s="378"/>
      <c r="AI38" s="378"/>
      <c r="AJ38" s="378"/>
      <c r="AK38" s="378"/>
      <c r="AL38" s="378"/>
      <c r="AM38" s="378"/>
      <c r="AN38" s="378"/>
      <c r="AO38" s="377"/>
    </row>
    <row r="39" spans="1:41" ht="13" x14ac:dyDescent="0.15">
      <c r="A39" s="1"/>
      <c r="B39" s="335" t="s">
        <v>135</v>
      </c>
      <c r="C39" s="342">
        <v>0</v>
      </c>
      <c r="D39" s="342">
        <v>0</v>
      </c>
      <c r="E39" s="342">
        <v>12.5</v>
      </c>
      <c r="F39" s="342">
        <v>125</v>
      </c>
      <c r="G39" s="342">
        <v>143.75</v>
      </c>
      <c r="H39" s="342">
        <v>256.25</v>
      </c>
      <c r="I39" s="342">
        <v>165.625</v>
      </c>
      <c r="J39" s="342">
        <v>309.375</v>
      </c>
      <c r="K39" s="342">
        <v>446.875</v>
      </c>
      <c r="L39" s="342">
        <v>409.375</v>
      </c>
      <c r="M39" s="343">
        <v>0</v>
      </c>
      <c r="N39" s="343">
        <v>0</v>
      </c>
      <c r="O39" s="343">
        <v>0</v>
      </c>
      <c r="P39" s="343">
        <v>0</v>
      </c>
      <c r="Q39" s="342">
        <v>0</v>
      </c>
      <c r="R39" s="342">
        <v>684.375</v>
      </c>
      <c r="S39" s="342">
        <v>768.75</v>
      </c>
      <c r="T39" s="342">
        <v>740.625</v>
      </c>
      <c r="U39" s="342">
        <v>1193.75</v>
      </c>
      <c r="V39" s="342">
        <v>643.75</v>
      </c>
      <c r="W39" s="342">
        <v>981.25</v>
      </c>
      <c r="X39" s="342">
        <v>934.375</v>
      </c>
      <c r="Y39" s="342">
        <v>843.75</v>
      </c>
      <c r="Z39" s="342">
        <v>734.375</v>
      </c>
      <c r="AA39" s="343">
        <v>406.25</v>
      </c>
      <c r="AB39" s="343">
        <v>815.625</v>
      </c>
      <c r="AC39" s="343">
        <v>1093.75</v>
      </c>
      <c r="AD39" s="343">
        <v>1215.625</v>
      </c>
      <c r="AE39" s="342">
        <v>965.625</v>
      </c>
      <c r="AF39" s="342">
        <v>1437.5</v>
      </c>
      <c r="AG39" s="342">
        <v>0</v>
      </c>
      <c r="AH39" s="342">
        <v>0</v>
      </c>
      <c r="AI39" s="342">
        <v>0</v>
      </c>
      <c r="AJ39" s="342">
        <v>0</v>
      </c>
      <c r="AK39" s="342">
        <v>0</v>
      </c>
      <c r="AL39" s="342">
        <v>0</v>
      </c>
      <c r="AM39" s="342">
        <v>0</v>
      </c>
      <c r="AN39" s="341">
        <v>0</v>
      </c>
      <c r="AO39" s="340">
        <v>15328.125</v>
      </c>
    </row>
    <row r="40" spans="1:41" ht="13" x14ac:dyDescent="0.15">
      <c r="A40" s="1"/>
      <c r="B40" s="335" t="s">
        <v>134</v>
      </c>
      <c r="C40" s="342">
        <v>0</v>
      </c>
      <c r="D40" s="342">
        <v>0</v>
      </c>
      <c r="E40" s="342">
        <v>0</v>
      </c>
      <c r="F40" s="342">
        <v>0</v>
      </c>
      <c r="G40" s="342">
        <v>0</v>
      </c>
      <c r="H40" s="342">
        <v>0</v>
      </c>
      <c r="I40" s="342">
        <v>0</v>
      </c>
      <c r="J40" s="342">
        <v>0</v>
      </c>
      <c r="K40" s="342">
        <v>0</v>
      </c>
      <c r="L40" s="342">
        <v>0</v>
      </c>
      <c r="M40" s="343">
        <v>0</v>
      </c>
      <c r="N40" s="343">
        <v>0</v>
      </c>
      <c r="O40" s="343">
        <v>0</v>
      </c>
      <c r="P40" s="343">
        <v>0</v>
      </c>
      <c r="Q40" s="342">
        <v>0</v>
      </c>
      <c r="R40" s="342">
        <v>0</v>
      </c>
      <c r="S40" s="342">
        <v>0</v>
      </c>
      <c r="T40" s="342">
        <v>0</v>
      </c>
      <c r="U40" s="342">
        <v>0</v>
      </c>
      <c r="V40" s="342">
        <v>0</v>
      </c>
      <c r="W40" s="375">
        <v>1000</v>
      </c>
      <c r="X40" s="375">
        <v>1000</v>
      </c>
      <c r="Y40" s="375">
        <v>950</v>
      </c>
      <c r="Z40" s="375">
        <v>950</v>
      </c>
      <c r="AA40" s="376">
        <v>900</v>
      </c>
      <c r="AB40" s="376">
        <v>900</v>
      </c>
      <c r="AC40" s="376">
        <v>925</v>
      </c>
      <c r="AD40" s="376">
        <v>925</v>
      </c>
      <c r="AE40" s="375">
        <v>900</v>
      </c>
      <c r="AF40" s="375">
        <v>900</v>
      </c>
      <c r="AG40" s="375">
        <v>950</v>
      </c>
      <c r="AH40" s="375">
        <v>950</v>
      </c>
      <c r="AI40" s="375">
        <v>900</v>
      </c>
      <c r="AJ40" s="375">
        <v>900</v>
      </c>
      <c r="AK40" s="342">
        <v>0</v>
      </c>
      <c r="AL40" s="342">
        <v>0</v>
      </c>
      <c r="AM40" s="342">
        <v>0</v>
      </c>
      <c r="AN40" s="341">
        <v>0</v>
      </c>
      <c r="AO40" s="342">
        <v>3700</v>
      </c>
    </row>
    <row r="41" spans="1:41" ht="13" x14ac:dyDescent="0.15">
      <c r="A41" s="1"/>
      <c r="B41" s="335" t="s">
        <v>133</v>
      </c>
      <c r="C41" s="342">
        <v>0</v>
      </c>
      <c r="D41" s="342">
        <v>0</v>
      </c>
      <c r="E41" s="342">
        <v>0</v>
      </c>
      <c r="F41" s="342">
        <v>0</v>
      </c>
      <c r="G41" s="342">
        <v>0</v>
      </c>
      <c r="H41" s="342">
        <v>0</v>
      </c>
      <c r="I41" s="342">
        <v>0</v>
      </c>
      <c r="J41" s="342">
        <v>0</v>
      </c>
      <c r="K41" s="342">
        <v>0</v>
      </c>
      <c r="L41" s="342">
        <v>0</v>
      </c>
      <c r="M41" s="343">
        <v>0</v>
      </c>
      <c r="N41" s="343">
        <v>0</v>
      </c>
      <c r="O41" s="343">
        <v>0</v>
      </c>
      <c r="P41" s="343">
        <v>0</v>
      </c>
      <c r="Q41" s="342">
        <v>0</v>
      </c>
      <c r="R41" s="342">
        <v>0</v>
      </c>
      <c r="S41" s="342">
        <v>0</v>
      </c>
      <c r="T41" s="342">
        <v>0</v>
      </c>
      <c r="U41" s="342">
        <v>0</v>
      </c>
      <c r="V41" s="342">
        <v>0</v>
      </c>
      <c r="W41" s="342">
        <v>18.75</v>
      </c>
      <c r="X41" s="342">
        <v>65.625</v>
      </c>
      <c r="Y41" s="342">
        <v>106.25</v>
      </c>
      <c r="Z41" s="342">
        <v>215.625</v>
      </c>
      <c r="AA41" s="343">
        <v>493.75</v>
      </c>
      <c r="AB41" s="343">
        <v>84.375</v>
      </c>
      <c r="AC41" s="343">
        <v>-168.75</v>
      </c>
      <c r="AD41" s="343">
        <v>-290.625</v>
      </c>
      <c r="AE41" s="342">
        <v>-65.625</v>
      </c>
      <c r="AF41" s="342">
        <v>-537.5</v>
      </c>
      <c r="AG41" s="342">
        <v>0</v>
      </c>
      <c r="AH41" s="342">
        <v>0</v>
      </c>
      <c r="AI41" s="342">
        <v>0</v>
      </c>
      <c r="AJ41" s="342">
        <v>0</v>
      </c>
      <c r="AK41" s="342">
        <v>0</v>
      </c>
      <c r="AL41" s="342">
        <v>0</v>
      </c>
      <c r="AM41" s="342">
        <v>0</v>
      </c>
      <c r="AN41" s="341">
        <v>0</v>
      </c>
      <c r="AO41" s="342">
        <v>-78.125</v>
      </c>
    </row>
    <row r="42" spans="1:41" ht="13" x14ac:dyDescent="0.15">
      <c r="A42" s="1"/>
      <c r="B42" s="335" t="s">
        <v>132</v>
      </c>
      <c r="C42" s="342">
        <v>0</v>
      </c>
      <c r="D42" s="342">
        <v>0</v>
      </c>
      <c r="E42" s="342">
        <v>0</v>
      </c>
      <c r="F42" s="342">
        <v>0</v>
      </c>
      <c r="G42" s="342">
        <v>0</v>
      </c>
      <c r="H42" s="342">
        <v>0</v>
      </c>
      <c r="I42" s="342">
        <v>0</v>
      </c>
      <c r="J42" s="342">
        <v>0</v>
      </c>
      <c r="K42" s="342">
        <v>0</v>
      </c>
      <c r="L42" s="342">
        <v>0</v>
      </c>
      <c r="M42" s="343">
        <v>0</v>
      </c>
      <c r="N42" s="343">
        <v>0</v>
      </c>
      <c r="O42" s="343">
        <v>0</v>
      </c>
      <c r="P42" s="343">
        <v>0</v>
      </c>
      <c r="Q42" s="342">
        <v>0</v>
      </c>
      <c r="R42" s="342">
        <v>0</v>
      </c>
      <c r="S42" s="342">
        <v>0</v>
      </c>
      <c r="T42" s="342">
        <v>0</v>
      </c>
      <c r="U42" s="342">
        <v>0</v>
      </c>
      <c r="V42" s="342">
        <v>0</v>
      </c>
      <c r="W42" s="342">
        <v>0</v>
      </c>
      <c r="X42" s="342">
        <v>0</v>
      </c>
      <c r="Y42" s="342">
        <v>0</v>
      </c>
      <c r="Z42" s="342">
        <v>0</v>
      </c>
      <c r="AA42" s="343">
        <v>0</v>
      </c>
      <c r="AB42" s="343">
        <v>0</v>
      </c>
      <c r="AC42" s="343">
        <v>0</v>
      </c>
      <c r="AD42" s="343">
        <v>0</v>
      </c>
      <c r="AE42" s="342">
        <v>0</v>
      </c>
      <c r="AF42" s="342">
        <v>0</v>
      </c>
      <c r="AG42" s="342">
        <v>0</v>
      </c>
      <c r="AH42" s="342">
        <v>0</v>
      </c>
      <c r="AI42" s="342">
        <v>0</v>
      </c>
      <c r="AJ42" s="342">
        <v>0</v>
      </c>
      <c r="AK42" s="342">
        <v>0</v>
      </c>
      <c r="AL42" s="342">
        <v>0</v>
      </c>
      <c r="AM42" s="342">
        <v>0</v>
      </c>
      <c r="AN42" s="341">
        <v>0</v>
      </c>
      <c r="AO42" s="342">
        <v>0</v>
      </c>
    </row>
    <row r="43" spans="1:41" ht="13" x14ac:dyDescent="0.15">
      <c r="A43" s="1"/>
      <c r="B43" s="335" t="s">
        <v>131</v>
      </c>
      <c r="C43" s="340">
        <v>0</v>
      </c>
      <c r="D43" s="340">
        <v>0</v>
      </c>
      <c r="E43" s="340">
        <v>0</v>
      </c>
      <c r="F43" s="340">
        <v>0</v>
      </c>
      <c r="G43" s="340">
        <v>0</v>
      </c>
      <c r="H43" s="340">
        <v>0</v>
      </c>
      <c r="I43" s="340">
        <v>0</v>
      </c>
      <c r="J43" s="340">
        <v>0</v>
      </c>
      <c r="K43" s="340">
        <v>0</v>
      </c>
      <c r="L43" s="340">
        <v>0</v>
      </c>
      <c r="M43" s="343">
        <v>0</v>
      </c>
      <c r="N43" s="343">
        <v>0</v>
      </c>
      <c r="O43" s="343">
        <v>0</v>
      </c>
      <c r="P43" s="343">
        <v>0</v>
      </c>
      <c r="Q43" s="340">
        <v>0</v>
      </c>
      <c r="R43" s="340">
        <v>0</v>
      </c>
      <c r="S43" s="340">
        <v>0</v>
      </c>
      <c r="T43" s="340">
        <v>0</v>
      </c>
      <c r="U43" s="340">
        <v>0</v>
      </c>
      <c r="V43" s="340">
        <v>0</v>
      </c>
      <c r="W43" s="340">
        <v>0</v>
      </c>
      <c r="X43" s="340">
        <v>0</v>
      </c>
      <c r="Y43" s="340">
        <v>111.45432692307692</v>
      </c>
      <c r="Z43" s="340">
        <v>111.09295770155326</v>
      </c>
      <c r="AA43" s="343">
        <v>110.73276015023632</v>
      </c>
      <c r="AB43" s="343">
        <v>110.37373047021073</v>
      </c>
      <c r="AC43" s="343">
        <v>110.01586487487847</v>
      </c>
      <c r="AD43" s="343">
        <v>109.65915958991876</v>
      </c>
      <c r="AE43" s="340">
        <v>109.30361085324837</v>
      </c>
      <c r="AF43" s="340">
        <v>175.82181106882805</v>
      </c>
      <c r="AG43" s="340">
        <v>175.25174265832408</v>
      </c>
      <c r="AH43" s="340">
        <v>174.6835225850127</v>
      </c>
      <c r="AI43" s="340">
        <v>174.1171448560159</v>
      </c>
      <c r="AJ43" s="340">
        <v>173.55260349788659</v>
      </c>
      <c r="AK43" s="342">
        <v>0</v>
      </c>
      <c r="AL43" s="342">
        <v>0</v>
      </c>
      <c r="AM43" s="342">
        <v>0</v>
      </c>
      <c r="AN43" s="341">
        <v>0</v>
      </c>
      <c r="AO43" s="340">
        <v>1646.0592352291901</v>
      </c>
    </row>
    <row r="44" spans="1:41" ht="13" x14ac:dyDescent="0.15">
      <c r="A44" s="1"/>
      <c r="B44" s="335" t="s">
        <v>130</v>
      </c>
      <c r="C44" s="342">
        <v>632.70000000000005</v>
      </c>
      <c r="D44" s="342">
        <v>632.70000000000005</v>
      </c>
      <c r="E44" s="342">
        <v>632.70000000000005</v>
      </c>
      <c r="F44" s="342">
        <v>632.70000000000005</v>
      </c>
      <c r="G44" s="342">
        <v>632.70000000000005</v>
      </c>
      <c r="H44" s="342">
        <v>632.70000000000005</v>
      </c>
      <c r="I44" s="342">
        <v>632.70000000000005</v>
      </c>
      <c r="J44" s="342">
        <v>632.70000000000005</v>
      </c>
      <c r="K44" s="342">
        <v>632.70000000000005</v>
      </c>
      <c r="L44" s="342">
        <v>632.70000000000005</v>
      </c>
      <c r="M44" s="343">
        <v>632.70000000000005</v>
      </c>
      <c r="N44" s="343">
        <v>632.70000000000005</v>
      </c>
      <c r="O44" s="343">
        <v>632.70000000000005</v>
      </c>
      <c r="P44" s="343">
        <v>632.70000000000005</v>
      </c>
      <c r="Q44" s="342">
        <v>632.70000000000005</v>
      </c>
      <c r="R44" s="342">
        <v>632.70000000000005</v>
      </c>
      <c r="S44" s="342">
        <v>632.70000000000005</v>
      </c>
      <c r="T44" s="342">
        <v>632.70000000000005</v>
      </c>
      <c r="U44" s="342">
        <v>632.70000000000005</v>
      </c>
      <c r="V44" s="342">
        <v>632.70000000000005</v>
      </c>
      <c r="W44" s="342">
        <v>632.70000000000005</v>
      </c>
      <c r="X44" s="342">
        <v>632.70000000000005</v>
      </c>
      <c r="Y44" s="342">
        <v>632.70000000000005</v>
      </c>
      <c r="Z44" s="342">
        <v>632.70000000000005</v>
      </c>
      <c r="AA44" s="343">
        <v>632.70000000000005</v>
      </c>
      <c r="AB44" s="343">
        <v>632.70000000000005</v>
      </c>
      <c r="AC44" s="343">
        <v>632.70000000000005</v>
      </c>
      <c r="AD44" s="343">
        <v>632.70000000000005</v>
      </c>
      <c r="AE44" s="342">
        <v>632.70000000000005</v>
      </c>
      <c r="AF44" s="342">
        <v>632.70000000000005</v>
      </c>
      <c r="AG44" s="342">
        <v>632.70000000000005</v>
      </c>
      <c r="AH44" s="342">
        <v>632.70000000000005</v>
      </c>
      <c r="AI44" s="342">
        <v>632.70000000000005</v>
      </c>
      <c r="AJ44" s="342">
        <v>3163.5</v>
      </c>
      <c r="AK44" s="342">
        <v>0</v>
      </c>
      <c r="AL44" s="342">
        <v>0</v>
      </c>
      <c r="AM44" s="342">
        <v>0</v>
      </c>
      <c r="AN44" s="341">
        <v>0</v>
      </c>
      <c r="AO44" s="342">
        <v>24042.600000000013</v>
      </c>
    </row>
    <row r="45" spans="1:41" ht="13" x14ac:dyDescent="0.15">
      <c r="A45" s="1"/>
      <c r="B45" s="335" t="s">
        <v>129</v>
      </c>
      <c r="C45" s="342">
        <v>50</v>
      </c>
      <c r="D45" s="342">
        <v>50</v>
      </c>
      <c r="E45" s="342">
        <v>50</v>
      </c>
      <c r="F45" s="342">
        <v>50</v>
      </c>
      <c r="G45" s="342">
        <v>50</v>
      </c>
      <c r="H45" s="342">
        <v>50</v>
      </c>
      <c r="I45" s="342">
        <v>50</v>
      </c>
      <c r="J45" s="342">
        <v>50</v>
      </c>
      <c r="K45" s="342">
        <v>50</v>
      </c>
      <c r="L45" s="342">
        <v>50</v>
      </c>
      <c r="M45" s="343">
        <v>50</v>
      </c>
      <c r="N45" s="343">
        <v>50</v>
      </c>
      <c r="O45" s="343">
        <v>50</v>
      </c>
      <c r="P45" s="343">
        <v>50</v>
      </c>
      <c r="Q45" s="342">
        <v>50</v>
      </c>
      <c r="R45" s="342">
        <v>50</v>
      </c>
      <c r="S45" s="342">
        <v>50</v>
      </c>
      <c r="T45" s="342">
        <v>50</v>
      </c>
      <c r="U45" s="342">
        <v>50</v>
      </c>
      <c r="V45" s="342">
        <v>50</v>
      </c>
      <c r="W45" s="342">
        <v>50</v>
      </c>
      <c r="X45" s="342">
        <v>50</v>
      </c>
      <c r="Y45" s="342">
        <v>50</v>
      </c>
      <c r="Z45" s="342">
        <v>50</v>
      </c>
      <c r="AA45" s="343">
        <v>50</v>
      </c>
      <c r="AB45" s="343">
        <v>50</v>
      </c>
      <c r="AC45" s="343">
        <v>50</v>
      </c>
      <c r="AD45" s="343">
        <v>50</v>
      </c>
      <c r="AE45" s="342">
        <v>50</v>
      </c>
      <c r="AF45" s="342">
        <v>50</v>
      </c>
      <c r="AG45" s="342">
        <v>50</v>
      </c>
      <c r="AH45" s="342">
        <v>50</v>
      </c>
      <c r="AI45" s="342">
        <v>50</v>
      </c>
      <c r="AJ45" s="342">
        <v>250</v>
      </c>
      <c r="AK45" s="342">
        <v>0</v>
      </c>
      <c r="AL45" s="342">
        <v>0</v>
      </c>
      <c r="AM45" s="342">
        <v>0</v>
      </c>
      <c r="AN45" s="341">
        <v>0</v>
      </c>
      <c r="AO45" s="342">
        <v>1900</v>
      </c>
    </row>
    <row r="46" spans="1:41" ht="13" x14ac:dyDescent="0.15">
      <c r="A46" s="1"/>
      <c r="B46" s="335" t="s">
        <v>128</v>
      </c>
      <c r="C46" s="342">
        <v>100</v>
      </c>
      <c r="D46" s="342">
        <v>100</v>
      </c>
      <c r="E46" s="342">
        <v>100</v>
      </c>
      <c r="F46" s="342">
        <v>100</v>
      </c>
      <c r="G46" s="342">
        <v>100</v>
      </c>
      <c r="H46" s="342">
        <v>100</v>
      </c>
      <c r="I46" s="342">
        <v>100</v>
      </c>
      <c r="J46" s="342">
        <v>100</v>
      </c>
      <c r="K46" s="342">
        <v>100</v>
      </c>
      <c r="L46" s="342">
        <v>100</v>
      </c>
      <c r="M46" s="343">
        <v>100</v>
      </c>
      <c r="N46" s="343">
        <v>100</v>
      </c>
      <c r="O46" s="343">
        <v>100</v>
      </c>
      <c r="P46" s="343">
        <v>100</v>
      </c>
      <c r="Q46" s="342">
        <v>100</v>
      </c>
      <c r="R46" s="342">
        <v>100</v>
      </c>
      <c r="S46" s="342">
        <v>100</v>
      </c>
      <c r="T46" s="342">
        <v>100</v>
      </c>
      <c r="U46" s="342">
        <v>100</v>
      </c>
      <c r="V46" s="342">
        <v>100</v>
      </c>
      <c r="W46" s="342">
        <v>100</v>
      </c>
      <c r="X46" s="342">
        <v>100</v>
      </c>
      <c r="Y46" s="342">
        <v>100</v>
      </c>
      <c r="Z46" s="342">
        <v>100</v>
      </c>
      <c r="AA46" s="343">
        <v>100</v>
      </c>
      <c r="AB46" s="343">
        <v>100</v>
      </c>
      <c r="AC46" s="343">
        <v>100</v>
      </c>
      <c r="AD46" s="343">
        <v>100</v>
      </c>
      <c r="AE46" s="342">
        <v>100</v>
      </c>
      <c r="AF46" s="342">
        <v>100</v>
      </c>
      <c r="AG46" s="342">
        <v>100</v>
      </c>
      <c r="AH46" s="342">
        <v>100</v>
      </c>
      <c r="AI46" s="342">
        <v>100</v>
      </c>
      <c r="AJ46" s="342">
        <v>500</v>
      </c>
      <c r="AK46" s="342">
        <v>0</v>
      </c>
      <c r="AL46" s="342">
        <v>0</v>
      </c>
      <c r="AM46" s="342">
        <v>0</v>
      </c>
      <c r="AN46" s="341">
        <v>0</v>
      </c>
      <c r="AO46" s="342">
        <v>3800</v>
      </c>
    </row>
    <row r="47" spans="1:41" ht="14" thickBot="1" x14ac:dyDescent="0.2">
      <c r="A47" s="1"/>
      <c r="B47" s="331" t="s">
        <v>114</v>
      </c>
      <c r="C47" s="336">
        <v>0</v>
      </c>
      <c r="D47" s="336">
        <v>0</v>
      </c>
      <c r="E47" s="336">
        <v>0</v>
      </c>
      <c r="F47" s="336">
        <v>0</v>
      </c>
      <c r="G47" s="336">
        <v>0</v>
      </c>
      <c r="H47" s="336">
        <v>0</v>
      </c>
      <c r="I47" s="336">
        <v>0</v>
      </c>
      <c r="J47" s="336">
        <v>0</v>
      </c>
      <c r="K47" s="336">
        <v>0</v>
      </c>
      <c r="L47" s="336">
        <v>0</v>
      </c>
      <c r="M47" s="339">
        <v>0</v>
      </c>
      <c r="N47" s="339">
        <v>0</v>
      </c>
      <c r="O47" s="339">
        <v>0</v>
      </c>
      <c r="P47" s="339">
        <v>0</v>
      </c>
      <c r="Q47" s="336">
        <v>0</v>
      </c>
      <c r="R47" s="336">
        <v>0</v>
      </c>
      <c r="S47" s="336">
        <v>0</v>
      </c>
      <c r="T47" s="336">
        <v>0</v>
      </c>
      <c r="U47" s="336">
        <v>0</v>
      </c>
      <c r="V47" s="336">
        <v>0</v>
      </c>
      <c r="W47" s="336">
        <v>0</v>
      </c>
      <c r="X47" s="338">
        <v>179.6</v>
      </c>
      <c r="Y47" s="338">
        <v>0</v>
      </c>
      <c r="Z47" s="338">
        <v>0</v>
      </c>
      <c r="AA47" s="374">
        <v>0</v>
      </c>
      <c r="AB47" s="374">
        <v>0</v>
      </c>
      <c r="AC47" s="374">
        <v>0</v>
      </c>
      <c r="AD47" s="374">
        <v>0</v>
      </c>
      <c r="AE47" s="338">
        <v>0</v>
      </c>
      <c r="AF47" s="338">
        <v>359.2</v>
      </c>
      <c r="AG47" s="338">
        <v>179.6</v>
      </c>
      <c r="AH47" s="336">
        <v>0</v>
      </c>
      <c r="AI47" s="336">
        <v>0</v>
      </c>
      <c r="AJ47" s="336">
        <v>0</v>
      </c>
      <c r="AK47" s="336">
        <v>0</v>
      </c>
      <c r="AL47" s="336">
        <v>0</v>
      </c>
      <c r="AM47" s="336">
        <v>0</v>
      </c>
      <c r="AN47" s="337">
        <v>0</v>
      </c>
      <c r="AO47" s="338">
        <v>718.4</v>
      </c>
    </row>
    <row r="48" spans="1:41" ht="13" x14ac:dyDescent="0.15">
      <c r="A48" s="1"/>
      <c r="B48" s="335" t="s">
        <v>127</v>
      </c>
      <c r="C48" s="334">
        <v>632.70000000000005</v>
      </c>
      <c r="D48" s="334">
        <v>1265.4000000000001</v>
      </c>
      <c r="E48" s="334">
        <v>1898.1000000000001</v>
      </c>
      <c r="F48" s="334">
        <v>2530.8000000000002</v>
      </c>
      <c r="G48" s="334">
        <v>632.70000000000005</v>
      </c>
      <c r="H48" s="334">
        <v>1265.4000000000001</v>
      </c>
      <c r="I48" s="334">
        <v>1898.1000000000001</v>
      </c>
      <c r="J48" s="334">
        <v>632.70000000000005</v>
      </c>
      <c r="K48" s="334">
        <v>1265.4000000000001</v>
      </c>
      <c r="L48" s="334">
        <v>1898.1000000000001</v>
      </c>
      <c r="M48" s="334">
        <v>632.70000000000005</v>
      </c>
      <c r="N48" s="334">
        <v>1265.4000000000001</v>
      </c>
      <c r="O48" s="334">
        <v>1898.1000000000001</v>
      </c>
      <c r="P48" s="334">
        <v>2530.8000000000002</v>
      </c>
      <c r="Q48" s="334">
        <v>3163.5</v>
      </c>
      <c r="R48" s="334">
        <v>3796.2</v>
      </c>
      <c r="S48" s="334">
        <v>4428.8999999999996</v>
      </c>
      <c r="T48" s="334">
        <v>5061.5999999999995</v>
      </c>
      <c r="U48" s="334">
        <v>632.70000000000005</v>
      </c>
      <c r="V48" s="334">
        <v>1265.4000000000001</v>
      </c>
      <c r="W48" s="334">
        <v>1898.1000000000001</v>
      </c>
      <c r="X48" s="334">
        <v>632.70000000000005</v>
      </c>
      <c r="Y48" s="334">
        <v>1265.4000000000001</v>
      </c>
      <c r="Z48" s="334">
        <v>1898.1000000000001</v>
      </c>
      <c r="AA48" s="334">
        <v>632.70000000000005</v>
      </c>
      <c r="AB48" s="334">
        <v>1265.4000000000001</v>
      </c>
      <c r="AC48" s="334">
        <v>1898.1000000000001</v>
      </c>
      <c r="AD48" s="334">
        <v>2530.8000000000002</v>
      </c>
      <c r="AE48" s="334">
        <v>3163.5</v>
      </c>
      <c r="AF48" s="334">
        <v>3796.2</v>
      </c>
      <c r="AG48" s="334">
        <v>4428.8999999999996</v>
      </c>
      <c r="AH48" s="334">
        <v>5061.5999999999995</v>
      </c>
      <c r="AI48" s="334">
        <v>632.70000000000005</v>
      </c>
      <c r="AJ48" s="334">
        <v>3796.2</v>
      </c>
      <c r="AK48" s="334">
        <v>0</v>
      </c>
      <c r="AL48" s="334">
        <v>0</v>
      </c>
      <c r="AM48" s="334">
        <v>0</v>
      </c>
      <c r="AN48" s="333">
        <v>0</v>
      </c>
      <c r="AO48" s="332"/>
    </row>
    <row r="49" spans="1:41" ht="13" x14ac:dyDescent="0.15">
      <c r="A49" s="1"/>
      <c r="B49" s="335" t="s">
        <v>126</v>
      </c>
      <c r="C49" s="372"/>
      <c r="D49" s="372"/>
      <c r="E49" s="372"/>
      <c r="F49" s="373" t="b">
        <v>1</v>
      </c>
      <c r="G49" s="372"/>
      <c r="H49" s="372"/>
      <c r="I49" s="373" t="b">
        <v>1</v>
      </c>
      <c r="J49" s="372"/>
      <c r="K49" s="372"/>
      <c r="L49" s="373" t="b">
        <v>1</v>
      </c>
      <c r="M49" s="372"/>
      <c r="N49" s="372"/>
      <c r="O49" s="372"/>
      <c r="P49" s="372"/>
      <c r="Q49" s="372"/>
      <c r="R49" s="372"/>
      <c r="S49" s="372"/>
      <c r="T49" s="373" t="b">
        <v>1</v>
      </c>
      <c r="U49" s="372"/>
      <c r="V49" s="372"/>
      <c r="W49" s="373" t="b">
        <v>1</v>
      </c>
      <c r="X49" s="372"/>
      <c r="Y49" s="372"/>
      <c r="Z49" s="373" t="b">
        <v>1</v>
      </c>
      <c r="AA49" s="372"/>
      <c r="AB49" s="372"/>
      <c r="AC49" s="372"/>
      <c r="AD49" s="372"/>
      <c r="AE49" s="372"/>
      <c r="AF49" s="372"/>
      <c r="AG49" s="372"/>
      <c r="AH49" s="373" t="b">
        <v>1</v>
      </c>
      <c r="AI49" s="372"/>
      <c r="AJ49" s="373" t="b">
        <v>1</v>
      </c>
      <c r="AK49" s="372"/>
      <c r="AL49" s="372"/>
      <c r="AM49" s="372"/>
      <c r="AN49" s="371"/>
      <c r="AO49" s="270"/>
    </row>
    <row r="50" spans="1:41" ht="13" x14ac:dyDescent="0.15">
      <c r="A50" s="1"/>
      <c r="B50" s="335" t="s">
        <v>125</v>
      </c>
      <c r="C50" s="334">
        <v>50</v>
      </c>
      <c r="D50" s="334">
        <v>100</v>
      </c>
      <c r="E50" s="334">
        <v>150</v>
      </c>
      <c r="F50" s="334">
        <v>200</v>
      </c>
      <c r="G50" s="334">
        <v>250</v>
      </c>
      <c r="H50" s="334">
        <v>300</v>
      </c>
      <c r="I50" s="334">
        <v>50</v>
      </c>
      <c r="J50" s="334">
        <v>100</v>
      </c>
      <c r="K50" s="334">
        <v>150</v>
      </c>
      <c r="L50" s="334">
        <v>200</v>
      </c>
      <c r="M50" s="334">
        <v>50</v>
      </c>
      <c r="N50" s="334">
        <v>100</v>
      </c>
      <c r="O50" s="334">
        <v>150</v>
      </c>
      <c r="P50" s="334">
        <v>200</v>
      </c>
      <c r="Q50" s="334">
        <v>250</v>
      </c>
      <c r="R50" s="334">
        <v>300</v>
      </c>
      <c r="S50" s="334">
        <v>350</v>
      </c>
      <c r="T50" s="334">
        <v>400</v>
      </c>
      <c r="U50" s="334">
        <v>450</v>
      </c>
      <c r="V50" s="334">
        <v>500</v>
      </c>
      <c r="W50" s="334">
        <v>50</v>
      </c>
      <c r="X50" s="334">
        <v>100</v>
      </c>
      <c r="Y50" s="334">
        <v>150</v>
      </c>
      <c r="Z50" s="334">
        <v>200</v>
      </c>
      <c r="AA50" s="334">
        <v>50</v>
      </c>
      <c r="AB50" s="334">
        <v>100</v>
      </c>
      <c r="AC50" s="334">
        <v>150</v>
      </c>
      <c r="AD50" s="334">
        <v>200</v>
      </c>
      <c r="AE50" s="334">
        <v>250</v>
      </c>
      <c r="AF50" s="334">
        <v>300</v>
      </c>
      <c r="AG50" s="334">
        <v>350</v>
      </c>
      <c r="AH50" s="334">
        <v>400</v>
      </c>
      <c r="AI50" s="334">
        <v>450</v>
      </c>
      <c r="AJ50" s="334">
        <v>700</v>
      </c>
      <c r="AK50" s="334">
        <v>0</v>
      </c>
      <c r="AL50" s="334">
        <v>0</v>
      </c>
      <c r="AM50" s="334">
        <v>0</v>
      </c>
      <c r="AN50" s="333">
        <v>0</v>
      </c>
      <c r="AO50" s="270"/>
    </row>
    <row r="51" spans="1:41" ht="13" x14ac:dyDescent="0.15">
      <c r="A51" s="1"/>
      <c r="B51" s="335" t="s">
        <v>124</v>
      </c>
      <c r="C51" s="372"/>
      <c r="D51" s="372"/>
      <c r="E51" s="372"/>
      <c r="F51" s="372"/>
      <c r="G51" s="372"/>
      <c r="H51" s="373" t="b">
        <v>1</v>
      </c>
      <c r="I51" s="372"/>
      <c r="J51" s="372"/>
      <c r="K51" s="372"/>
      <c r="L51" s="373" t="b">
        <v>1</v>
      </c>
      <c r="M51" s="372"/>
      <c r="N51" s="372"/>
      <c r="O51" s="372"/>
      <c r="P51" s="372"/>
      <c r="Q51" s="372"/>
      <c r="R51" s="372"/>
      <c r="S51" s="372"/>
      <c r="T51" s="372"/>
      <c r="U51" s="372"/>
      <c r="V51" s="373" t="b">
        <v>1</v>
      </c>
      <c r="W51" s="372"/>
      <c r="X51" s="372"/>
      <c r="Y51" s="372"/>
      <c r="Z51" s="373" t="b">
        <v>1</v>
      </c>
      <c r="AA51" s="372"/>
      <c r="AB51" s="372"/>
      <c r="AC51" s="372"/>
      <c r="AD51" s="372"/>
      <c r="AE51" s="372"/>
      <c r="AF51" s="372"/>
      <c r="AG51" s="372"/>
      <c r="AH51" s="372"/>
      <c r="AI51" s="372"/>
      <c r="AJ51" s="373" t="b">
        <v>1</v>
      </c>
      <c r="AK51" s="372"/>
      <c r="AL51" s="372"/>
      <c r="AM51" s="372"/>
      <c r="AN51" s="371"/>
      <c r="AO51" s="270"/>
    </row>
    <row r="52" spans="1:41" ht="13" x14ac:dyDescent="0.15">
      <c r="A52" s="1"/>
      <c r="B52" s="335" t="s">
        <v>123</v>
      </c>
      <c r="C52" s="334">
        <v>100</v>
      </c>
      <c r="D52" s="334">
        <v>200</v>
      </c>
      <c r="E52" s="334">
        <v>300</v>
      </c>
      <c r="F52" s="334">
        <v>400</v>
      </c>
      <c r="G52" s="334">
        <v>500</v>
      </c>
      <c r="H52" s="334">
        <v>600</v>
      </c>
      <c r="I52" s="334">
        <v>100</v>
      </c>
      <c r="J52" s="334">
        <v>200</v>
      </c>
      <c r="K52" s="334">
        <v>300</v>
      </c>
      <c r="L52" s="334">
        <v>400</v>
      </c>
      <c r="M52" s="334">
        <v>100</v>
      </c>
      <c r="N52" s="334">
        <v>200</v>
      </c>
      <c r="O52" s="334">
        <v>300</v>
      </c>
      <c r="P52" s="334">
        <v>400</v>
      </c>
      <c r="Q52" s="334">
        <v>500</v>
      </c>
      <c r="R52" s="334">
        <v>600</v>
      </c>
      <c r="S52" s="334">
        <v>700</v>
      </c>
      <c r="T52" s="334">
        <v>800</v>
      </c>
      <c r="U52" s="334">
        <v>900</v>
      </c>
      <c r="V52" s="334">
        <v>1000</v>
      </c>
      <c r="W52" s="334">
        <v>100</v>
      </c>
      <c r="X52" s="334">
        <v>200</v>
      </c>
      <c r="Y52" s="334">
        <v>300</v>
      </c>
      <c r="Z52" s="334">
        <v>400</v>
      </c>
      <c r="AA52" s="334">
        <v>100</v>
      </c>
      <c r="AB52" s="334">
        <v>200</v>
      </c>
      <c r="AC52" s="334">
        <v>300</v>
      </c>
      <c r="AD52" s="334">
        <v>400</v>
      </c>
      <c r="AE52" s="334">
        <v>500</v>
      </c>
      <c r="AF52" s="334">
        <v>600</v>
      </c>
      <c r="AG52" s="334">
        <v>700</v>
      </c>
      <c r="AH52" s="334">
        <v>800</v>
      </c>
      <c r="AI52" s="334">
        <v>900</v>
      </c>
      <c r="AJ52" s="334">
        <v>1400</v>
      </c>
      <c r="AK52" s="334">
        <v>0</v>
      </c>
      <c r="AL52" s="334">
        <v>0</v>
      </c>
      <c r="AM52" s="334">
        <v>0</v>
      </c>
      <c r="AN52" s="333">
        <v>0</v>
      </c>
      <c r="AO52" s="270"/>
    </row>
    <row r="53" spans="1:41" ht="13" x14ac:dyDescent="0.15">
      <c r="A53" s="1"/>
      <c r="B53" s="335" t="s">
        <v>122</v>
      </c>
      <c r="C53" s="372"/>
      <c r="D53" s="372"/>
      <c r="E53" s="372"/>
      <c r="F53" s="372"/>
      <c r="G53" s="372"/>
      <c r="H53" s="373" t="b">
        <v>1</v>
      </c>
      <c r="I53" s="372"/>
      <c r="J53" s="372"/>
      <c r="K53" s="372"/>
      <c r="L53" s="373" t="b">
        <v>1</v>
      </c>
      <c r="M53" s="372"/>
      <c r="N53" s="372"/>
      <c r="O53" s="372"/>
      <c r="P53" s="372"/>
      <c r="Q53" s="372"/>
      <c r="R53" s="372"/>
      <c r="S53" s="372"/>
      <c r="T53" s="372"/>
      <c r="U53" s="372"/>
      <c r="V53" s="373" t="b">
        <v>1</v>
      </c>
      <c r="W53" s="372"/>
      <c r="X53" s="372"/>
      <c r="Y53" s="372"/>
      <c r="Z53" s="373" t="b">
        <v>1</v>
      </c>
      <c r="AA53" s="372"/>
      <c r="AB53" s="372"/>
      <c r="AC53" s="372"/>
      <c r="AD53" s="372"/>
      <c r="AE53" s="372"/>
      <c r="AF53" s="372"/>
      <c r="AG53" s="372"/>
      <c r="AH53" s="372"/>
      <c r="AI53" s="372"/>
      <c r="AJ53" s="373" t="b">
        <v>1</v>
      </c>
      <c r="AK53" s="372"/>
      <c r="AL53" s="372"/>
      <c r="AM53" s="372"/>
      <c r="AN53" s="371"/>
      <c r="AO53" s="270"/>
    </row>
    <row r="54" spans="1:41" ht="13" x14ac:dyDescent="0.15">
      <c r="A54" s="1"/>
      <c r="B54" s="335" t="s">
        <v>121</v>
      </c>
      <c r="C54" s="334">
        <v>0</v>
      </c>
      <c r="D54" s="334">
        <v>0</v>
      </c>
      <c r="E54" s="334">
        <v>0</v>
      </c>
      <c r="F54" s="334">
        <v>0</v>
      </c>
      <c r="G54" s="334">
        <v>0</v>
      </c>
      <c r="H54" s="334">
        <v>0</v>
      </c>
      <c r="I54" s="334">
        <v>0</v>
      </c>
      <c r="J54" s="334">
        <v>0</v>
      </c>
      <c r="K54" s="334">
        <v>0</v>
      </c>
      <c r="L54" s="334">
        <v>0</v>
      </c>
      <c r="M54" s="334">
        <v>0</v>
      </c>
      <c r="N54" s="334">
        <v>0</v>
      </c>
      <c r="O54" s="334">
        <v>0</v>
      </c>
      <c r="P54" s="334">
        <v>0</v>
      </c>
      <c r="Q54" s="334">
        <v>0</v>
      </c>
      <c r="R54" s="334">
        <v>0</v>
      </c>
      <c r="S54" s="334">
        <v>0</v>
      </c>
      <c r="T54" s="334">
        <v>0</v>
      </c>
      <c r="U54" s="334">
        <v>0</v>
      </c>
      <c r="V54" s="334">
        <v>0</v>
      </c>
      <c r="W54" s="334">
        <v>0</v>
      </c>
      <c r="X54" s="334">
        <v>179.6</v>
      </c>
      <c r="Y54" s="334">
        <v>0</v>
      </c>
      <c r="Z54" s="334">
        <v>0</v>
      </c>
      <c r="AA54" s="334">
        <v>0</v>
      </c>
      <c r="AB54" s="334">
        <v>0</v>
      </c>
      <c r="AC54" s="334">
        <v>0</v>
      </c>
      <c r="AD54" s="334">
        <v>0</v>
      </c>
      <c r="AE54" s="334">
        <v>0</v>
      </c>
      <c r="AF54" s="334">
        <v>359.2</v>
      </c>
      <c r="AG54" s="334">
        <v>179.6</v>
      </c>
      <c r="AH54" s="334">
        <v>0</v>
      </c>
      <c r="AI54" s="334">
        <v>0</v>
      </c>
      <c r="AJ54" s="334">
        <v>0</v>
      </c>
      <c r="AK54" s="334">
        <v>0</v>
      </c>
      <c r="AL54" s="334">
        <v>0</v>
      </c>
      <c r="AM54" s="334">
        <v>0</v>
      </c>
      <c r="AN54" s="333">
        <v>0</v>
      </c>
      <c r="AO54" s="270"/>
    </row>
    <row r="55" spans="1:41" ht="13" x14ac:dyDescent="0.15">
      <c r="A55" s="1"/>
      <c r="B55" s="335" t="s">
        <v>120</v>
      </c>
      <c r="C55" s="372"/>
      <c r="D55" s="372"/>
      <c r="E55" s="372"/>
      <c r="F55" s="372"/>
      <c r="G55" s="372"/>
      <c r="H55" s="372"/>
      <c r="I55" s="372"/>
      <c r="J55" s="372"/>
      <c r="K55" s="372"/>
      <c r="L55" s="372"/>
      <c r="M55" s="372"/>
      <c r="N55" s="372"/>
      <c r="O55" s="372"/>
      <c r="P55" s="372"/>
      <c r="Q55" s="372"/>
      <c r="R55" s="372"/>
      <c r="S55" s="372"/>
      <c r="T55" s="372"/>
      <c r="U55" s="372"/>
      <c r="V55" s="372"/>
      <c r="W55" s="372"/>
      <c r="X55" s="373" t="b">
        <v>1</v>
      </c>
      <c r="Y55" s="372"/>
      <c r="Z55" s="372"/>
      <c r="AA55" s="372"/>
      <c r="AB55" s="372"/>
      <c r="AC55" s="372"/>
      <c r="AD55" s="372"/>
      <c r="AE55" s="372"/>
      <c r="AF55" s="373" t="b">
        <v>1</v>
      </c>
      <c r="AG55" s="373" t="b">
        <v>1</v>
      </c>
      <c r="AH55" s="372"/>
      <c r="AI55" s="372"/>
      <c r="AJ55" s="372"/>
      <c r="AK55" s="372"/>
      <c r="AL55" s="372"/>
      <c r="AM55" s="372"/>
      <c r="AN55" s="371"/>
      <c r="AO55" s="270"/>
    </row>
    <row r="56" spans="1:41" ht="14" thickBot="1" x14ac:dyDescent="0.2">
      <c r="A56" s="1"/>
      <c r="B56" s="331" t="s">
        <v>119</v>
      </c>
      <c r="C56" s="370">
        <v>0</v>
      </c>
      <c r="D56" s="370">
        <v>0</v>
      </c>
      <c r="E56" s="370">
        <v>0</v>
      </c>
      <c r="F56" s="370">
        <v>0</v>
      </c>
      <c r="G56" s="370">
        <v>0</v>
      </c>
      <c r="H56" s="370">
        <v>0</v>
      </c>
      <c r="I56" s="370">
        <v>0</v>
      </c>
      <c r="J56" s="370">
        <v>0</v>
      </c>
      <c r="K56" s="370">
        <v>0</v>
      </c>
      <c r="L56" s="370">
        <v>0</v>
      </c>
      <c r="M56" s="370">
        <v>0</v>
      </c>
      <c r="N56" s="370">
        <v>0</v>
      </c>
      <c r="O56" s="370">
        <v>0</v>
      </c>
      <c r="P56" s="370">
        <v>0</v>
      </c>
      <c r="Q56" s="370">
        <v>0</v>
      </c>
      <c r="R56" s="370">
        <v>0</v>
      </c>
      <c r="S56" s="370">
        <v>0</v>
      </c>
      <c r="T56" s="370">
        <v>0</v>
      </c>
      <c r="U56" s="370">
        <v>0</v>
      </c>
      <c r="V56" s="370">
        <v>0</v>
      </c>
      <c r="W56" s="370">
        <v>0</v>
      </c>
      <c r="X56" s="370">
        <v>0</v>
      </c>
      <c r="Y56" s="370">
        <v>111.45432692307692</v>
      </c>
      <c r="Z56" s="370">
        <v>222.54728462463018</v>
      </c>
      <c r="AA56" s="370">
        <v>333.2800447748665</v>
      </c>
      <c r="AB56" s="370">
        <v>443.65377524507721</v>
      </c>
      <c r="AC56" s="370">
        <v>553.66964011995572</v>
      </c>
      <c r="AD56" s="370">
        <v>663.32879970987449</v>
      </c>
      <c r="AE56" s="370">
        <v>772.6324105631229</v>
      </c>
      <c r="AF56" s="370">
        <v>948.45422163195099</v>
      </c>
      <c r="AG56" s="370">
        <v>1123.705964290275</v>
      </c>
      <c r="AH56" s="370">
        <v>1298.3894868752877</v>
      </c>
      <c r="AI56" s="370">
        <v>1472.5066317313035</v>
      </c>
      <c r="AJ56" s="370">
        <v>1646.0592352291901</v>
      </c>
      <c r="AK56" s="370">
        <v>0</v>
      </c>
      <c r="AL56" s="370">
        <v>0</v>
      </c>
      <c r="AM56" s="370">
        <v>0</v>
      </c>
      <c r="AN56" s="369">
        <v>0</v>
      </c>
      <c r="AO56" s="241"/>
    </row>
    <row r="57" spans="1:41" ht="13" x14ac:dyDescent="0.15">
      <c r="A57" s="1"/>
      <c r="B57" s="327" t="s">
        <v>118</v>
      </c>
      <c r="C57" s="268">
        <v>0</v>
      </c>
      <c r="D57" s="268">
        <v>0</v>
      </c>
      <c r="E57" s="268">
        <v>12.5</v>
      </c>
      <c r="F57" s="368">
        <v>2655.8</v>
      </c>
      <c r="G57" s="367">
        <v>143.75</v>
      </c>
      <c r="H57" s="366">
        <v>1156.25</v>
      </c>
      <c r="I57" s="365">
        <v>2063.7250000000004</v>
      </c>
      <c r="J57" s="364">
        <v>309.375</v>
      </c>
      <c r="K57" s="363">
        <v>446.875</v>
      </c>
      <c r="L57" s="362">
        <v>2907.4750000000004</v>
      </c>
      <c r="M57" s="268">
        <v>0</v>
      </c>
      <c r="N57" s="268">
        <v>0</v>
      </c>
      <c r="O57" s="268">
        <v>0</v>
      </c>
      <c r="P57" s="268">
        <v>0</v>
      </c>
      <c r="Q57" s="268">
        <v>0</v>
      </c>
      <c r="R57" s="361">
        <v>684.375</v>
      </c>
      <c r="S57" s="360">
        <v>768.75</v>
      </c>
      <c r="T57" s="359">
        <v>5802.2249999999995</v>
      </c>
      <c r="U57" s="358">
        <v>1193.75</v>
      </c>
      <c r="V57" s="357">
        <v>2143.75</v>
      </c>
      <c r="W57" s="356">
        <v>2879.3500000000004</v>
      </c>
      <c r="X57" s="355">
        <v>1113.9749999999999</v>
      </c>
      <c r="Y57" s="354">
        <v>955.20432692307691</v>
      </c>
      <c r="Z57" s="353">
        <v>3343.5679577015535</v>
      </c>
      <c r="AA57" s="352">
        <v>516.98276015023634</v>
      </c>
      <c r="AB57" s="351">
        <v>925.99873047021072</v>
      </c>
      <c r="AC57" s="350">
        <v>1203.7658648748784</v>
      </c>
      <c r="AD57" s="349">
        <v>1325.2841595899188</v>
      </c>
      <c r="AE57" s="345">
        <v>1074.9286108532483</v>
      </c>
      <c r="AF57" s="348">
        <v>1972.5218110688281</v>
      </c>
      <c r="AG57" s="347">
        <v>1304.8517426583239</v>
      </c>
      <c r="AH57" s="346">
        <v>6186.2835225850122</v>
      </c>
      <c r="AI57" s="345">
        <v>1074.1171448560158</v>
      </c>
      <c r="AJ57" s="255">
        <v>6969.7526034978864</v>
      </c>
      <c r="AK57" s="268">
        <v>0</v>
      </c>
      <c r="AL57" s="268">
        <v>0</v>
      </c>
      <c r="AM57" s="268">
        <v>0</v>
      </c>
      <c r="AN57" s="324">
        <v>0</v>
      </c>
      <c r="AO57" s="323">
        <v>51135.184235229201</v>
      </c>
    </row>
    <row r="58" spans="1:41" ht="13" x14ac:dyDescent="0.15">
      <c r="A58" s="1"/>
      <c r="B58" s="322" t="s">
        <v>117</v>
      </c>
      <c r="C58" s="344"/>
      <c r="D58" s="320"/>
      <c r="E58" s="320"/>
      <c r="F58" s="320"/>
      <c r="G58" s="320"/>
      <c r="H58" s="320"/>
      <c r="I58" s="320"/>
      <c r="J58" s="320"/>
      <c r="K58" s="320"/>
      <c r="L58" s="320"/>
      <c r="M58" s="320"/>
      <c r="N58" s="320"/>
      <c r="O58" s="320"/>
      <c r="P58" s="320"/>
      <c r="Q58" s="320"/>
      <c r="R58" s="320"/>
      <c r="S58" s="320"/>
      <c r="T58" s="320"/>
      <c r="U58" s="320"/>
      <c r="V58" s="320"/>
      <c r="W58" s="320"/>
      <c r="X58" s="320"/>
      <c r="Y58" s="320"/>
      <c r="Z58" s="320"/>
      <c r="AA58" s="320"/>
      <c r="AB58" s="320"/>
      <c r="AC58" s="320"/>
      <c r="AD58" s="320"/>
      <c r="AE58" s="320"/>
      <c r="AF58" s="320"/>
      <c r="AG58" s="320"/>
      <c r="AH58" s="320"/>
      <c r="AI58" s="320"/>
      <c r="AJ58" s="320"/>
      <c r="AK58" s="320"/>
      <c r="AL58" s="320"/>
      <c r="AM58" s="320"/>
      <c r="AN58" s="320"/>
      <c r="AO58" s="241"/>
    </row>
    <row r="59" spans="1:41" ht="13" x14ac:dyDescent="0.15">
      <c r="A59" s="1"/>
      <c r="B59" s="335" t="s">
        <v>116</v>
      </c>
      <c r="C59" s="342">
        <v>0</v>
      </c>
      <c r="D59" s="342">
        <v>0</v>
      </c>
      <c r="E59" s="342">
        <v>0</v>
      </c>
      <c r="F59" s="342">
        <v>0</v>
      </c>
      <c r="G59" s="342">
        <v>0</v>
      </c>
      <c r="H59" s="342">
        <v>0</v>
      </c>
      <c r="I59" s="342">
        <v>0</v>
      </c>
      <c r="J59" s="342">
        <v>0</v>
      </c>
      <c r="K59" s="342">
        <v>0</v>
      </c>
      <c r="L59" s="342">
        <v>0</v>
      </c>
      <c r="M59" s="343">
        <v>0</v>
      </c>
      <c r="N59" s="343">
        <v>0</v>
      </c>
      <c r="O59" s="343">
        <v>0</v>
      </c>
      <c r="P59" s="343">
        <v>0</v>
      </c>
      <c r="Q59" s="342">
        <v>0</v>
      </c>
      <c r="R59" s="342">
        <v>0</v>
      </c>
      <c r="S59" s="342">
        <v>0</v>
      </c>
      <c r="T59" s="342">
        <v>0</v>
      </c>
      <c r="U59" s="342">
        <v>0</v>
      </c>
      <c r="V59" s="342">
        <v>0</v>
      </c>
      <c r="W59" s="342">
        <v>0</v>
      </c>
      <c r="X59" s="342">
        <v>0</v>
      </c>
      <c r="Y59" s="342">
        <v>0</v>
      </c>
      <c r="Z59" s="342">
        <v>0</v>
      </c>
      <c r="AA59" s="343">
        <v>0</v>
      </c>
      <c r="AB59" s="343">
        <v>0</v>
      </c>
      <c r="AC59" s="343">
        <v>0</v>
      </c>
      <c r="AD59" s="343">
        <v>0</v>
      </c>
      <c r="AE59" s="342">
        <v>0</v>
      </c>
      <c r="AF59" s="342">
        <v>0</v>
      </c>
      <c r="AG59" s="342">
        <v>0</v>
      </c>
      <c r="AH59" s="342">
        <v>0</v>
      </c>
      <c r="AI59" s="342">
        <v>0</v>
      </c>
      <c r="AJ59" s="342">
        <v>0</v>
      </c>
      <c r="AK59" s="342">
        <v>0</v>
      </c>
      <c r="AL59" s="342">
        <v>0</v>
      </c>
      <c r="AM59" s="342">
        <v>0</v>
      </c>
      <c r="AN59" s="341">
        <v>0</v>
      </c>
      <c r="AO59" s="342">
        <v>0</v>
      </c>
    </row>
    <row r="60" spans="1:41" ht="13" x14ac:dyDescent="0.15">
      <c r="A60" s="1"/>
      <c r="B60" s="335" t="s">
        <v>115</v>
      </c>
      <c r="C60" s="342">
        <v>0</v>
      </c>
      <c r="D60" s="342">
        <v>0</v>
      </c>
      <c r="E60" s="342">
        <v>0</v>
      </c>
      <c r="F60" s="342">
        <v>0</v>
      </c>
      <c r="G60" s="342">
        <v>0</v>
      </c>
      <c r="H60" s="342">
        <v>0</v>
      </c>
      <c r="I60" s="342">
        <v>0</v>
      </c>
      <c r="J60" s="342">
        <v>0</v>
      </c>
      <c r="K60" s="342">
        <v>0</v>
      </c>
      <c r="L60" s="342">
        <v>0</v>
      </c>
      <c r="M60" s="343">
        <v>0</v>
      </c>
      <c r="N60" s="343">
        <v>0</v>
      </c>
      <c r="O60" s="343">
        <v>0</v>
      </c>
      <c r="P60" s="343">
        <v>0</v>
      </c>
      <c r="Q60" s="342">
        <v>0</v>
      </c>
      <c r="R60" s="342">
        <v>0</v>
      </c>
      <c r="S60" s="342">
        <v>0</v>
      </c>
      <c r="T60" s="342">
        <v>0</v>
      </c>
      <c r="U60" s="342">
        <v>0</v>
      </c>
      <c r="V60" s="340">
        <v>0</v>
      </c>
      <c r="W60" s="340">
        <v>0</v>
      </c>
      <c r="X60" s="340">
        <v>34375</v>
      </c>
      <c r="Y60" s="342">
        <v>0</v>
      </c>
      <c r="Z60" s="342">
        <v>0</v>
      </c>
      <c r="AA60" s="343">
        <v>0</v>
      </c>
      <c r="AB60" s="343">
        <v>0</v>
      </c>
      <c r="AC60" s="343">
        <v>0</v>
      </c>
      <c r="AD60" s="343">
        <v>0</v>
      </c>
      <c r="AE60" s="342">
        <v>20625</v>
      </c>
      <c r="AF60" s="342">
        <v>0</v>
      </c>
      <c r="AG60" s="342">
        <v>0</v>
      </c>
      <c r="AH60" s="342">
        <v>0</v>
      </c>
      <c r="AI60" s="342">
        <v>0</v>
      </c>
      <c r="AJ60" s="342">
        <v>0</v>
      </c>
      <c r="AK60" s="342">
        <v>0</v>
      </c>
      <c r="AL60" s="342">
        <v>0</v>
      </c>
      <c r="AM60" s="342">
        <v>0</v>
      </c>
      <c r="AN60" s="341">
        <v>0</v>
      </c>
      <c r="AO60" s="340">
        <v>55000</v>
      </c>
    </row>
    <row r="61" spans="1:41" ht="14" thickBot="1" x14ac:dyDescent="0.2">
      <c r="A61" s="1"/>
      <c r="B61" s="331" t="s">
        <v>114</v>
      </c>
      <c r="C61" s="336">
        <v>0</v>
      </c>
      <c r="D61" s="336">
        <v>0</v>
      </c>
      <c r="E61" s="336">
        <v>0</v>
      </c>
      <c r="F61" s="336">
        <v>0</v>
      </c>
      <c r="G61" s="336">
        <v>0</v>
      </c>
      <c r="H61" s="336">
        <v>0</v>
      </c>
      <c r="I61" s="336">
        <v>0</v>
      </c>
      <c r="J61" s="336">
        <v>0</v>
      </c>
      <c r="K61" s="336">
        <v>0</v>
      </c>
      <c r="L61" s="336">
        <v>0</v>
      </c>
      <c r="M61" s="339">
        <v>0</v>
      </c>
      <c r="N61" s="339">
        <v>0</v>
      </c>
      <c r="O61" s="339">
        <v>0</v>
      </c>
      <c r="P61" s="339">
        <v>0</v>
      </c>
      <c r="Q61" s="336">
        <v>0</v>
      </c>
      <c r="R61" s="336">
        <v>0</v>
      </c>
      <c r="S61" s="336">
        <v>0</v>
      </c>
      <c r="T61" s="336">
        <v>0</v>
      </c>
      <c r="U61" s="336">
        <v>0</v>
      </c>
      <c r="V61" s="336">
        <v>0</v>
      </c>
      <c r="W61" s="336">
        <v>0</v>
      </c>
      <c r="X61" s="338">
        <v>251.44</v>
      </c>
      <c r="Y61" s="336">
        <v>0</v>
      </c>
      <c r="Z61" s="336">
        <v>0</v>
      </c>
      <c r="AA61" s="339">
        <v>0</v>
      </c>
      <c r="AB61" s="339">
        <v>0</v>
      </c>
      <c r="AC61" s="339">
        <v>0</v>
      </c>
      <c r="AD61" s="339">
        <v>0</v>
      </c>
      <c r="AE61" s="336">
        <v>0</v>
      </c>
      <c r="AF61" s="338">
        <v>502.88</v>
      </c>
      <c r="AG61" s="338">
        <v>251.44</v>
      </c>
      <c r="AH61" s="336">
        <v>0</v>
      </c>
      <c r="AI61" s="336">
        <v>0</v>
      </c>
      <c r="AJ61" s="336">
        <v>0</v>
      </c>
      <c r="AK61" s="336">
        <v>0</v>
      </c>
      <c r="AL61" s="336">
        <v>0</v>
      </c>
      <c r="AM61" s="336">
        <v>0</v>
      </c>
      <c r="AN61" s="337">
        <v>0</v>
      </c>
      <c r="AO61" s="336">
        <v>1005.76</v>
      </c>
    </row>
    <row r="62" spans="1:41" ht="13" x14ac:dyDescent="0.15">
      <c r="A62" s="1"/>
      <c r="B62" s="335" t="s">
        <v>113</v>
      </c>
      <c r="C62" s="334">
        <v>0</v>
      </c>
      <c r="D62" s="334">
        <v>0</v>
      </c>
      <c r="E62" s="334">
        <v>0</v>
      </c>
      <c r="F62" s="334">
        <v>0</v>
      </c>
      <c r="G62" s="334">
        <v>0</v>
      </c>
      <c r="H62" s="334">
        <v>0</v>
      </c>
      <c r="I62" s="334">
        <v>0</v>
      </c>
      <c r="J62" s="334">
        <v>0</v>
      </c>
      <c r="K62" s="334">
        <v>0</v>
      </c>
      <c r="L62" s="334">
        <v>0</v>
      </c>
      <c r="M62" s="334">
        <v>0</v>
      </c>
      <c r="N62" s="334">
        <v>0</v>
      </c>
      <c r="O62" s="334">
        <v>0</v>
      </c>
      <c r="P62" s="334">
        <v>0</v>
      </c>
      <c r="Q62" s="334">
        <v>0</v>
      </c>
      <c r="R62" s="334">
        <v>0</v>
      </c>
      <c r="S62" s="334">
        <v>0</v>
      </c>
      <c r="T62" s="334">
        <v>0</v>
      </c>
      <c r="U62" s="334">
        <v>0</v>
      </c>
      <c r="V62" s="334">
        <v>0</v>
      </c>
      <c r="W62" s="334">
        <v>0</v>
      </c>
      <c r="X62" s="334">
        <v>251.44</v>
      </c>
      <c r="Y62" s="334">
        <v>0</v>
      </c>
      <c r="Z62" s="334">
        <v>0</v>
      </c>
      <c r="AA62" s="334">
        <v>0</v>
      </c>
      <c r="AB62" s="334">
        <v>0</v>
      </c>
      <c r="AC62" s="334">
        <v>0</v>
      </c>
      <c r="AD62" s="334">
        <v>0</v>
      </c>
      <c r="AE62" s="334">
        <v>0</v>
      </c>
      <c r="AF62" s="334">
        <v>502.88</v>
      </c>
      <c r="AG62" s="334">
        <v>251.44</v>
      </c>
      <c r="AH62" s="334">
        <v>0</v>
      </c>
      <c r="AI62" s="334">
        <v>0</v>
      </c>
      <c r="AJ62" s="334">
        <v>0</v>
      </c>
      <c r="AK62" s="334">
        <v>0</v>
      </c>
      <c r="AL62" s="334">
        <v>0</v>
      </c>
      <c r="AM62" s="334">
        <v>0</v>
      </c>
      <c r="AN62" s="333">
        <v>0</v>
      </c>
      <c r="AO62" s="332"/>
    </row>
    <row r="63" spans="1:41" ht="14" thickBot="1" x14ac:dyDescent="0.2">
      <c r="A63" s="1"/>
      <c r="B63" s="331" t="s">
        <v>112</v>
      </c>
      <c r="C63" s="329"/>
      <c r="D63" s="329"/>
      <c r="E63" s="329"/>
      <c r="F63" s="329"/>
      <c r="G63" s="329"/>
      <c r="H63" s="329"/>
      <c r="I63" s="329"/>
      <c r="J63" s="329"/>
      <c r="K63" s="329"/>
      <c r="L63" s="329"/>
      <c r="M63" s="329"/>
      <c r="N63" s="329"/>
      <c r="O63" s="329"/>
      <c r="P63" s="329"/>
      <c r="Q63" s="329"/>
      <c r="R63" s="329"/>
      <c r="S63" s="329"/>
      <c r="T63" s="329"/>
      <c r="U63" s="329"/>
      <c r="V63" s="329"/>
      <c r="W63" s="329"/>
      <c r="X63" s="330" t="b">
        <v>1</v>
      </c>
      <c r="Y63" s="329"/>
      <c r="Z63" s="329"/>
      <c r="AA63" s="329"/>
      <c r="AB63" s="329"/>
      <c r="AC63" s="329"/>
      <c r="AD63" s="329"/>
      <c r="AE63" s="329"/>
      <c r="AF63" s="330" t="b">
        <v>1</v>
      </c>
      <c r="AG63" s="330" t="b">
        <v>1</v>
      </c>
      <c r="AH63" s="329"/>
      <c r="AI63" s="329"/>
      <c r="AJ63" s="329"/>
      <c r="AK63" s="329"/>
      <c r="AL63" s="329"/>
      <c r="AM63" s="329"/>
      <c r="AN63" s="328"/>
      <c r="AO63" s="241"/>
    </row>
    <row r="64" spans="1:41" ht="13" x14ac:dyDescent="0.15">
      <c r="A64" s="1"/>
      <c r="B64" s="327" t="s">
        <v>111</v>
      </c>
      <c r="C64" s="268">
        <v>0</v>
      </c>
      <c r="D64" s="268">
        <v>0</v>
      </c>
      <c r="E64" s="268">
        <v>0</v>
      </c>
      <c r="F64" s="268">
        <v>0</v>
      </c>
      <c r="G64" s="268">
        <v>0</v>
      </c>
      <c r="H64" s="268">
        <v>0</v>
      </c>
      <c r="I64" s="268">
        <v>0</v>
      </c>
      <c r="J64" s="268">
        <v>0</v>
      </c>
      <c r="K64" s="268">
        <v>0</v>
      </c>
      <c r="L64" s="268">
        <v>0</v>
      </c>
      <c r="M64" s="268">
        <v>0</v>
      </c>
      <c r="N64" s="268">
        <v>0</v>
      </c>
      <c r="O64" s="268">
        <v>0</v>
      </c>
      <c r="P64" s="268">
        <v>0</v>
      </c>
      <c r="Q64" s="268">
        <v>0</v>
      </c>
      <c r="R64" s="268">
        <v>0</v>
      </c>
      <c r="S64" s="268">
        <v>0</v>
      </c>
      <c r="T64" s="268">
        <v>0</v>
      </c>
      <c r="U64" s="268">
        <v>0</v>
      </c>
      <c r="V64" s="268">
        <v>0</v>
      </c>
      <c r="W64" s="268">
        <v>0</v>
      </c>
      <c r="X64" s="247">
        <v>34626.44</v>
      </c>
      <c r="Y64" s="268">
        <v>0</v>
      </c>
      <c r="Z64" s="268">
        <v>0</v>
      </c>
      <c r="AA64" s="268">
        <v>0</v>
      </c>
      <c r="AB64" s="268">
        <v>0</v>
      </c>
      <c r="AC64" s="268">
        <v>0</v>
      </c>
      <c r="AD64" s="268">
        <v>0</v>
      </c>
      <c r="AE64" s="244">
        <v>20625</v>
      </c>
      <c r="AF64" s="326">
        <v>502.88</v>
      </c>
      <c r="AG64" s="325">
        <v>251.44</v>
      </c>
      <c r="AH64" s="268">
        <v>0</v>
      </c>
      <c r="AI64" s="268">
        <v>0</v>
      </c>
      <c r="AJ64" s="268">
        <v>0</v>
      </c>
      <c r="AK64" s="268">
        <v>0</v>
      </c>
      <c r="AL64" s="268">
        <v>0</v>
      </c>
      <c r="AM64" s="268">
        <v>0</v>
      </c>
      <c r="AN64" s="324">
        <v>0</v>
      </c>
      <c r="AO64" s="323">
        <v>56005.760000000002</v>
      </c>
    </row>
    <row r="65" spans="1:41" ht="13" x14ac:dyDescent="0.15">
      <c r="A65" s="1"/>
      <c r="B65" s="322" t="s">
        <v>110</v>
      </c>
      <c r="C65" s="321"/>
      <c r="D65" s="320"/>
      <c r="E65" s="320"/>
      <c r="F65" s="320"/>
      <c r="G65" s="320"/>
      <c r="H65" s="320"/>
      <c r="I65" s="320"/>
      <c r="J65" s="320"/>
      <c r="K65" s="320"/>
      <c r="L65" s="320"/>
      <c r="M65" s="320"/>
      <c r="N65" s="320"/>
      <c r="O65" s="320"/>
      <c r="P65" s="320"/>
      <c r="Q65" s="320"/>
      <c r="R65" s="320"/>
      <c r="S65" s="320"/>
      <c r="T65" s="320"/>
      <c r="U65" s="320"/>
      <c r="V65" s="320"/>
      <c r="W65" s="320"/>
      <c r="X65" s="320"/>
      <c r="Y65" s="320"/>
      <c r="Z65" s="320"/>
      <c r="AA65" s="320"/>
      <c r="AB65" s="320"/>
      <c r="AC65" s="320"/>
      <c r="AD65" s="320"/>
      <c r="AE65" s="320"/>
      <c r="AF65" s="320"/>
      <c r="AG65" s="320"/>
      <c r="AH65" s="320"/>
      <c r="AI65" s="320"/>
      <c r="AJ65" s="320"/>
      <c r="AK65" s="320"/>
      <c r="AL65" s="320"/>
      <c r="AM65" s="320"/>
      <c r="AN65" s="320"/>
      <c r="AO65" s="241"/>
    </row>
    <row r="66" spans="1:41" ht="13" x14ac:dyDescent="0.15">
      <c r="A66" s="1"/>
      <c r="B66" s="294" t="s">
        <v>109</v>
      </c>
      <c r="C66" s="272">
        <v>0</v>
      </c>
      <c r="D66" s="272">
        <v>0</v>
      </c>
      <c r="E66" s="272">
        <v>0</v>
      </c>
      <c r="F66" s="292">
        <v>-12.5</v>
      </c>
      <c r="G66" s="319">
        <v>-2668.3</v>
      </c>
      <c r="H66" s="318">
        <v>-2812.05</v>
      </c>
      <c r="I66" s="317">
        <v>-3968.3</v>
      </c>
      <c r="J66" s="316">
        <v>-6032.0250000000005</v>
      </c>
      <c r="K66" s="315">
        <v>-6341.4000000000005</v>
      </c>
      <c r="L66" s="314">
        <v>-6788.2750000000005</v>
      </c>
      <c r="M66" s="313">
        <v>-9695.75</v>
      </c>
      <c r="N66" s="313">
        <v>-9695.75</v>
      </c>
      <c r="O66" s="313">
        <v>-9695.75</v>
      </c>
      <c r="P66" s="313">
        <v>-9695.75</v>
      </c>
      <c r="Q66" s="313">
        <v>-9695.75</v>
      </c>
      <c r="R66" s="313">
        <v>-9695.75</v>
      </c>
      <c r="S66" s="312">
        <v>-10380.125</v>
      </c>
      <c r="T66" s="311">
        <v>-11148.875</v>
      </c>
      <c r="U66" s="310">
        <v>-16951.099999999999</v>
      </c>
      <c r="V66" s="309">
        <v>-18144.849999999999</v>
      </c>
      <c r="W66" s="308">
        <v>-20288.599999999999</v>
      </c>
      <c r="X66" s="308">
        <v>-23167.949999999997</v>
      </c>
      <c r="Y66" s="307">
        <v>10344.515000000005</v>
      </c>
      <c r="Z66" s="306">
        <v>9389.3106730769287</v>
      </c>
      <c r="AA66" s="305">
        <v>6045.7427153753752</v>
      </c>
      <c r="AB66" s="304">
        <v>5528.7599552251386</v>
      </c>
      <c r="AC66" s="303">
        <v>4602.7612247549278</v>
      </c>
      <c r="AD66" s="302">
        <v>3398.9953598800494</v>
      </c>
      <c r="AE66" s="301">
        <v>2073.7112002901304</v>
      </c>
      <c r="AF66" s="284">
        <v>21623.782589436883</v>
      </c>
      <c r="AG66" s="284">
        <v>20154.140778368055</v>
      </c>
      <c r="AH66" s="300">
        <v>19100.72903570973</v>
      </c>
      <c r="AI66" s="299">
        <v>12914.445513124718</v>
      </c>
      <c r="AJ66" s="298">
        <v>11840.328368268702</v>
      </c>
      <c r="AK66" s="297">
        <v>4870.5757647708151</v>
      </c>
      <c r="AL66" s="297">
        <v>4870.5757647708151</v>
      </c>
      <c r="AM66" s="297">
        <v>4870.5757647708151</v>
      </c>
      <c r="AN66" s="296">
        <v>4870.5757647708151</v>
      </c>
      <c r="AO66" s="295">
        <v>4870.5757647708188</v>
      </c>
    </row>
    <row r="67" spans="1:41" ht="13" x14ac:dyDescent="0.15">
      <c r="A67" s="1"/>
      <c r="B67" s="294" t="s">
        <v>108</v>
      </c>
      <c r="C67" s="272">
        <v>0</v>
      </c>
      <c r="D67" s="272">
        <v>0</v>
      </c>
      <c r="E67" s="292">
        <v>-12.5</v>
      </c>
      <c r="F67" s="293">
        <v>-2655.8</v>
      </c>
      <c r="G67" s="292">
        <v>-143.75</v>
      </c>
      <c r="H67" s="291">
        <v>-1156.25</v>
      </c>
      <c r="I67" s="286">
        <v>-2063.7250000000004</v>
      </c>
      <c r="J67" s="290">
        <v>-309.375</v>
      </c>
      <c r="K67" s="289">
        <v>-446.875</v>
      </c>
      <c r="L67" s="285">
        <v>-2907.4750000000004</v>
      </c>
      <c r="M67" s="272">
        <v>0</v>
      </c>
      <c r="N67" s="272">
        <v>0</v>
      </c>
      <c r="O67" s="272">
        <v>0</v>
      </c>
      <c r="P67" s="272">
        <v>0</v>
      </c>
      <c r="Q67" s="272">
        <v>0</v>
      </c>
      <c r="R67" s="288">
        <v>-684.375</v>
      </c>
      <c r="S67" s="288">
        <v>-768.75</v>
      </c>
      <c r="T67" s="287">
        <v>-5802.2249999999995</v>
      </c>
      <c r="U67" s="279">
        <v>-1193.75</v>
      </c>
      <c r="V67" s="286">
        <v>-2143.75</v>
      </c>
      <c r="W67" s="285">
        <v>-2879.3500000000004</v>
      </c>
      <c r="X67" s="284">
        <v>33512.465000000004</v>
      </c>
      <c r="Y67" s="283">
        <v>-955.20432692307691</v>
      </c>
      <c r="Z67" s="282">
        <v>-3343.5679577015535</v>
      </c>
      <c r="AA67" s="281">
        <v>-516.98276015023634</v>
      </c>
      <c r="AB67" s="280">
        <v>-925.99873047021072</v>
      </c>
      <c r="AC67" s="279">
        <v>-1203.7658648748784</v>
      </c>
      <c r="AD67" s="278">
        <v>-1325.2841595899188</v>
      </c>
      <c r="AE67" s="277">
        <v>19550.071389146753</v>
      </c>
      <c r="AF67" s="276">
        <v>-1469.6418110688282</v>
      </c>
      <c r="AG67" s="274">
        <v>-1053.4117426583239</v>
      </c>
      <c r="AH67" s="275">
        <v>-6186.2835225850122</v>
      </c>
      <c r="AI67" s="274">
        <v>-1074.1171448560158</v>
      </c>
      <c r="AJ67" s="273">
        <v>-6969.7526034978864</v>
      </c>
      <c r="AK67" s="272">
        <v>0</v>
      </c>
      <c r="AL67" s="272">
        <v>0</v>
      </c>
      <c r="AM67" s="272">
        <v>0</v>
      </c>
      <c r="AN67" s="271">
        <v>0</v>
      </c>
      <c r="AO67" s="270"/>
    </row>
    <row r="68" spans="1:41" ht="13" x14ac:dyDescent="0.15">
      <c r="A68" s="1"/>
      <c r="B68" s="269" t="s">
        <v>107</v>
      </c>
      <c r="C68" s="268">
        <v>0</v>
      </c>
      <c r="D68" s="268">
        <v>0</v>
      </c>
      <c r="E68" s="267">
        <v>-12.5</v>
      </c>
      <c r="F68" s="266">
        <v>-2668.3</v>
      </c>
      <c r="G68" s="265">
        <v>-2812.05</v>
      </c>
      <c r="H68" s="264">
        <v>-3968.3</v>
      </c>
      <c r="I68" s="263">
        <v>-6032.0250000000005</v>
      </c>
      <c r="J68" s="262">
        <v>-6341.4000000000005</v>
      </c>
      <c r="K68" s="261">
        <v>-6788.2750000000005</v>
      </c>
      <c r="L68" s="260">
        <v>-9695.75</v>
      </c>
      <c r="M68" s="260">
        <v>-9695.75</v>
      </c>
      <c r="N68" s="260">
        <v>-9695.75</v>
      </c>
      <c r="O68" s="260">
        <v>-9695.75</v>
      </c>
      <c r="P68" s="260">
        <v>-9695.75</v>
      </c>
      <c r="Q68" s="260">
        <v>-9695.75</v>
      </c>
      <c r="R68" s="259">
        <v>-10380.125</v>
      </c>
      <c r="S68" s="258">
        <v>-11148.875</v>
      </c>
      <c r="T68" s="257">
        <v>-16951.099999999999</v>
      </c>
      <c r="U68" s="256">
        <v>-18144.849999999999</v>
      </c>
      <c r="V68" s="255">
        <v>-20288.599999999999</v>
      </c>
      <c r="W68" s="255">
        <v>-23167.949999999997</v>
      </c>
      <c r="X68" s="254">
        <v>10344.515000000005</v>
      </c>
      <c r="Y68" s="253">
        <v>9389.3106730769287</v>
      </c>
      <c r="Z68" s="252">
        <v>6045.7427153753752</v>
      </c>
      <c r="AA68" s="251">
        <v>5528.7599552251386</v>
      </c>
      <c r="AB68" s="250">
        <v>4602.7612247549278</v>
      </c>
      <c r="AC68" s="249">
        <v>3398.9953598800494</v>
      </c>
      <c r="AD68" s="248">
        <v>2073.7112002901304</v>
      </c>
      <c r="AE68" s="247">
        <v>21623.782589436883</v>
      </c>
      <c r="AF68" s="247">
        <v>20154.140778368055</v>
      </c>
      <c r="AG68" s="246">
        <v>19100.72903570973</v>
      </c>
      <c r="AH68" s="245">
        <v>12914.445513124718</v>
      </c>
      <c r="AI68" s="244">
        <v>11840.328368268702</v>
      </c>
      <c r="AJ68" s="243">
        <v>4870.5757647708151</v>
      </c>
      <c r="AK68" s="243">
        <v>4870.5757647708151</v>
      </c>
      <c r="AL68" s="243">
        <v>4870.5757647708151</v>
      </c>
      <c r="AM68" s="243">
        <v>4870.5757647708151</v>
      </c>
      <c r="AN68" s="242">
        <v>4870.5757647708151</v>
      </c>
      <c r="AO68" s="241"/>
    </row>
    <row r="69" spans="1:41"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9" x14ac:dyDescent="0.2">
      <c r="A70" s="1"/>
      <c r="B70" s="30" t="s">
        <v>106</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ht="17" x14ac:dyDescent="0.2">
      <c r="A72" s="1"/>
      <c r="B72" s="225" t="s">
        <v>105</v>
      </c>
      <c r="C72" s="168"/>
      <c r="D72" s="168"/>
      <c r="E72" s="168"/>
      <c r="F72" s="168"/>
      <c r="G72" s="168"/>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ht="26.25" customHeight="1" x14ac:dyDescent="0.15">
      <c r="A73" s="1"/>
      <c r="B73" s="240" t="s">
        <v>95</v>
      </c>
      <c r="C73" s="228" t="s">
        <v>94</v>
      </c>
      <c r="D73" s="228" t="s">
        <v>93</v>
      </c>
      <c r="E73" s="228" t="s">
        <v>104</v>
      </c>
      <c r="F73" s="228" t="s">
        <v>103</v>
      </c>
      <c r="G73" s="228" t="s">
        <v>102</v>
      </c>
      <c r="H73" s="226"/>
      <c r="I73" s="226"/>
      <c r="J73" s="226"/>
      <c r="K73" s="226"/>
      <c r="L73" s="226"/>
      <c r="M73" s="226"/>
      <c r="N73" s="226"/>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26.25" customHeight="1" x14ac:dyDescent="0.15">
      <c r="A74" s="1"/>
      <c r="B74" s="238" t="s">
        <v>87</v>
      </c>
      <c r="C74" s="237" t="s">
        <v>101</v>
      </c>
      <c r="D74" s="236">
        <v>52</v>
      </c>
      <c r="E74" s="235">
        <v>650</v>
      </c>
      <c r="F74" s="235" t="s">
        <v>60</v>
      </c>
      <c r="G74" s="235" t="s">
        <v>60</v>
      </c>
      <c r="H74" s="239"/>
      <c r="I74" s="239"/>
      <c r="J74" s="239"/>
      <c r="K74" s="239"/>
      <c r="L74" s="239"/>
      <c r="M74" s="239"/>
      <c r="N74" s="239"/>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ht="37.5" customHeight="1" x14ac:dyDescent="0.15">
      <c r="A75" s="1"/>
      <c r="B75" s="238" t="s">
        <v>84</v>
      </c>
      <c r="C75" s="237" t="s">
        <v>83</v>
      </c>
      <c r="D75" s="236">
        <v>88</v>
      </c>
      <c r="E75" s="235">
        <v>1100</v>
      </c>
      <c r="F75" s="235">
        <v>2000</v>
      </c>
      <c r="G75" s="235">
        <v>1000</v>
      </c>
      <c r="H75" s="230"/>
      <c r="I75" s="230"/>
      <c r="J75" s="230"/>
      <c r="K75" s="230"/>
      <c r="L75" s="230"/>
      <c r="M75" s="230"/>
      <c r="N75" s="230"/>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ht="26.25" customHeight="1" x14ac:dyDescent="0.15">
      <c r="A76" s="1"/>
      <c r="B76" s="238" t="s">
        <v>81</v>
      </c>
      <c r="C76" s="237" t="s">
        <v>100</v>
      </c>
      <c r="D76" s="236">
        <v>80</v>
      </c>
      <c r="E76" s="235">
        <v>1000</v>
      </c>
      <c r="F76" s="235">
        <v>1900</v>
      </c>
      <c r="G76" s="235">
        <v>950</v>
      </c>
      <c r="H76" s="230"/>
      <c r="I76" s="230"/>
      <c r="J76" s="230"/>
      <c r="K76" s="230"/>
      <c r="L76" s="230"/>
      <c r="M76" s="230"/>
      <c r="N76" s="230"/>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ht="26.25" customHeight="1" x14ac:dyDescent="0.15">
      <c r="A77" s="1"/>
      <c r="B77" s="238" t="s">
        <v>78</v>
      </c>
      <c r="C77" s="237" t="s">
        <v>99</v>
      </c>
      <c r="D77" s="236">
        <v>72</v>
      </c>
      <c r="E77" s="235">
        <v>900</v>
      </c>
      <c r="F77" s="235">
        <v>1800</v>
      </c>
      <c r="G77" s="235">
        <v>900</v>
      </c>
      <c r="H77" s="230"/>
      <c r="I77" s="230"/>
      <c r="J77" s="230"/>
      <c r="K77" s="230"/>
      <c r="L77" s="230"/>
      <c r="M77" s="230"/>
      <c r="N77" s="230"/>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ht="26.25" customHeight="1" x14ac:dyDescent="0.15">
      <c r="A78" s="1"/>
      <c r="B78" s="238" t="s">
        <v>75</v>
      </c>
      <c r="C78" s="237" t="s">
        <v>98</v>
      </c>
      <c r="D78" s="236">
        <v>76</v>
      </c>
      <c r="E78" s="235">
        <v>950</v>
      </c>
      <c r="F78" s="235">
        <v>1850</v>
      </c>
      <c r="G78" s="235">
        <v>925</v>
      </c>
      <c r="H78" s="230"/>
      <c r="I78" s="230"/>
      <c r="J78" s="230"/>
      <c r="K78" s="230"/>
      <c r="L78" s="230"/>
      <c r="M78" s="230"/>
      <c r="N78" s="230"/>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ht="26.25" customHeight="1" x14ac:dyDescent="0.15">
      <c r="A79" s="1"/>
      <c r="B79" s="238" t="s">
        <v>72</v>
      </c>
      <c r="C79" s="237" t="s">
        <v>97</v>
      </c>
      <c r="D79" s="236">
        <v>72</v>
      </c>
      <c r="E79" s="235">
        <v>900</v>
      </c>
      <c r="F79" s="235">
        <v>1800</v>
      </c>
      <c r="G79" s="235">
        <v>900</v>
      </c>
      <c r="H79" s="230"/>
      <c r="I79" s="230"/>
      <c r="J79" s="230"/>
      <c r="K79" s="230"/>
      <c r="L79" s="230"/>
      <c r="M79" s="230"/>
      <c r="N79" s="230"/>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ht="26.25" customHeight="1" x14ac:dyDescent="0.15">
      <c r="A80" s="1"/>
      <c r="B80" s="238" t="s">
        <v>69</v>
      </c>
      <c r="C80" s="237" t="s">
        <v>68</v>
      </c>
      <c r="D80" s="236">
        <v>80</v>
      </c>
      <c r="E80" s="235">
        <v>1000</v>
      </c>
      <c r="F80" s="235">
        <v>1900</v>
      </c>
      <c r="G80" s="235">
        <v>950</v>
      </c>
      <c r="H80" s="230"/>
      <c r="I80" s="230"/>
      <c r="J80" s="230"/>
      <c r="K80" s="230"/>
      <c r="L80" s="230"/>
      <c r="M80" s="230"/>
      <c r="N80" s="230"/>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26.25" customHeight="1" x14ac:dyDescent="0.15">
      <c r="A81" s="1"/>
      <c r="B81" s="234" t="s">
        <v>66</v>
      </c>
      <c r="C81" s="233" t="s">
        <v>65</v>
      </c>
      <c r="D81" s="232" t="s">
        <v>65</v>
      </c>
      <c r="E81" s="231">
        <v>900</v>
      </c>
      <c r="F81" s="231">
        <v>1800</v>
      </c>
      <c r="G81" s="231">
        <v>900</v>
      </c>
      <c r="H81" s="230"/>
      <c r="I81" s="230"/>
      <c r="J81" s="230"/>
      <c r="K81" s="230"/>
      <c r="L81" s="230"/>
      <c r="M81" s="230"/>
      <c r="N81" s="230"/>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26.25" customHeight="1" x14ac:dyDescent="0.15">
      <c r="A82" s="1"/>
      <c r="B82" s="229"/>
      <c r="C82" s="228" t="s">
        <v>0</v>
      </c>
      <c r="D82" s="228">
        <v>440</v>
      </c>
      <c r="E82" s="227">
        <v>7400</v>
      </c>
      <c r="F82" s="227">
        <v>13050</v>
      </c>
      <c r="G82" s="227"/>
      <c r="H82" s="226"/>
      <c r="I82" s="226"/>
      <c r="J82" s="226"/>
      <c r="K82" s="226"/>
      <c r="L82" s="226"/>
      <c r="M82" s="226"/>
      <c r="N82" s="226"/>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ht="17" x14ac:dyDescent="0.2">
      <c r="A84" s="1"/>
      <c r="B84" s="225" t="s">
        <v>96</v>
      </c>
      <c r="C84" s="168"/>
      <c r="D84" s="168"/>
      <c r="E84" s="168"/>
      <c r="F84" s="168"/>
      <c r="G84" s="168"/>
      <c r="H84" s="168"/>
      <c r="I84" s="168"/>
      <c r="J84" s="168"/>
      <c r="K84" s="168"/>
      <c r="L84" s="168"/>
      <c r="M84" s="168"/>
      <c r="N84" s="168"/>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ht="27" customHeight="1" x14ac:dyDescent="0.15">
      <c r="A85" s="1"/>
      <c r="B85" s="25" t="s">
        <v>95</v>
      </c>
      <c r="C85" s="7" t="s">
        <v>94</v>
      </c>
      <c r="D85" s="7" t="s">
        <v>93</v>
      </c>
      <c r="E85" s="7" t="s">
        <v>92</v>
      </c>
      <c r="F85" s="7" t="s">
        <v>12</v>
      </c>
      <c r="G85" s="7" t="s">
        <v>11</v>
      </c>
      <c r="H85" s="7" t="s">
        <v>10</v>
      </c>
      <c r="I85" s="7" t="s">
        <v>9</v>
      </c>
      <c r="J85" s="7" t="s">
        <v>8</v>
      </c>
      <c r="K85" s="7" t="s">
        <v>7</v>
      </c>
      <c r="L85" s="7" t="s">
        <v>6</v>
      </c>
      <c r="M85" s="7" t="s">
        <v>91</v>
      </c>
      <c r="N85" s="7" t="s">
        <v>90</v>
      </c>
      <c r="O85" s="7" t="s">
        <v>89</v>
      </c>
      <c r="P85" s="224" t="s">
        <v>88</v>
      </c>
      <c r="Q85" s="194"/>
      <c r="R85" s="194"/>
      <c r="S85" s="194"/>
      <c r="T85" s="194"/>
      <c r="U85" s="194"/>
      <c r="V85" s="194"/>
      <c r="W85" s="194"/>
      <c r="X85" s="194"/>
      <c r="Y85" s="194"/>
      <c r="Z85" s="194"/>
      <c r="AA85" s="194"/>
      <c r="AB85" s="193"/>
      <c r="AC85" s="1"/>
      <c r="AD85" s="1"/>
      <c r="AE85" s="1"/>
      <c r="AF85" s="1"/>
      <c r="AG85" s="1"/>
      <c r="AH85" s="1"/>
      <c r="AI85" s="1"/>
      <c r="AJ85" s="1"/>
      <c r="AK85" s="1"/>
      <c r="AL85" s="1"/>
      <c r="AM85" s="1"/>
      <c r="AN85" s="1"/>
      <c r="AO85" s="1"/>
    </row>
    <row r="86" spans="1:41" ht="27" customHeight="1" x14ac:dyDescent="0.15">
      <c r="A86" s="1"/>
      <c r="B86" s="70" t="s">
        <v>87</v>
      </c>
      <c r="C86" s="70" t="s">
        <v>86</v>
      </c>
      <c r="D86" s="13">
        <v>52</v>
      </c>
      <c r="E86" s="208">
        <v>0</v>
      </c>
      <c r="F86" s="13">
        <v>62</v>
      </c>
      <c r="G86" s="13">
        <v>10</v>
      </c>
      <c r="H86" s="17">
        <v>1</v>
      </c>
      <c r="I86" s="10">
        <v>650</v>
      </c>
      <c r="J86" s="10">
        <v>775</v>
      </c>
      <c r="K86" s="223">
        <v>125</v>
      </c>
      <c r="L86" s="222">
        <v>1.19</v>
      </c>
      <c r="M86" s="10">
        <v>4809.38</v>
      </c>
      <c r="N86" s="221" t="s">
        <v>60</v>
      </c>
      <c r="O86" s="147"/>
      <c r="P86" s="206" t="s">
        <v>85</v>
      </c>
      <c r="Q86" s="205"/>
      <c r="R86" s="205"/>
      <c r="S86" s="205"/>
      <c r="T86" s="205"/>
      <c r="U86" s="205"/>
      <c r="V86" s="205"/>
      <c r="W86" s="205"/>
      <c r="X86" s="205"/>
      <c r="Y86" s="205"/>
      <c r="Z86" s="205"/>
      <c r="AA86" s="205"/>
      <c r="AB86" s="204"/>
      <c r="AC86" s="1"/>
      <c r="AD86" s="1"/>
      <c r="AE86" s="1"/>
      <c r="AF86" s="1"/>
      <c r="AG86" s="1"/>
      <c r="AH86" s="1"/>
      <c r="AI86" s="1"/>
      <c r="AJ86" s="1"/>
      <c r="AK86" s="1"/>
      <c r="AL86" s="1"/>
      <c r="AM86" s="1"/>
      <c r="AN86" s="1"/>
      <c r="AO86" s="1"/>
    </row>
    <row r="87" spans="1:41" ht="40.5" customHeight="1" x14ac:dyDescent="0.15">
      <c r="A87" s="1"/>
      <c r="B87" s="70" t="s">
        <v>84</v>
      </c>
      <c r="C87" s="70" t="s">
        <v>83</v>
      </c>
      <c r="D87" s="13">
        <v>88</v>
      </c>
      <c r="E87" s="208">
        <v>0</v>
      </c>
      <c r="F87" s="13">
        <v>68.25</v>
      </c>
      <c r="G87" s="13">
        <v>-19.75</v>
      </c>
      <c r="H87" s="220">
        <v>0.91</v>
      </c>
      <c r="I87" s="10">
        <v>1100</v>
      </c>
      <c r="J87" s="10">
        <v>853.13</v>
      </c>
      <c r="K87" s="115">
        <v>-246.88</v>
      </c>
      <c r="L87" s="219">
        <v>0.78</v>
      </c>
      <c r="M87" s="10">
        <v>1790.63</v>
      </c>
      <c r="N87" s="10">
        <v>2000</v>
      </c>
      <c r="O87" s="10">
        <v>209.38</v>
      </c>
      <c r="P87" s="206" t="s">
        <v>82</v>
      </c>
      <c r="Q87" s="205"/>
      <c r="R87" s="205"/>
      <c r="S87" s="205"/>
      <c r="T87" s="205"/>
      <c r="U87" s="205"/>
      <c r="V87" s="205"/>
      <c r="W87" s="205"/>
      <c r="X87" s="205"/>
      <c r="Y87" s="205"/>
      <c r="Z87" s="205"/>
      <c r="AA87" s="205"/>
      <c r="AB87" s="204"/>
      <c r="AC87" s="1"/>
      <c r="AD87" s="1"/>
      <c r="AE87" s="1"/>
      <c r="AF87" s="1"/>
      <c r="AG87" s="1"/>
      <c r="AH87" s="1"/>
      <c r="AI87" s="1"/>
      <c r="AJ87" s="1"/>
      <c r="AK87" s="1"/>
      <c r="AL87" s="1"/>
      <c r="AM87" s="1"/>
      <c r="AN87" s="1"/>
      <c r="AO87" s="1"/>
    </row>
    <row r="88" spans="1:41" ht="27" customHeight="1" x14ac:dyDescent="0.15">
      <c r="A88" s="1"/>
      <c r="B88" s="70" t="s">
        <v>81</v>
      </c>
      <c r="C88" s="70" t="s">
        <v>80</v>
      </c>
      <c r="D88" s="13">
        <v>80</v>
      </c>
      <c r="E88" s="208">
        <v>52.5</v>
      </c>
      <c r="F88" s="13">
        <v>37.25</v>
      </c>
      <c r="G88" s="13">
        <v>-95.25</v>
      </c>
      <c r="H88" s="218">
        <v>0.28000000000000003</v>
      </c>
      <c r="I88" s="10">
        <v>1000</v>
      </c>
      <c r="J88" s="10">
        <v>465.63</v>
      </c>
      <c r="K88" s="217">
        <v>-534.38</v>
      </c>
      <c r="L88" s="114">
        <v>0.47</v>
      </c>
      <c r="M88" s="10">
        <v>1487.5</v>
      </c>
      <c r="N88" s="10">
        <v>1900</v>
      </c>
      <c r="O88" s="10">
        <v>412.5</v>
      </c>
      <c r="P88" s="206" t="s">
        <v>79</v>
      </c>
      <c r="Q88" s="205"/>
      <c r="R88" s="205"/>
      <c r="S88" s="205"/>
      <c r="T88" s="205"/>
      <c r="U88" s="205"/>
      <c r="V88" s="205"/>
      <c r="W88" s="205"/>
      <c r="X88" s="205"/>
      <c r="Y88" s="205"/>
      <c r="Z88" s="205"/>
      <c r="AA88" s="205"/>
      <c r="AB88" s="204"/>
      <c r="AC88" s="1"/>
      <c r="AD88" s="1"/>
      <c r="AE88" s="1"/>
      <c r="AF88" s="1"/>
      <c r="AG88" s="1"/>
      <c r="AH88" s="1"/>
      <c r="AI88" s="1"/>
      <c r="AJ88" s="1"/>
      <c r="AK88" s="1"/>
      <c r="AL88" s="1"/>
      <c r="AM88" s="1"/>
      <c r="AN88" s="1"/>
      <c r="AO88" s="1"/>
    </row>
    <row r="89" spans="1:41" ht="27" customHeight="1" x14ac:dyDescent="0.15">
      <c r="A89" s="1"/>
      <c r="B89" s="70" t="s">
        <v>78</v>
      </c>
      <c r="C89" s="212" t="s">
        <v>77</v>
      </c>
      <c r="D89" s="13">
        <v>72</v>
      </c>
      <c r="E89" s="208">
        <v>102.5</v>
      </c>
      <c r="F89" s="13">
        <v>83.25</v>
      </c>
      <c r="G89" s="13">
        <v>-91.25</v>
      </c>
      <c r="H89" s="216">
        <v>0.84</v>
      </c>
      <c r="I89" s="10">
        <v>900</v>
      </c>
      <c r="J89" s="10">
        <v>1040.6300000000001</v>
      </c>
      <c r="K89" s="215">
        <v>140.63</v>
      </c>
      <c r="L89" s="71">
        <v>1.1599999999999999</v>
      </c>
      <c r="M89" s="10">
        <v>1686.88</v>
      </c>
      <c r="N89" s="10">
        <v>1800</v>
      </c>
      <c r="O89" s="10">
        <v>113.13</v>
      </c>
      <c r="P89" s="206" t="s">
        <v>76</v>
      </c>
      <c r="Q89" s="205"/>
      <c r="R89" s="205"/>
      <c r="S89" s="205"/>
      <c r="T89" s="205"/>
      <c r="U89" s="205"/>
      <c r="V89" s="205"/>
      <c r="W89" s="205"/>
      <c r="X89" s="205"/>
      <c r="Y89" s="205"/>
      <c r="Z89" s="205"/>
      <c r="AA89" s="205"/>
      <c r="AB89" s="204"/>
      <c r="AC89" s="1"/>
      <c r="AD89" s="1"/>
      <c r="AE89" s="1"/>
      <c r="AF89" s="1"/>
      <c r="AG89" s="1"/>
      <c r="AH89" s="1"/>
      <c r="AI89" s="1"/>
      <c r="AJ89" s="1"/>
      <c r="AK89" s="1"/>
      <c r="AL89" s="1"/>
      <c r="AM89" s="1"/>
      <c r="AN89" s="1"/>
      <c r="AO89" s="1"/>
    </row>
    <row r="90" spans="1:41" ht="27" customHeight="1" x14ac:dyDescent="0.15">
      <c r="A90" s="1"/>
      <c r="B90" s="70" t="s">
        <v>75</v>
      </c>
      <c r="C90" s="212" t="s">
        <v>74</v>
      </c>
      <c r="D90" s="13">
        <v>76</v>
      </c>
      <c r="E90" s="208">
        <v>61.5</v>
      </c>
      <c r="F90" s="13">
        <v>118</v>
      </c>
      <c r="G90" s="13">
        <v>-19.5</v>
      </c>
      <c r="H90" s="214">
        <v>0.76</v>
      </c>
      <c r="I90" s="10">
        <v>950</v>
      </c>
      <c r="J90" s="10">
        <v>1475</v>
      </c>
      <c r="K90" s="9">
        <v>525</v>
      </c>
      <c r="L90" s="213">
        <v>1.55</v>
      </c>
      <c r="M90" s="10">
        <v>2188.75</v>
      </c>
      <c r="N90" s="10">
        <v>1850</v>
      </c>
      <c r="O90" s="10">
        <v>-338.75</v>
      </c>
      <c r="P90" s="206" t="s">
        <v>73</v>
      </c>
      <c r="Q90" s="205"/>
      <c r="R90" s="205"/>
      <c r="S90" s="205"/>
      <c r="T90" s="205"/>
      <c r="U90" s="205"/>
      <c r="V90" s="205"/>
      <c r="W90" s="205"/>
      <c r="X90" s="205"/>
      <c r="Y90" s="205"/>
      <c r="Z90" s="205"/>
      <c r="AA90" s="205"/>
      <c r="AB90" s="204"/>
      <c r="AC90" s="1"/>
      <c r="AD90" s="1"/>
      <c r="AE90" s="1"/>
      <c r="AF90" s="1"/>
      <c r="AG90" s="1"/>
      <c r="AH90" s="1"/>
      <c r="AI90" s="1"/>
      <c r="AJ90" s="1"/>
      <c r="AK90" s="1"/>
      <c r="AL90" s="1"/>
      <c r="AM90" s="1"/>
      <c r="AN90" s="1"/>
      <c r="AO90" s="1"/>
    </row>
    <row r="91" spans="1:41" ht="27" customHeight="1" x14ac:dyDescent="0.15">
      <c r="A91" s="1"/>
      <c r="B91" s="70" t="s">
        <v>72</v>
      </c>
      <c r="C91" s="212" t="s">
        <v>71</v>
      </c>
      <c r="D91" s="13">
        <v>72</v>
      </c>
      <c r="E91" s="208">
        <v>14.75</v>
      </c>
      <c r="F91" s="13">
        <v>86.75</v>
      </c>
      <c r="G91" s="13">
        <v>0</v>
      </c>
      <c r="H91" s="11">
        <v>0.6</v>
      </c>
      <c r="I91" s="10">
        <v>900</v>
      </c>
      <c r="J91" s="10">
        <v>1084.3800000000001</v>
      </c>
      <c r="K91" s="211">
        <v>184.38</v>
      </c>
      <c r="L91" s="210">
        <v>1.2</v>
      </c>
      <c r="M91" s="10">
        <v>2140.63</v>
      </c>
      <c r="N91" s="10">
        <v>1800</v>
      </c>
      <c r="O91" s="10">
        <v>-340.63</v>
      </c>
      <c r="P91" s="209" t="s">
        <v>70</v>
      </c>
      <c r="Q91" s="205"/>
      <c r="R91" s="205"/>
      <c r="S91" s="205"/>
      <c r="T91" s="205"/>
      <c r="U91" s="205"/>
      <c r="V91" s="205"/>
      <c r="W91" s="205"/>
      <c r="X91" s="205"/>
      <c r="Y91" s="205"/>
      <c r="Z91" s="205"/>
      <c r="AA91" s="205"/>
      <c r="AB91" s="204"/>
      <c r="AC91" s="1"/>
      <c r="AD91" s="1"/>
      <c r="AE91" s="1"/>
      <c r="AF91" s="1"/>
      <c r="AG91" s="1"/>
      <c r="AH91" s="1"/>
      <c r="AI91" s="1"/>
      <c r="AJ91" s="1"/>
      <c r="AK91" s="1"/>
      <c r="AL91" s="1"/>
      <c r="AM91" s="1"/>
      <c r="AN91" s="1"/>
      <c r="AO91" s="1"/>
    </row>
    <row r="92" spans="1:41" ht="27" customHeight="1" x14ac:dyDescent="0.15">
      <c r="A92" s="1"/>
      <c r="B92" s="70" t="s">
        <v>69</v>
      </c>
      <c r="C92" s="70" t="s">
        <v>68</v>
      </c>
      <c r="D92" s="13">
        <v>80</v>
      </c>
      <c r="E92" s="208"/>
      <c r="F92" s="13">
        <v>0</v>
      </c>
      <c r="G92" s="13">
        <v>-80</v>
      </c>
      <c r="H92" s="17">
        <v>1</v>
      </c>
      <c r="I92" s="10">
        <v>1000</v>
      </c>
      <c r="J92" s="10" t="s">
        <v>51</v>
      </c>
      <c r="K92" s="207">
        <v>-1000</v>
      </c>
      <c r="L92" s="17">
        <v>0</v>
      </c>
      <c r="M92" s="10" t="s">
        <v>51</v>
      </c>
      <c r="N92" s="10">
        <v>1900</v>
      </c>
      <c r="O92" s="10">
        <v>1900</v>
      </c>
      <c r="P92" s="206" t="s">
        <v>67</v>
      </c>
      <c r="Q92" s="205"/>
      <c r="R92" s="205"/>
      <c r="S92" s="205"/>
      <c r="T92" s="205"/>
      <c r="U92" s="205"/>
      <c r="V92" s="205"/>
      <c r="W92" s="205"/>
      <c r="X92" s="205"/>
      <c r="Y92" s="205"/>
      <c r="Z92" s="205"/>
      <c r="AA92" s="205"/>
      <c r="AB92" s="204"/>
      <c r="AC92" s="1"/>
      <c r="AD92" s="1"/>
      <c r="AE92" s="1"/>
      <c r="AF92" s="1"/>
      <c r="AG92" s="1"/>
      <c r="AH92" s="1"/>
      <c r="AI92" s="1"/>
      <c r="AJ92" s="1"/>
      <c r="AK92" s="1"/>
      <c r="AL92" s="1"/>
      <c r="AM92" s="1"/>
      <c r="AN92" s="1"/>
      <c r="AO92" s="1"/>
    </row>
    <row r="93" spans="1:41" ht="27" customHeight="1" x14ac:dyDescent="0.15">
      <c r="A93" s="1"/>
      <c r="B93" s="70" t="s">
        <v>66</v>
      </c>
      <c r="C93" s="70" t="s">
        <v>65</v>
      </c>
      <c r="D93" s="13">
        <v>0</v>
      </c>
      <c r="E93" s="70"/>
      <c r="F93" s="13">
        <v>0</v>
      </c>
      <c r="G93" s="13">
        <v>0</v>
      </c>
      <c r="H93" s="15">
        <v>0</v>
      </c>
      <c r="I93" s="10">
        <v>900</v>
      </c>
      <c r="J93" s="10" t="s">
        <v>51</v>
      </c>
      <c r="K93" s="203">
        <v>-900</v>
      </c>
      <c r="L93" s="17">
        <v>0</v>
      </c>
      <c r="M93" s="10" t="s">
        <v>51</v>
      </c>
      <c r="N93" s="10">
        <v>1800</v>
      </c>
      <c r="O93" s="10">
        <v>1800</v>
      </c>
      <c r="P93" s="202"/>
      <c r="Q93" s="201"/>
      <c r="R93" s="201"/>
      <c r="S93" s="201"/>
      <c r="T93" s="201"/>
      <c r="U93" s="201"/>
      <c r="V93" s="201"/>
      <c r="W93" s="201"/>
      <c r="X93" s="201"/>
      <c r="Y93" s="201"/>
      <c r="Z93" s="201"/>
      <c r="AA93" s="201"/>
      <c r="AB93" s="200"/>
      <c r="AC93" s="1"/>
      <c r="AD93" s="1"/>
      <c r="AE93" s="1"/>
      <c r="AF93" s="1"/>
      <c r="AG93" s="1"/>
      <c r="AH93" s="1"/>
      <c r="AI93" s="1"/>
      <c r="AJ93" s="1"/>
      <c r="AK93" s="1"/>
      <c r="AL93" s="1"/>
      <c r="AM93" s="1"/>
      <c r="AN93" s="1"/>
      <c r="AO93" s="1"/>
    </row>
    <row r="94" spans="1:41" ht="27" customHeight="1" x14ac:dyDescent="0.15">
      <c r="A94" s="1"/>
      <c r="B94" s="199"/>
      <c r="C94" s="7" t="s">
        <v>0</v>
      </c>
      <c r="D94" s="6">
        <v>628</v>
      </c>
      <c r="E94" s="6"/>
      <c r="F94" s="6">
        <v>455.5</v>
      </c>
      <c r="G94" s="198">
        <v>-295.75</v>
      </c>
      <c r="H94" s="197">
        <v>0.67</v>
      </c>
      <c r="I94" s="4">
        <v>7400</v>
      </c>
      <c r="J94" s="4">
        <v>5693.75</v>
      </c>
      <c r="K94" s="3">
        <v>-1706.25</v>
      </c>
      <c r="L94" s="196">
        <v>0.79</v>
      </c>
      <c r="M94" s="4">
        <v>14103.75</v>
      </c>
      <c r="N94" s="4">
        <v>13050</v>
      </c>
      <c r="O94" s="4">
        <v>3755.63</v>
      </c>
      <c r="P94" s="195"/>
      <c r="Q94" s="194"/>
      <c r="R94" s="194"/>
      <c r="S94" s="194"/>
      <c r="T94" s="194"/>
      <c r="U94" s="194"/>
      <c r="V94" s="194"/>
      <c r="W94" s="194"/>
      <c r="X94" s="194"/>
      <c r="Y94" s="194"/>
      <c r="Z94" s="194"/>
      <c r="AA94" s="194"/>
      <c r="AB94" s="193"/>
      <c r="AC94" s="1"/>
      <c r="AD94" s="1"/>
      <c r="AE94" s="1"/>
      <c r="AF94" s="1"/>
      <c r="AG94" s="1"/>
      <c r="AH94" s="1"/>
      <c r="AI94" s="1"/>
      <c r="AJ94" s="1"/>
      <c r="AK94" s="1"/>
      <c r="AL94" s="1"/>
      <c r="AM94" s="1"/>
      <c r="AN94" s="1"/>
      <c r="AO94" s="1"/>
    </row>
    <row r="95" spans="1:41"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row>
    <row r="96" spans="1:41" ht="18" x14ac:dyDescent="0.2">
      <c r="A96" s="1"/>
      <c r="B96" s="30"/>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row>
    <row r="97" spans="1:41" ht="19" x14ac:dyDescent="0.2">
      <c r="A97" s="1"/>
      <c r="B97" s="30" t="s">
        <v>64</v>
      </c>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ht="28" x14ac:dyDescent="0.15">
      <c r="A98" s="1"/>
      <c r="B98" s="32"/>
      <c r="C98" s="32"/>
      <c r="D98" s="32"/>
      <c r="E98" s="32"/>
      <c r="F98" s="32"/>
      <c r="G98" s="32"/>
      <c r="H98" s="32"/>
      <c r="I98" s="32"/>
      <c r="J98" s="32"/>
      <c r="K98" s="1"/>
      <c r="L98" s="1"/>
      <c r="M98" s="192" t="s">
        <v>34</v>
      </c>
      <c r="N98" s="192" t="s">
        <v>33</v>
      </c>
      <c r="O98" s="192" t="s">
        <v>63</v>
      </c>
      <c r="P98" s="192" t="s">
        <v>62</v>
      </c>
      <c r="Q98" s="192" t="s">
        <v>61</v>
      </c>
      <c r="R98" s="192" t="s">
        <v>58</v>
      </c>
      <c r="S98" s="192" t="s">
        <v>32</v>
      </c>
      <c r="T98" s="192" t="s">
        <v>31</v>
      </c>
      <c r="U98" s="1"/>
      <c r="V98" s="1"/>
      <c r="W98" s="1"/>
      <c r="X98" s="1"/>
      <c r="Y98" s="1"/>
      <c r="Z98" s="1"/>
      <c r="AA98" s="1"/>
      <c r="AB98" s="1"/>
      <c r="AC98" s="1"/>
      <c r="AD98" s="1"/>
      <c r="AE98" s="1"/>
      <c r="AF98" s="1"/>
      <c r="AG98" s="1"/>
      <c r="AH98" s="1"/>
      <c r="AI98" s="1"/>
      <c r="AJ98" s="1"/>
      <c r="AK98" s="1"/>
      <c r="AL98" s="1"/>
      <c r="AM98" s="1"/>
      <c r="AN98" s="1"/>
      <c r="AO98" s="1"/>
    </row>
    <row r="99" spans="1:41" ht="13" x14ac:dyDescent="0.15">
      <c r="A99" s="1"/>
      <c r="B99" s="7" t="s">
        <v>14</v>
      </c>
      <c r="C99" s="6" t="s">
        <v>13</v>
      </c>
      <c r="D99" s="6" t="s">
        <v>12</v>
      </c>
      <c r="E99" s="6" t="s">
        <v>11</v>
      </c>
      <c r="F99" s="7" t="s">
        <v>10</v>
      </c>
      <c r="G99" s="4" t="s">
        <v>9</v>
      </c>
      <c r="H99" s="4" t="s">
        <v>8</v>
      </c>
      <c r="I99" s="4" t="s">
        <v>7</v>
      </c>
      <c r="J99" s="7" t="s">
        <v>6</v>
      </c>
      <c r="K99" s="191"/>
      <c r="L99" s="168"/>
      <c r="M99" s="190">
        <v>43843</v>
      </c>
      <c r="N99" s="190">
        <v>43850</v>
      </c>
      <c r="O99" s="190">
        <v>43857</v>
      </c>
      <c r="P99" s="190">
        <v>43864</v>
      </c>
      <c r="Q99" s="190">
        <v>43871</v>
      </c>
      <c r="R99" s="190">
        <v>43878</v>
      </c>
      <c r="S99" s="167"/>
      <c r="T99" s="167"/>
      <c r="U99" s="1"/>
      <c r="V99" s="1"/>
      <c r="W99" s="1"/>
      <c r="X99" s="1"/>
      <c r="Y99" s="1"/>
      <c r="Z99" s="1"/>
      <c r="AA99" s="1"/>
      <c r="AB99" s="1"/>
      <c r="AC99" s="1"/>
      <c r="AD99" s="1"/>
      <c r="AE99" s="1"/>
      <c r="AF99" s="1"/>
      <c r="AG99" s="1"/>
      <c r="AH99" s="1"/>
      <c r="AI99" s="1"/>
      <c r="AJ99" s="1"/>
      <c r="AK99" s="1"/>
      <c r="AL99" s="1"/>
      <c r="AM99" s="1"/>
      <c r="AN99" s="1"/>
      <c r="AO99" s="1"/>
    </row>
    <row r="100" spans="1:41" ht="14" x14ac:dyDescent="0.15">
      <c r="A100" s="1"/>
      <c r="B100" s="22">
        <v>1</v>
      </c>
      <c r="C100" s="13">
        <v>16</v>
      </c>
      <c r="D100" s="13">
        <v>38</v>
      </c>
      <c r="E100" s="12">
        <v>22</v>
      </c>
      <c r="F100" s="17">
        <v>1</v>
      </c>
      <c r="G100" s="10">
        <v>200</v>
      </c>
      <c r="H100" s="10">
        <v>475</v>
      </c>
      <c r="I100" s="9">
        <v>275</v>
      </c>
      <c r="J100" s="54">
        <v>2.38</v>
      </c>
      <c r="K100" s="183"/>
      <c r="L100" s="189" t="s">
        <v>30</v>
      </c>
      <c r="M100" s="181"/>
      <c r="N100" s="181">
        <v>5</v>
      </c>
      <c r="O100" s="181"/>
      <c r="P100" s="181">
        <v>4</v>
      </c>
      <c r="Q100" s="181"/>
      <c r="R100" s="179"/>
      <c r="S100" s="180">
        <v>9</v>
      </c>
      <c r="T100" s="179">
        <v>15</v>
      </c>
      <c r="U100" s="1"/>
      <c r="V100" s="1"/>
      <c r="W100" s="1"/>
      <c r="X100" s="1"/>
      <c r="Y100" s="1"/>
      <c r="Z100" s="1"/>
      <c r="AA100" s="1"/>
      <c r="AB100" s="1"/>
      <c r="AC100" s="1"/>
      <c r="AD100" s="1"/>
      <c r="AE100" s="1"/>
      <c r="AF100" s="1"/>
      <c r="AG100" s="1"/>
      <c r="AH100" s="1"/>
      <c r="AI100" s="1"/>
      <c r="AJ100" s="1"/>
      <c r="AK100" s="1"/>
      <c r="AL100" s="1"/>
      <c r="AM100" s="1"/>
      <c r="AN100" s="1"/>
      <c r="AO100" s="1"/>
    </row>
    <row r="101" spans="1:41" ht="14" x14ac:dyDescent="0.15">
      <c r="A101" s="1"/>
      <c r="B101" s="22">
        <v>2</v>
      </c>
      <c r="C101" s="13">
        <v>8</v>
      </c>
      <c r="D101" s="13">
        <v>16</v>
      </c>
      <c r="E101" s="188">
        <v>8</v>
      </c>
      <c r="F101" s="17">
        <v>1</v>
      </c>
      <c r="G101" s="10">
        <v>100</v>
      </c>
      <c r="H101" s="10">
        <v>200</v>
      </c>
      <c r="I101" s="187">
        <v>100</v>
      </c>
      <c r="J101" s="54">
        <v>2</v>
      </c>
      <c r="K101" s="183"/>
      <c r="L101" s="182" t="s">
        <v>29</v>
      </c>
      <c r="M101" s="181"/>
      <c r="N101" s="181"/>
      <c r="O101" s="181"/>
      <c r="P101" s="181"/>
      <c r="Q101" s="181"/>
      <c r="R101" s="179"/>
      <c r="S101" s="180">
        <v>0</v>
      </c>
      <c r="T101" s="179">
        <v>75.25</v>
      </c>
      <c r="U101" s="1"/>
      <c r="V101" s="1"/>
      <c r="W101" s="1"/>
      <c r="X101" s="1"/>
      <c r="Y101" s="1"/>
      <c r="Z101" s="1"/>
      <c r="AA101" s="1"/>
      <c r="AB101" s="1"/>
      <c r="AC101" s="1"/>
      <c r="AD101" s="1"/>
      <c r="AE101" s="1"/>
      <c r="AF101" s="1"/>
      <c r="AG101" s="1"/>
      <c r="AH101" s="1"/>
      <c r="AI101" s="1"/>
      <c r="AJ101" s="1"/>
      <c r="AK101" s="1"/>
      <c r="AL101" s="1"/>
      <c r="AM101" s="1"/>
      <c r="AN101" s="1"/>
      <c r="AO101" s="1"/>
    </row>
    <row r="102" spans="1:41" ht="14" x14ac:dyDescent="0.15">
      <c r="A102" s="1"/>
      <c r="B102" s="22">
        <v>5</v>
      </c>
      <c r="C102" s="13">
        <v>4</v>
      </c>
      <c r="D102" s="13">
        <v>2</v>
      </c>
      <c r="E102" s="186">
        <v>-2</v>
      </c>
      <c r="F102" s="17">
        <v>1</v>
      </c>
      <c r="G102" s="10">
        <v>50</v>
      </c>
      <c r="H102" s="10">
        <v>25</v>
      </c>
      <c r="I102" s="185">
        <v>-25</v>
      </c>
      <c r="J102" s="184">
        <v>0.5</v>
      </c>
      <c r="K102" s="183"/>
      <c r="L102" s="182" t="s">
        <v>28</v>
      </c>
      <c r="M102" s="181">
        <v>1</v>
      </c>
      <c r="N102" s="181">
        <v>7</v>
      </c>
      <c r="O102" s="181">
        <v>12</v>
      </c>
      <c r="P102" s="181">
        <v>13</v>
      </c>
      <c r="Q102" s="181"/>
      <c r="R102" s="179"/>
      <c r="S102" s="180">
        <v>33</v>
      </c>
      <c r="T102" s="179">
        <v>32.5</v>
      </c>
      <c r="U102" s="1"/>
      <c r="V102" s="1"/>
      <c r="W102" s="1"/>
      <c r="X102" s="1"/>
      <c r="Y102" s="1"/>
      <c r="Z102" s="1"/>
      <c r="AA102" s="1"/>
      <c r="AB102" s="1"/>
      <c r="AC102" s="1"/>
      <c r="AD102" s="1"/>
      <c r="AE102" s="1"/>
      <c r="AF102" s="1"/>
      <c r="AG102" s="1"/>
      <c r="AH102" s="1"/>
      <c r="AI102" s="1"/>
      <c r="AJ102" s="1"/>
      <c r="AK102" s="1"/>
      <c r="AL102" s="1"/>
      <c r="AM102" s="1"/>
      <c r="AN102" s="1"/>
      <c r="AO102" s="1"/>
    </row>
    <row r="103" spans="1:41" ht="14" x14ac:dyDescent="0.15">
      <c r="A103" s="1"/>
      <c r="B103" s="22">
        <v>20</v>
      </c>
      <c r="C103" s="13">
        <v>24</v>
      </c>
      <c r="D103" s="13">
        <v>6</v>
      </c>
      <c r="E103" s="61">
        <v>-18</v>
      </c>
      <c r="F103" s="17">
        <v>1</v>
      </c>
      <c r="G103" s="10">
        <v>300</v>
      </c>
      <c r="H103" s="10">
        <v>75</v>
      </c>
      <c r="I103" s="60">
        <v>-225</v>
      </c>
      <c r="J103" s="158">
        <v>0.25</v>
      </c>
      <c r="K103" s="183"/>
      <c r="L103" s="182" t="s">
        <v>26</v>
      </c>
      <c r="M103" s="181"/>
      <c r="N103" s="181"/>
      <c r="O103" s="181"/>
      <c r="P103" s="181"/>
      <c r="Q103" s="181"/>
      <c r="R103" s="179"/>
      <c r="S103" s="180">
        <v>0</v>
      </c>
      <c r="T103" s="179">
        <v>44.25</v>
      </c>
      <c r="U103" s="1"/>
      <c r="V103" s="1"/>
      <c r="W103" s="1"/>
      <c r="X103" s="1"/>
      <c r="Y103" s="1"/>
      <c r="Z103" s="1"/>
      <c r="AA103" s="1"/>
      <c r="AB103" s="1"/>
      <c r="AC103" s="1"/>
      <c r="AD103" s="1"/>
      <c r="AE103" s="1"/>
      <c r="AF103" s="1"/>
      <c r="AG103" s="1"/>
      <c r="AH103" s="1"/>
      <c r="AI103" s="1"/>
      <c r="AJ103" s="1"/>
      <c r="AK103" s="1"/>
      <c r="AL103" s="1"/>
      <c r="AM103" s="1"/>
      <c r="AN103" s="1"/>
      <c r="AO103" s="1"/>
    </row>
    <row r="104" spans="1:41" ht="14" x14ac:dyDescent="0.15">
      <c r="A104" s="1"/>
      <c r="B104" s="22"/>
      <c r="C104" s="13"/>
      <c r="D104" s="13"/>
      <c r="E104" s="70"/>
      <c r="F104" s="8"/>
      <c r="G104" s="10"/>
      <c r="H104" s="10"/>
      <c r="I104" s="10"/>
      <c r="J104" s="8"/>
      <c r="K104" s="166"/>
      <c r="L104" s="182" t="s">
        <v>24</v>
      </c>
      <c r="M104" s="181"/>
      <c r="N104" s="181">
        <v>5</v>
      </c>
      <c r="O104" s="181">
        <v>6</v>
      </c>
      <c r="P104" s="181">
        <v>9</v>
      </c>
      <c r="Q104" s="181"/>
      <c r="R104" s="179"/>
      <c r="S104" s="180">
        <v>20</v>
      </c>
      <c r="T104" s="179">
        <v>26</v>
      </c>
      <c r="U104" s="1"/>
      <c r="V104" s="1"/>
      <c r="W104" s="1"/>
      <c r="X104" s="1"/>
      <c r="Y104" s="1"/>
      <c r="Z104" s="1"/>
      <c r="AA104" s="1"/>
      <c r="AB104" s="1"/>
      <c r="AC104" s="1"/>
      <c r="AD104" s="1"/>
      <c r="AE104" s="1"/>
      <c r="AF104" s="1"/>
      <c r="AG104" s="1"/>
      <c r="AH104" s="1"/>
      <c r="AI104" s="1"/>
      <c r="AJ104" s="1"/>
      <c r="AK104" s="1"/>
      <c r="AL104" s="1"/>
      <c r="AM104" s="1"/>
      <c r="AN104" s="1"/>
      <c r="AO104" s="1"/>
    </row>
    <row r="105" spans="1:41" ht="14" x14ac:dyDescent="0.15">
      <c r="A105" s="1"/>
      <c r="B105" s="178"/>
      <c r="C105" s="70"/>
      <c r="D105" s="70"/>
      <c r="E105" s="70"/>
      <c r="F105" s="8"/>
      <c r="G105" s="147"/>
      <c r="H105" s="147"/>
      <c r="I105" s="147"/>
      <c r="J105" s="8"/>
      <c r="K105" s="166"/>
      <c r="L105" s="182" t="s">
        <v>23</v>
      </c>
      <c r="M105" s="181"/>
      <c r="N105" s="181"/>
      <c r="O105" s="181"/>
      <c r="P105" s="181"/>
      <c r="Q105" s="181"/>
      <c r="R105" s="179"/>
      <c r="S105" s="180">
        <v>0</v>
      </c>
      <c r="T105" s="179">
        <v>39.75</v>
      </c>
      <c r="U105" s="1"/>
      <c r="V105" s="1"/>
      <c r="W105" s="1"/>
      <c r="X105" s="1"/>
      <c r="Y105" s="1"/>
      <c r="Z105" s="1"/>
      <c r="AA105" s="1"/>
      <c r="AB105" s="1"/>
      <c r="AC105" s="1"/>
      <c r="AD105" s="1"/>
      <c r="AE105" s="1"/>
      <c r="AF105" s="1"/>
      <c r="AG105" s="1"/>
      <c r="AH105" s="1"/>
      <c r="AI105" s="1"/>
      <c r="AJ105" s="1"/>
      <c r="AK105" s="1"/>
      <c r="AL105" s="1"/>
      <c r="AM105" s="1"/>
      <c r="AN105" s="1"/>
      <c r="AO105" s="1"/>
    </row>
    <row r="106" spans="1:41" ht="14" x14ac:dyDescent="0.15">
      <c r="A106" s="1"/>
      <c r="B106" s="178"/>
      <c r="C106" s="70"/>
      <c r="D106" s="70"/>
      <c r="E106" s="70"/>
      <c r="F106" s="8"/>
      <c r="G106" s="147"/>
      <c r="H106" s="147"/>
      <c r="I106" s="147"/>
      <c r="J106" s="8"/>
      <c r="K106" s="166"/>
      <c r="L106" s="182" t="s">
        <v>22</v>
      </c>
      <c r="M106" s="181"/>
      <c r="N106" s="181"/>
      <c r="O106" s="181"/>
      <c r="P106" s="181"/>
      <c r="Q106" s="181"/>
      <c r="R106" s="179"/>
      <c r="S106" s="180">
        <v>0</v>
      </c>
      <c r="T106" s="179">
        <v>75.25</v>
      </c>
      <c r="U106" s="1"/>
      <c r="V106" s="1"/>
      <c r="W106" s="1"/>
      <c r="X106" s="1"/>
      <c r="Y106" s="1"/>
      <c r="Z106" s="1"/>
      <c r="AA106" s="1"/>
      <c r="AB106" s="1"/>
      <c r="AC106" s="1"/>
      <c r="AD106" s="1"/>
      <c r="AE106" s="1"/>
      <c r="AF106" s="1"/>
      <c r="AG106" s="1"/>
      <c r="AH106" s="1"/>
      <c r="AI106" s="1"/>
      <c r="AJ106" s="1"/>
      <c r="AK106" s="1"/>
      <c r="AL106" s="1"/>
      <c r="AM106" s="1"/>
      <c r="AN106" s="1"/>
      <c r="AO106" s="1"/>
    </row>
    <row r="107" spans="1:41" ht="14" x14ac:dyDescent="0.15">
      <c r="A107" s="1"/>
      <c r="B107" s="178"/>
      <c r="C107" s="70"/>
      <c r="D107" s="70"/>
      <c r="E107" s="70"/>
      <c r="F107" s="8"/>
      <c r="G107" s="147"/>
      <c r="H107" s="147"/>
      <c r="I107" s="147"/>
      <c r="J107" s="8"/>
      <c r="K107" s="166"/>
      <c r="L107" s="177" t="s">
        <v>20</v>
      </c>
      <c r="M107" s="176"/>
      <c r="N107" s="176"/>
      <c r="O107" s="176"/>
      <c r="P107" s="176"/>
      <c r="Q107" s="176"/>
      <c r="R107" s="174"/>
      <c r="S107" s="175">
        <v>0</v>
      </c>
      <c r="T107" s="174">
        <v>14.75</v>
      </c>
      <c r="U107" s="1"/>
      <c r="V107" s="1"/>
      <c r="W107" s="1"/>
      <c r="X107" s="1"/>
      <c r="Y107" s="1"/>
      <c r="Z107" s="1"/>
      <c r="AA107" s="1"/>
      <c r="AB107" s="1"/>
      <c r="AC107" s="1"/>
      <c r="AD107" s="1"/>
      <c r="AE107" s="1"/>
      <c r="AF107" s="1"/>
      <c r="AG107" s="1"/>
      <c r="AH107" s="1"/>
      <c r="AI107" s="1"/>
      <c r="AJ107" s="1"/>
      <c r="AK107" s="1"/>
      <c r="AL107" s="1"/>
      <c r="AM107" s="1"/>
      <c r="AN107" s="1"/>
      <c r="AO107" s="1"/>
    </row>
    <row r="108" spans="1:41" ht="15" thickBot="1" x14ac:dyDescent="0.2">
      <c r="A108" s="1"/>
      <c r="B108" s="7" t="s">
        <v>0</v>
      </c>
      <c r="C108" s="6">
        <v>52</v>
      </c>
      <c r="D108" s="6">
        <v>62</v>
      </c>
      <c r="E108" s="173">
        <v>10</v>
      </c>
      <c r="F108" s="2">
        <v>1</v>
      </c>
      <c r="G108" s="4">
        <v>650</v>
      </c>
      <c r="H108" s="4">
        <v>775</v>
      </c>
      <c r="I108" s="172">
        <v>125</v>
      </c>
      <c r="J108" s="171">
        <v>1.19</v>
      </c>
      <c r="K108" s="1"/>
      <c r="L108" s="1"/>
      <c r="M108" s="1"/>
      <c r="N108" s="1"/>
      <c r="O108" s="1"/>
      <c r="P108" s="1"/>
      <c r="Q108" s="1"/>
      <c r="R108" s="170" t="s">
        <v>19</v>
      </c>
      <c r="S108" s="169">
        <v>62</v>
      </c>
      <c r="T108" s="169">
        <v>322.75</v>
      </c>
      <c r="U108" s="1"/>
      <c r="V108" s="1"/>
      <c r="W108" s="1"/>
      <c r="X108" s="1"/>
      <c r="Y108" s="1"/>
      <c r="Z108" s="1"/>
      <c r="AA108" s="1"/>
      <c r="AB108" s="1"/>
      <c r="AC108" s="1"/>
      <c r="AD108" s="1"/>
      <c r="AE108" s="1"/>
      <c r="AF108" s="1"/>
      <c r="AG108" s="1"/>
      <c r="AH108" s="1"/>
      <c r="AI108" s="1"/>
      <c r="AJ108" s="1"/>
      <c r="AK108" s="1"/>
      <c r="AL108" s="1"/>
      <c r="AM108" s="1"/>
      <c r="AN108" s="1"/>
      <c r="AO108" s="1"/>
    </row>
    <row r="109" spans="1:41" ht="15" thickBot="1" x14ac:dyDescent="0.2">
      <c r="A109" s="1"/>
      <c r="B109" s="1"/>
      <c r="C109" s="1"/>
      <c r="D109" s="1"/>
      <c r="E109" s="1"/>
      <c r="F109" s="1"/>
      <c r="G109" s="1"/>
      <c r="H109" s="1"/>
      <c r="J109" s="1"/>
      <c r="K109" s="1"/>
      <c r="L109" s="1"/>
      <c r="M109" s="1"/>
      <c r="N109" s="1"/>
      <c r="O109" s="1"/>
      <c r="P109" s="1"/>
      <c r="Q109" s="1"/>
      <c r="R109" s="170" t="s">
        <v>18</v>
      </c>
      <c r="S109" s="169">
        <v>384.75</v>
      </c>
      <c r="T109" s="169"/>
      <c r="U109" s="1"/>
      <c r="V109" s="1"/>
      <c r="W109" s="1"/>
      <c r="X109" s="1"/>
      <c r="Y109" s="1"/>
      <c r="Z109" s="1"/>
      <c r="AA109" s="1"/>
      <c r="AB109" s="1"/>
      <c r="AC109" s="1"/>
      <c r="AD109" s="1"/>
      <c r="AE109" s="1"/>
      <c r="AF109" s="1"/>
      <c r="AG109" s="1"/>
      <c r="AH109" s="1"/>
      <c r="AI109" s="1"/>
      <c r="AJ109" s="1"/>
      <c r="AK109" s="1"/>
      <c r="AL109" s="1"/>
      <c r="AM109" s="1"/>
      <c r="AN109" s="1"/>
      <c r="AO109" s="1"/>
    </row>
    <row r="110" spans="1:41" ht="13" x14ac:dyDescent="0.15">
      <c r="A110" s="1"/>
      <c r="B110" s="33"/>
      <c r="C110" s="1"/>
      <c r="D110" s="1"/>
      <c r="E110" s="1"/>
      <c r="F110" s="1"/>
      <c r="G110" s="1"/>
      <c r="H110" s="1"/>
      <c r="J110" s="1"/>
      <c r="K110" s="1"/>
      <c r="L110" s="1"/>
      <c r="M110" s="1"/>
      <c r="N110" s="1"/>
      <c r="O110" s="1"/>
      <c r="P110" s="1"/>
      <c r="Q110" s="1"/>
      <c r="R110" s="168"/>
      <c r="S110" s="168"/>
      <c r="T110" s="168"/>
      <c r="U110" s="1"/>
      <c r="V110" s="1"/>
      <c r="W110" s="1"/>
      <c r="X110" s="1"/>
      <c r="Y110" s="1"/>
      <c r="Z110" s="1"/>
      <c r="AA110" s="1"/>
      <c r="AB110" s="1"/>
      <c r="AC110" s="1"/>
      <c r="AD110" s="1"/>
      <c r="AE110" s="1"/>
      <c r="AF110" s="1"/>
      <c r="AG110" s="1"/>
      <c r="AH110" s="1"/>
      <c r="AI110" s="1"/>
      <c r="AJ110" s="1"/>
      <c r="AK110" s="1"/>
      <c r="AL110" s="1"/>
      <c r="AM110" s="1"/>
      <c r="AN110" s="1"/>
      <c r="AO110" s="1"/>
    </row>
    <row r="111" spans="1:41" ht="28" x14ac:dyDescent="0.15">
      <c r="A111" s="1"/>
      <c r="B111" s="1"/>
      <c r="C111" s="1"/>
      <c r="D111" s="1"/>
      <c r="E111" s="1"/>
      <c r="F111" s="1"/>
      <c r="G111" s="1"/>
      <c r="H111" s="1"/>
      <c r="J111" s="1"/>
      <c r="K111" s="1"/>
      <c r="L111" s="1"/>
      <c r="M111" s="1"/>
      <c r="N111" s="1"/>
      <c r="O111" s="1"/>
      <c r="P111" s="1"/>
      <c r="Q111" s="166"/>
      <c r="R111" s="167" t="s">
        <v>8</v>
      </c>
      <c r="S111" s="167" t="s">
        <v>17</v>
      </c>
      <c r="T111" s="167" t="s">
        <v>16</v>
      </c>
      <c r="U111" s="1"/>
      <c r="V111" s="1"/>
      <c r="W111" s="1"/>
      <c r="X111" s="1"/>
      <c r="Y111" s="1"/>
      <c r="Z111" s="1"/>
      <c r="AA111" s="1"/>
      <c r="AB111" s="1"/>
      <c r="AC111" s="1"/>
      <c r="AD111" s="1"/>
      <c r="AE111" s="1"/>
      <c r="AF111" s="1"/>
      <c r="AG111" s="1"/>
      <c r="AH111" s="1"/>
      <c r="AI111" s="1"/>
      <c r="AJ111" s="1"/>
      <c r="AK111" s="1"/>
      <c r="AL111" s="1"/>
      <c r="AM111" s="1"/>
      <c r="AN111" s="1"/>
      <c r="AO111" s="1"/>
    </row>
    <row r="112" spans="1:41" ht="15" thickBot="1" x14ac:dyDescent="0.2">
      <c r="A112" s="1"/>
      <c r="B112" s="1"/>
      <c r="C112" s="1"/>
      <c r="D112" s="1"/>
      <c r="E112" s="1"/>
      <c r="F112" s="1"/>
      <c r="G112" s="1"/>
      <c r="H112" s="1"/>
      <c r="J112" s="1"/>
      <c r="K112" s="1"/>
      <c r="L112" s="1"/>
      <c r="M112" s="1"/>
      <c r="N112" s="1"/>
      <c r="O112" s="1"/>
      <c r="P112" s="1"/>
      <c r="Q112" s="166"/>
      <c r="R112" s="165">
        <v>4809.38</v>
      </c>
      <c r="S112" s="165" t="s">
        <v>60</v>
      </c>
      <c r="T112" s="165" t="s">
        <v>60</v>
      </c>
      <c r="U112" s="1"/>
      <c r="V112" s="1"/>
      <c r="W112" s="1"/>
      <c r="X112" s="1"/>
      <c r="Y112" s="1"/>
      <c r="Z112" s="1"/>
      <c r="AA112" s="1"/>
      <c r="AB112" s="1"/>
      <c r="AC112" s="1"/>
      <c r="AD112" s="1"/>
      <c r="AE112" s="1"/>
      <c r="AF112" s="1"/>
      <c r="AG112" s="1"/>
      <c r="AH112" s="1"/>
      <c r="AI112" s="1"/>
      <c r="AJ112" s="1"/>
      <c r="AK112" s="1"/>
      <c r="AL112" s="1"/>
      <c r="AM112" s="1"/>
      <c r="AN112" s="1"/>
      <c r="AO112" s="1"/>
    </row>
    <row r="113" spans="1:41" ht="13" x14ac:dyDescent="0.15">
      <c r="A113" s="1"/>
      <c r="B113" s="1"/>
      <c r="C113" s="1"/>
      <c r="D113" s="1"/>
      <c r="E113" s="1"/>
      <c r="F113" s="1"/>
      <c r="G113" s="1"/>
      <c r="H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row>
    <row r="114" spans="1:41" ht="18" x14ac:dyDescent="0.2">
      <c r="A114" s="1"/>
      <c r="B114" s="30"/>
      <c r="C114" s="1"/>
      <c r="D114" s="1"/>
      <c r="E114" s="1"/>
      <c r="F114" s="1"/>
      <c r="G114" s="1"/>
      <c r="H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row>
    <row r="115" spans="1:41" ht="19" x14ac:dyDescent="0.2">
      <c r="A115" s="1"/>
      <c r="B115" s="30" t="s">
        <v>59</v>
      </c>
      <c r="C115" s="1"/>
      <c r="D115" s="1"/>
      <c r="E115" s="1"/>
      <c r="F115" s="1"/>
      <c r="G115" s="1"/>
      <c r="H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row>
    <row r="116" spans="1:41" ht="13" x14ac:dyDescent="0.15">
      <c r="A116" s="1"/>
      <c r="B116" s="25" t="s">
        <v>14</v>
      </c>
      <c r="C116" s="7" t="s">
        <v>13</v>
      </c>
      <c r="D116" s="7" t="s">
        <v>12</v>
      </c>
      <c r="E116" s="7" t="s">
        <v>11</v>
      </c>
      <c r="F116" s="7" t="s">
        <v>10</v>
      </c>
      <c r="G116" s="7" t="s">
        <v>9</v>
      </c>
      <c r="H116" s="7" t="s">
        <v>8</v>
      </c>
      <c r="I116" s="7" t="s">
        <v>7</v>
      </c>
      <c r="J116" s="7" t="s">
        <v>6</v>
      </c>
      <c r="K116" s="164"/>
      <c r="L116" s="32"/>
      <c r="M116" s="34" t="s">
        <v>58</v>
      </c>
      <c r="N116" s="34" t="s">
        <v>57</v>
      </c>
      <c r="O116" s="34" t="s">
        <v>53</v>
      </c>
      <c r="P116" s="163" t="s">
        <v>56</v>
      </c>
      <c r="Q116" s="163" t="s">
        <v>55</v>
      </c>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row>
    <row r="117" spans="1:41" ht="13" x14ac:dyDescent="0.15">
      <c r="A117" s="1"/>
      <c r="B117" s="22">
        <v>3</v>
      </c>
      <c r="C117" s="13">
        <v>4</v>
      </c>
      <c r="D117" s="13">
        <v>15</v>
      </c>
      <c r="E117" s="12">
        <f>D117-C117</f>
        <v>11</v>
      </c>
      <c r="F117" s="17">
        <v>1</v>
      </c>
      <c r="G117" s="10">
        <f>C117*12.5</f>
        <v>50</v>
      </c>
      <c r="H117" s="10">
        <f>D117*12.5</f>
        <v>187.5</v>
      </c>
      <c r="I117" s="9">
        <f>H117-G117</f>
        <v>137.5</v>
      </c>
      <c r="J117" s="54">
        <f>H117/G117</f>
        <v>3.75</v>
      </c>
      <c r="K117" s="1"/>
      <c r="L117" s="32"/>
      <c r="M117" s="62">
        <v>43878</v>
      </c>
      <c r="N117" s="62">
        <v>43885</v>
      </c>
      <c r="O117" s="62">
        <v>43892</v>
      </c>
      <c r="P117" s="162"/>
      <c r="Q117" s="162"/>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row>
    <row r="118" spans="1:41" ht="13" x14ac:dyDescent="0.15">
      <c r="A118" s="1"/>
      <c r="B118" s="22">
        <v>4</v>
      </c>
      <c r="C118" s="13">
        <v>4</v>
      </c>
      <c r="D118" s="13">
        <v>8.25</v>
      </c>
      <c r="E118" s="76">
        <f>D118-C118</f>
        <v>4.25</v>
      </c>
      <c r="F118" s="17">
        <v>1</v>
      </c>
      <c r="G118" s="10">
        <f>C118*12.5</f>
        <v>50</v>
      </c>
      <c r="H118" s="10">
        <f>D118*12.5</f>
        <v>103.125</v>
      </c>
      <c r="I118" s="75">
        <f>H118-G118</f>
        <v>53.125</v>
      </c>
      <c r="J118" s="54">
        <f>H118/G118</f>
        <v>2.0625</v>
      </c>
      <c r="K118" s="1"/>
      <c r="L118" s="42" t="s">
        <v>30</v>
      </c>
      <c r="M118" s="41">
        <v>3</v>
      </c>
      <c r="N118" s="41">
        <v>6.25</v>
      </c>
      <c r="O118" s="41">
        <v>0</v>
      </c>
      <c r="P118" s="35">
        <v>9.25</v>
      </c>
      <c r="Q118" s="35">
        <v>2</v>
      </c>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row>
    <row r="119" spans="1:41" ht="13" x14ac:dyDescent="0.15">
      <c r="A119" s="1"/>
      <c r="B119" s="22">
        <v>8</v>
      </c>
      <c r="C119" s="13">
        <v>8</v>
      </c>
      <c r="D119" s="13">
        <v>1.5</v>
      </c>
      <c r="E119" s="161">
        <f>D119-C119</f>
        <v>-6.5</v>
      </c>
      <c r="F119" s="17">
        <f>1</f>
        <v>1</v>
      </c>
      <c r="G119" s="10">
        <f>C119*12.5</f>
        <v>100</v>
      </c>
      <c r="H119" s="10">
        <f>D119*12.5</f>
        <v>18.75</v>
      </c>
      <c r="I119" s="160">
        <f>H119-G119</f>
        <v>-81.25</v>
      </c>
      <c r="J119" s="159">
        <f>H119/G119</f>
        <v>0.1875</v>
      </c>
      <c r="K119" s="1"/>
      <c r="L119" s="42" t="s">
        <v>29</v>
      </c>
      <c r="M119" s="41">
        <v>0</v>
      </c>
      <c r="N119" s="41">
        <v>3</v>
      </c>
      <c r="O119" s="41">
        <v>2.5</v>
      </c>
      <c r="P119" s="35">
        <v>5.5</v>
      </c>
      <c r="Q119" s="35">
        <v>26</v>
      </c>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row>
    <row r="120" spans="1:41" ht="13" x14ac:dyDescent="0.15">
      <c r="A120" s="1"/>
      <c r="B120" s="22">
        <v>9</v>
      </c>
      <c r="C120" s="13">
        <v>8</v>
      </c>
      <c r="D120" s="13">
        <v>2</v>
      </c>
      <c r="E120" s="150">
        <f>D120-C120</f>
        <v>-6</v>
      </c>
      <c r="F120" s="17">
        <v>1</v>
      </c>
      <c r="G120" s="10">
        <f>C120*12.5</f>
        <v>100</v>
      </c>
      <c r="H120" s="10">
        <f>D120*12.5</f>
        <v>25</v>
      </c>
      <c r="I120" s="149">
        <f>H120-G120</f>
        <v>-75</v>
      </c>
      <c r="J120" s="158">
        <f>H120/G120</f>
        <v>0.25</v>
      </c>
      <c r="K120" s="1"/>
      <c r="L120" s="42" t="s">
        <v>28</v>
      </c>
      <c r="M120" s="41">
        <v>3</v>
      </c>
      <c r="N120" s="41">
        <v>10</v>
      </c>
      <c r="O120" s="41">
        <v>1</v>
      </c>
      <c r="P120" s="35">
        <v>14</v>
      </c>
      <c r="Q120" s="35">
        <v>6.75</v>
      </c>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row>
    <row r="121" spans="1:41" ht="13" x14ac:dyDescent="0.15">
      <c r="A121" s="1"/>
      <c r="B121" s="22">
        <v>10</v>
      </c>
      <c r="C121" s="13">
        <v>16</v>
      </c>
      <c r="D121" s="13">
        <v>13</v>
      </c>
      <c r="E121" s="157">
        <f>D121-C121</f>
        <v>-3</v>
      </c>
      <c r="F121" s="156">
        <v>0.67</v>
      </c>
      <c r="G121" s="10">
        <f>C121*12.5</f>
        <v>200</v>
      </c>
      <c r="H121" s="10">
        <f>D121*12.5</f>
        <v>162.5</v>
      </c>
      <c r="I121" s="155">
        <f>H121-G121</f>
        <v>-37.5</v>
      </c>
      <c r="J121" s="154">
        <f>H121/G121</f>
        <v>0.8125</v>
      </c>
      <c r="K121" s="1"/>
      <c r="L121" s="42" t="s">
        <v>26</v>
      </c>
      <c r="M121" s="41">
        <v>3</v>
      </c>
      <c r="N121" s="41">
        <v>4.25</v>
      </c>
      <c r="O121" s="41">
        <v>2</v>
      </c>
      <c r="P121" s="35">
        <v>9.25</v>
      </c>
      <c r="Q121" s="35">
        <v>4</v>
      </c>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row>
    <row r="122" spans="1:41" ht="13" x14ac:dyDescent="0.15">
      <c r="A122" s="1"/>
      <c r="B122" s="22">
        <v>14</v>
      </c>
      <c r="C122" s="13">
        <v>24</v>
      </c>
      <c r="D122" s="13">
        <v>10.5</v>
      </c>
      <c r="E122" s="153">
        <f>D122-C122</f>
        <v>-13.5</v>
      </c>
      <c r="F122" s="152">
        <v>0.7</v>
      </c>
      <c r="G122" s="10">
        <f>C122*12.5</f>
        <v>300</v>
      </c>
      <c r="H122" s="10">
        <f>D122*12.5</f>
        <v>131.25</v>
      </c>
      <c r="I122" s="151">
        <f>H122-G122</f>
        <v>-168.75</v>
      </c>
      <c r="J122" s="120">
        <f>H122/G122</f>
        <v>0.4375</v>
      </c>
      <c r="K122" s="1"/>
      <c r="L122" s="42" t="s">
        <v>24</v>
      </c>
      <c r="M122" s="41">
        <v>0</v>
      </c>
      <c r="N122" s="41">
        <v>4.5</v>
      </c>
      <c r="O122" s="41">
        <v>3</v>
      </c>
      <c r="P122" s="35">
        <v>7.5</v>
      </c>
      <c r="Q122" s="35">
        <v>2</v>
      </c>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row>
    <row r="123" spans="1:41" ht="13" x14ac:dyDescent="0.15">
      <c r="A123" s="1"/>
      <c r="B123" s="22">
        <v>16</v>
      </c>
      <c r="C123" s="13">
        <v>24</v>
      </c>
      <c r="D123" s="13">
        <v>18</v>
      </c>
      <c r="E123" s="150">
        <f>D123-C123</f>
        <v>-6</v>
      </c>
      <c r="F123" s="17">
        <v>1</v>
      </c>
      <c r="G123" s="10">
        <f>C123*12.5</f>
        <v>300</v>
      </c>
      <c r="H123" s="10">
        <f>D123*12.5</f>
        <v>225</v>
      </c>
      <c r="I123" s="149">
        <f>H123-G123</f>
        <v>-75</v>
      </c>
      <c r="J123" s="148">
        <f>H123/G123</f>
        <v>0.75</v>
      </c>
      <c r="K123" s="1"/>
      <c r="L123" s="42" t="s">
        <v>23</v>
      </c>
      <c r="M123" s="41">
        <v>3</v>
      </c>
      <c r="N123" s="41">
        <v>2.25</v>
      </c>
      <c r="O123" s="41">
        <v>2.5</v>
      </c>
      <c r="P123" s="35">
        <v>7.75</v>
      </c>
      <c r="Q123" s="35">
        <v>12</v>
      </c>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row>
    <row r="124" spans="1:41" ht="13" x14ac:dyDescent="0.15">
      <c r="A124" s="1"/>
      <c r="B124" s="22"/>
      <c r="C124" s="13"/>
      <c r="D124" s="13"/>
      <c r="E124" s="70"/>
      <c r="F124" s="8"/>
      <c r="G124" s="147"/>
      <c r="H124" s="147"/>
      <c r="I124" s="147"/>
      <c r="J124" s="8"/>
      <c r="K124" s="1"/>
      <c r="L124" s="42" t="s">
        <v>22</v>
      </c>
      <c r="M124" s="41">
        <v>3</v>
      </c>
      <c r="N124" s="41">
        <v>4.75</v>
      </c>
      <c r="O124" s="41">
        <v>2.5</v>
      </c>
      <c r="P124" s="35">
        <v>10.25</v>
      </c>
      <c r="Q124" s="35">
        <v>15.75</v>
      </c>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ht="13" x14ac:dyDescent="0.15">
      <c r="A125" s="1"/>
      <c r="B125" s="7" t="s">
        <v>0</v>
      </c>
      <c r="C125" s="6">
        <f>SUM(C117:C124)</f>
        <v>88</v>
      </c>
      <c r="D125" s="6">
        <f>SUM(D117:D124)</f>
        <v>68.25</v>
      </c>
      <c r="E125" s="5">
        <f>SUM(E117:E124)</f>
        <v>-19.75</v>
      </c>
      <c r="F125" s="146">
        <f>AVERAGE(F117:F124)</f>
        <v>0.91</v>
      </c>
      <c r="G125" s="4">
        <f>SUM(G117:G124)</f>
        <v>1100</v>
      </c>
      <c r="H125" s="4">
        <f>SUM(H117:H124)</f>
        <v>853.125</v>
      </c>
      <c r="I125" s="3">
        <f>SUM(I117:I124)</f>
        <v>-246.875</v>
      </c>
      <c r="J125" s="145">
        <f>H125/G125</f>
        <v>0.77556818181818177</v>
      </c>
      <c r="K125" s="144"/>
      <c r="L125" s="42" t="s">
        <v>20</v>
      </c>
      <c r="M125" s="41">
        <v>3</v>
      </c>
      <c r="N125" s="41">
        <v>5.25</v>
      </c>
      <c r="O125" s="41">
        <v>0</v>
      </c>
      <c r="P125" s="35">
        <v>8.25</v>
      </c>
      <c r="Q125" s="35">
        <v>3</v>
      </c>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row>
    <row r="126" spans="1:41" ht="13" x14ac:dyDescent="0.15">
      <c r="A126" s="1"/>
      <c r="B126" s="1"/>
      <c r="K126" s="1"/>
      <c r="L126" s="32"/>
      <c r="M126" s="32"/>
      <c r="N126" s="32"/>
      <c r="O126" s="36" t="s">
        <v>19</v>
      </c>
      <c r="P126" s="35">
        <v>71.75</v>
      </c>
      <c r="Q126" s="35">
        <v>71.5</v>
      </c>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row>
    <row r="127" spans="1:41" ht="13" x14ac:dyDescent="0.15">
      <c r="A127" s="1"/>
      <c r="B127" s="1"/>
      <c r="K127" s="1"/>
      <c r="L127" s="32"/>
      <c r="M127" s="32"/>
      <c r="N127" s="32"/>
      <c r="O127" s="36" t="s">
        <v>18</v>
      </c>
      <c r="P127" s="35">
        <v>143.25</v>
      </c>
      <c r="Q127" s="35"/>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row>
    <row r="128" spans="1:41" ht="13" x14ac:dyDescent="0.15">
      <c r="A128" s="1"/>
      <c r="B128" s="33"/>
      <c r="K128" s="1"/>
      <c r="L128" s="32"/>
      <c r="M128" s="32"/>
      <c r="N128" s="32"/>
      <c r="O128" s="32"/>
      <c r="P128" s="32"/>
      <c r="Q128" s="32"/>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ht="13" x14ac:dyDescent="0.15">
      <c r="A129" s="1"/>
      <c r="B129" s="1"/>
      <c r="K129" s="1"/>
      <c r="L129" s="32"/>
      <c r="M129" s="32"/>
      <c r="N129" s="32"/>
      <c r="O129" s="34" t="s">
        <v>8</v>
      </c>
      <c r="P129" s="34" t="s">
        <v>17</v>
      </c>
      <c r="Q129" s="34" t="s">
        <v>16</v>
      </c>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ht="13" x14ac:dyDescent="0.15">
      <c r="A130" s="1"/>
      <c r="B130" s="1"/>
      <c r="K130" s="1"/>
      <c r="L130" s="32"/>
      <c r="M130" s="32"/>
      <c r="N130" s="32"/>
      <c r="O130" s="31">
        <v>1790.63</v>
      </c>
      <c r="P130" s="31">
        <v>1000</v>
      </c>
      <c r="Q130" s="31">
        <v>-790.63</v>
      </c>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ht="13" x14ac:dyDescent="0.15">
      <c r="A131" s="1"/>
      <c r="B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ht="18" x14ac:dyDescent="0.2">
      <c r="A132" s="1"/>
      <c r="B132" s="30"/>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ht="19" x14ac:dyDescent="0.2">
      <c r="A133" s="1"/>
      <c r="B133" s="30" t="s">
        <v>54</v>
      </c>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ht="13" x14ac:dyDescent="0.15">
      <c r="A134" s="1"/>
      <c r="B134" s="25" t="s">
        <v>14</v>
      </c>
      <c r="C134" s="7" t="s">
        <v>13</v>
      </c>
      <c r="D134" s="7" t="s">
        <v>12</v>
      </c>
      <c r="E134" s="7" t="s">
        <v>11</v>
      </c>
      <c r="F134" s="7" t="s">
        <v>10</v>
      </c>
      <c r="G134" s="7" t="s">
        <v>9</v>
      </c>
      <c r="H134" s="7" t="s">
        <v>8</v>
      </c>
      <c r="I134" s="7" t="s">
        <v>7</v>
      </c>
      <c r="J134" s="7" t="s">
        <v>6</v>
      </c>
      <c r="K134" s="1"/>
      <c r="L134" s="32"/>
      <c r="M134" s="34" t="s">
        <v>53</v>
      </c>
      <c r="N134" s="34" t="s">
        <v>52</v>
      </c>
      <c r="O134" s="34" t="s">
        <v>46</v>
      </c>
      <c r="P134" s="34" t="s">
        <v>32</v>
      </c>
      <c r="Q134" s="34" t="s">
        <v>31</v>
      </c>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ht="13" x14ac:dyDescent="0.15">
      <c r="A135" s="1"/>
      <c r="B135" s="22">
        <v>12</v>
      </c>
      <c r="C135" s="13">
        <v>8</v>
      </c>
      <c r="D135" s="13">
        <v>0</v>
      </c>
      <c r="E135" s="143">
        <v>-8</v>
      </c>
      <c r="F135" s="15">
        <v>0</v>
      </c>
      <c r="G135" s="10">
        <v>100</v>
      </c>
      <c r="H135" s="10" t="s">
        <v>51</v>
      </c>
      <c r="I135" s="142">
        <v>-100</v>
      </c>
      <c r="J135" s="17">
        <v>0</v>
      </c>
      <c r="K135" s="1"/>
      <c r="L135" s="32"/>
      <c r="M135" s="62">
        <v>43892</v>
      </c>
      <c r="N135" s="62">
        <v>43899</v>
      </c>
      <c r="O135" s="62">
        <v>43906</v>
      </c>
      <c r="P135" s="34"/>
      <c r="Q135" s="34"/>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ht="13" x14ac:dyDescent="0.15">
      <c r="A136" s="1"/>
      <c r="B136" s="22">
        <v>15</v>
      </c>
      <c r="C136" s="13">
        <v>16</v>
      </c>
      <c r="D136" s="13">
        <v>0</v>
      </c>
      <c r="E136" s="141">
        <v>-16</v>
      </c>
      <c r="F136" s="15">
        <v>0</v>
      </c>
      <c r="G136" s="10">
        <v>200</v>
      </c>
      <c r="H136" s="10" t="s">
        <v>51</v>
      </c>
      <c r="I136" s="140">
        <v>-200</v>
      </c>
      <c r="J136" s="17">
        <v>0</v>
      </c>
      <c r="K136" s="1"/>
      <c r="L136" s="59" t="s">
        <v>30</v>
      </c>
      <c r="M136" s="41">
        <v>0</v>
      </c>
      <c r="N136" s="41">
        <v>0.75</v>
      </c>
      <c r="O136" s="41">
        <v>0</v>
      </c>
      <c r="P136" s="35">
        <v>0.75</v>
      </c>
      <c r="Q136" s="35">
        <v>8</v>
      </c>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ht="13" x14ac:dyDescent="0.15">
      <c r="A137" s="1"/>
      <c r="B137" s="22">
        <v>17</v>
      </c>
      <c r="C137" s="13">
        <v>56</v>
      </c>
      <c r="D137" s="13">
        <v>14.5</v>
      </c>
      <c r="E137" s="139">
        <v>-41.5</v>
      </c>
      <c r="F137" s="81">
        <v>0.3</v>
      </c>
      <c r="G137" s="10">
        <v>700</v>
      </c>
      <c r="H137" s="10">
        <v>181.25</v>
      </c>
      <c r="I137" s="138">
        <v>-518.75</v>
      </c>
      <c r="J137" s="137">
        <v>0.26</v>
      </c>
      <c r="K137" s="1"/>
      <c r="L137" s="42" t="s">
        <v>29</v>
      </c>
      <c r="M137" s="41">
        <v>0</v>
      </c>
      <c r="N137" s="41">
        <v>0</v>
      </c>
      <c r="O137" s="41">
        <v>4</v>
      </c>
      <c r="P137" s="35">
        <v>4</v>
      </c>
      <c r="Q137" s="35">
        <v>12</v>
      </c>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ht="13" x14ac:dyDescent="0.15">
      <c r="A138" s="1"/>
      <c r="B138" s="16" t="s">
        <v>44</v>
      </c>
      <c r="C138" s="13">
        <v>3</v>
      </c>
      <c r="D138" s="13">
        <v>2</v>
      </c>
      <c r="E138" s="136">
        <v>-1</v>
      </c>
      <c r="F138" s="128">
        <v>0.1</v>
      </c>
      <c r="G138" s="10">
        <v>37.5</v>
      </c>
      <c r="H138" s="10">
        <v>25</v>
      </c>
      <c r="I138" s="135">
        <v>-12.5</v>
      </c>
      <c r="J138" s="134">
        <v>0.67</v>
      </c>
      <c r="K138" s="1"/>
      <c r="L138" s="42" t="s">
        <v>28</v>
      </c>
      <c r="M138" s="41">
        <v>0</v>
      </c>
      <c r="N138" s="41">
        <v>1</v>
      </c>
      <c r="O138" s="41">
        <v>4.75</v>
      </c>
      <c r="P138" s="35">
        <v>5.75</v>
      </c>
      <c r="Q138" s="35">
        <v>14</v>
      </c>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ht="13" x14ac:dyDescent="0.15">
      <c r="A139" s="1"/>
      <c r="B139" s="16" t="s">
        <v>50</v>
      </c>
      <c r="C139" s="13">
        <v>13.5</v>
      </c>
      <c r="D139" s="13">
        <v>5</v>
      </c>
      <c r="E139" s="133">
        <v>-8.5</v>
      </c>
      <c r="F139" s="17">
        <v>1</v>
      </c>
      <c r="G139" s="10">
        <v>168.75</v>
      </c>
      <c r="H139" s="10">
        <v>62.5</v>
      </c>
      <c r="I139" s="132">
        <v>-106.25</v>
      </c>
      <c r="J139" s="131">
        <v>0.37</v>
      </c>
      <c r="K139" s="1"/>
      <c r="L139" s="42" t="s">
        <v>26</v>
      </c>
      <c r="M139" s="41">
        <v>0</v>
      </c>
      <c r="N139" s="41">
        <v>4.5</v>
      </c>
      <c r="O139" s="41">
        <v>5</v>
      </c>
      <c r="P139" s="35">
        <v>9.5</v>
      </c>
      <c r="Q139" s="35">
        <v>2</v>
      </c>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ht="13" x14ac:dyDescent="0.15">
      <c r="A140" s="1"/>
      <c r="B140" s="99" t="s">
        <v>49</v>
      </c>
      <c r="C140" s="13">
        <v>12</v>
      </c>
      <c r="D140" s="13">
        <v>11.75</v>
      </c>
      <c r="E140" s="13">
        <v>-0.25</v>
      </c>
      <c r="F140" s="17">
        <v>1</v>
      </c>
      <c r="G140" s="10">
        <v>150</v>
      </c>
      <c r="H140" s="10">
        <v>146.88</v>
      </c>
      <c r="I140" s="10">
        <v>-3.13</v>
      </c>
      <c r="J140" s="130">
        <v>0.98</v>
      </c>
      <c r="K140" s="1"/>
      <c r="L140" s="42" t="s">
        <v>24</v>
      </c>
      <c r="M140" s="41">
        <v>0</v>
      </c>
      <c r="N140" s="41">
        <v>5</v>
      </c>
      <c r="O140" s="41">
        <v>0</v>
      </c>
      <c r="P140" s="35">
        <v>5</v>
      </c>
      <c r="Q140" s="35">
        <v>3</v>
      </c>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ht="13" x14ac:dyDescent="0.15">
      <c r="A141" s="1"/>
      <c r="B141" s="99" t="s">
        <v>48</v>
      </c>
      <c r="C141" s="13">
        <v>24</v>
      </c>
      <c r="D141" s="13">
        <v>4</v>
      </c>
      <c r="E141" s="129">
        <v>-20</v>
      </c>
      <c r="F141" s="128">
        <v>0.1</v>
      </c>
      <c r="G141" s="10">
        <v>300</v>
      </c>
      <c r="H141" s="10">
        <v>50</v>
      </c>
      <c r="I141" s="127">
        <v>-250</v>
      </c>
      <c r="J141" s="104">
        <v>0.17</v>
      </c>
      <c r="K141" s="1"/>
      <c r="L141" s="42" t="s">
        <v>23</v>
      </c>
      <c r="M141" s="41">
        <v>0</v>
      </c>
      <c r="N141" s="41">
        <v>5.75</v>
      </c>
      <c r="O141" s="41">
        <v>0</v>
      </c>
      <c r="P141" s="35">
        <v>5.75</v>
      </c>
      <c r="Q141" s="35">
        <v>18.5</v>
      </c>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ht="13" x14ac:dyDescent="0.15">
      <c r="A142" s="1"/>
      <c r="B142" s="7" t="s">
        <v>0</v>
      </c>
      <c r="C142" s="6">
        <v>132.5</v>
      </c>
      <c r="D142" s="6">
        <v>37.25</v>
      </c>
      <c r="E142" s="5">
        <v>-95.25</v>
      </c>
      <c r="F142" s="126">
        <v>0.28000000000000003</v>
      </c>
      <c r="G142" s="4">
        <v>1656.25</v>
      </c>
      <c r="H142" s="4">
        <v>465.63</v>
      </c>
      <c r="I142" s="3">
        <v>-1190.6300000000001</v>
      </c>
      <c r="J142" s="125">
        <v>0.28000000000000003</v>
      </c>
      <c r="K142" s="1"/>
      <c r="L142" s="42" t="s">
        <v>22</v>
      </c>
      <c r="M142" s="41">
        <v>0</v>
      </c>
      <c r="N142" s="41">
        <v>8.25</v>
      </c>
      <c r="O142" s="41">
        <v>0.5</v>
      </c>
      <c r="P142" s="35">
        <v>8.75</v>
      </c>
      <c r="Q142" s="35">
        <v>10</v>
      </c>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ht="13" x14ac:dyDescent="0.15">
      <c r="A143" s="1"/>
      <c r="B143" s="28"/>
      <c r="C143" s="28"/>
      <c r="D143" s="28"/>
      <c r="E143" s="28"/>
      <c r="F143" s="28"/>
      <c r="G143" s="28"/>
      <c r="H143" s="28"/>
      <c r="I143" s="28"/>
      <c r="J143" s="28"/>
      <c r="K143" s="1"/>
      <c r="L143" s="42" t="s">
        <v>20</v>
      </c>
      <c r="M143" s="41">
        <v>0</v>
      </c>
      <c r="N143" s="41">
        <v>0</v>
      </c>
      <c r="O143" s="41">
        <v>2</v>
      </c>
      <c r="P143" s="35">
        <v>2</v>
      </c>
      <c r="Q143" s="35">
        <v>10</v>
      </c>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ht="13" x14ac:dyDescent="0.15">
      <c r="A144" s="1"/>
      <c r="B144" s="1"/>
      <c r="C144" s="28"/>
      <c r="D144" s="28"/>
      <c r="E144" s="66"/>
      <c r="F144" s="124"/>
      <c r="G144" s="28"/>
      <c r="H144" s="28"/>
      <c r="I144" s="66"/>
      <c r="J144" s="123"/>
      <c r="K144" s="1"/>
      <c r="L144" s="32"/>
      <c r="M144" s="32"/>
      <c r="N144" s="32"/>
      <c r="O144" s="36" t="s">
        <v>19</v>
      </c>
      <c r="P144" s="35">
        <v>41.5</v>
      </c>
      <c r="Q144" s="35">
        <v>77.5</v>
      </c>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ht="13" x14ac:dyDescent="0.15">
      <c r="A145" s="1"/>
      <c r="B145" s="1"/>
      <c r="C145" s="28"/>
      <c r="D145" s="28"/>
      <c r="E145" s="66"/>
      <c r="F145" s="124"/>
      <c r="G145" s="28"/>
      <c r="H145" s="28"/>
      <c r="I145" s="66"/>
      <c r="J145" s="123"/>
      <c r="K145" s="1"/>
      <c r="L145" s="32"/>
      <c r="M145" s="32"/>
      <c r="N145" s="32"/>
      <c r="O145" s="36" t="s">
        <v>18</v>
      </c>
      <c r="P145" s="35">
        <v>119</v>
      </c>
      <c r="Q145" s="35"/>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ht="13" x14ac:dyDescent="0.15">
      <c r="A146" s="1"/>
      <c r="B146" s="33"/>
      <c r="C146" s="28"/>
      <c r="D146" s="28"/>
      <c r="E146" s="66"/>
      <c r="F146" s="124"/>
      <c r="G146" s="28"/>
      <c r="H146" s="28"/>
      <c r="I146" s="66"/>
      <c r="J146" s="123"/>
      <c r="K146" s="1"/>
      <c r="L146" s="32"/>
      <c r="M146" s="32"/>
      <c r="N146" s="32"/>
      <c r="O146" s="32"/>
      <c r="P146" s="32"/>
      <c r="Q146" s="32"/>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ht="13" x14ac:dyDescent="0.15">
      <c r="A147" s="1"/>
      <c r="B147" s="1"/>
      <c r="C147" s="28"/>
      <c r="D147" s="28"/>
      <c r="E147" s="66"/>
      <c r="F147" s="124"/>
      <c r="G147" s="28"/>
      <c r="H147" s="28"/>
      <c r="I147" s="66"/>
      <c r="J147" s="123"/>
      <c r="K147" s="1"/>
      <c r="L147" s="32"/>
      <c r="M147" s="32"/>
      <c r="N147" s="32"/>
      <c r="O147" s="34" t="s">
        <v>8</v>
      </c>
      <c r="P147" s="34" t="s">
        <v>17</v>
      </c>
      <c r="Q147" s="34" t="s">
        <v>16</v>
      </c>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ht="13" x14ac:dyDescent="0.15">
      <c r="A148" s="1"/>
      <c r="B148" s="1"/>
      <c r="C148" s="28"/>
      <c r="D148" s="28"/>
      <c r="E148" s="66"/>
      <c r="F148" s="124"/>
      <c r="G148" s="28"/>
      <c r="H148" s="28"/>
      <c r="I148" s="66"/>
      <c r="J148" s="123"/>
      <c r="K148" s="1"/>
      <c r="L148" s="32"/>
      <c r="M148" s="32"/>
      <c r="N148" s="32"/>
      <c r="O148" s="31">
        <v>1487.5</v>
      </c>
      <c r="P148" s="31">
        <v>950</v>
      </c>
      <c r="Q148" s="31">
        <v>-537.5</v>
      </c>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ht="13" x14ac:dyDescent="0.15">
      <c r="A149" s="1"/>
      <c r="B149" s="1"/>
      <c r="C149" s="28"/>
      <c r="D149" s="28"/>
      <c r="E149" s="66"/>
      <c r="F149" s="124"/>
      <c r="G149" s="28"/>
      <c r="H149" s="28"/>
      <c r="I149" s="66"/>
      <c r="J149" s="123"/>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ht="18" x14ac:dyDescent="0.2">
      <c r="A150" s="1"/>
      <c r="B150" s="30"/>
      <c r="C150" s="28"/>
      <c r="D150" s="28"/>
      <c r="E150" s="66"/>
      <c r="F150" s="124"/>
      <c r="G150" s="28"/>
      <c r="H150" s="28"/>
      <c r="I150" s="66"/>
      <c r="J150" s="123"/>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row>
    <row r="151" spans="1:41" ht="19" x14ac:dyDescent="0.2">
      <c r="A151" s="1"/>
      <c r="B151" s="30" t="s">
        <v>47</v>
      </c>
      <c r="C151" s="28"/>
      <c r="D151" s="28"/>
      <c r="E151" s="66"/>
      <c r="F151" s="124"/>
      <c r="G151" s="28"/>
      <c r="H151" s="28"/>
      <c r="I151" s="66"/>
      <c r="J151" s="123"/>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row>
    <row r="152" spans="1:41" ht="13" x14ac:dyDescent="0.15">
      <c r="A152" s="1"/>
      <c r="B152" s="25" t="s">
        <v>14</v>
      </c>
      <c r="C152" s="7" t="s">
        <v>13</v>
      </c>
      <c r="D152" s="7" t="s">
        <v>12</v>
      </c>
      <c r="E152" s="7" t="s">
        <v>11</v>
      </c>
      <c r="F152" s="7" t="s">
        <v>10</v>
      </c>
      <c r="G152" s="7" t="s">
        <v>9</v>
      </c>
      <c r="H152" s="7" t="s">
        <v>8</v>
      </c>
      <c r="I152" s="7" t="s">
        <v>7</v>
      </c>
      <c r="J152" s="7" t="s">
        <v>6</v>
      </c>
      <c r="K152" s="1"/>
      <c r="L152" s="32"/>
      <c r="M152" s="34" t="s">
        <v>46</v>
      </c>
      <c r="N152" s="34" t="s">
        <v>45</v>
      </c>
      <c r="O152" s="34" t="s">
        <v>39</v>
      </c>
      <c r="P152" s="34" t="s">
        <v>32</v>
      </c>
      <c r="Q152" s="34" t="s">
        <v>31</v>
      </c>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spans="1:41" ht="13" x14ac:dyDescent="0.15">
      <c r="A153" s="1"/>
      <c r="B153" s="22">
        <v>6</v>
      </c>
      <c r="C153" s="13">
        <v>16</v>
      </c>
      <c r="D153" s="13">
        <v>7</v>
      </c>
      <c r="E153" s="122">
        <v>-9</v>
      </c>
      <c r="F153" s="17">
        <v>1</v>
      </c>
      <c r="G153" s="10">
        <v>200</v>
      </c>
      <c r="H153" s="10">
        <v>87.5</v>
      </c>
      <c r="I153" s="121">
        <v>-112.5</v>
      </c>
      <c r="J153" s="120">
        <v>0.44</v>
      </c>
      <c r="K153" s="1"/>
      <c r="L153" s="32"/>
      <c r="M153" s="62">
        <v>43906</v>
      </c>
      <c r="N153" s="62">
        <v>43913</v>
      </c>
      <c r="O153" s="62">
        <v>43920</v>
      </c>
      <c r="P153" s="34"/>
      <c r="Q153" s="34"/>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row>
    <row r="154" spans="1:41" ht="13" x14ac:dyDescent="0.15">
      <c r="A154" s="1"/>
      <c r="B154" s="22">
        <v>7</v>
      </c>
      <c r="C154" s="13">
        <v>8</v>
      </c>
      <c r="D154" s="13">
        <v>10</v>
      </c>
      <c r="E154" s="119">
        <v>2</v>
      </c>
      <c r="F154" s="17">
        <v>1</v>
      </c>
      <c r="G154" s="10">
        <v>100</v>
      </c>
      <c r="H154" s="10">
        <v>125</v>
      </c>
      <c r="I154" s="118">
        <v>25</v>
      </c>
      <c r="J154" s="117">
        <v>1.25</v>
      </c>
      <c r="K154" s="1"/>
      <c r="L154" s="59" t="s">
        <v>30</v>
      </c>
      <c r="M154" s="41">
        <v>0</v>
      </c>
      <c r="N154" s="41">
        <v>6.5</v>
      </c>
      <c r="O154" s="41">
        <v>7.45</v>
      </c>
      <c r="P154" s="35">
        <v>13.95</v>
      </c>
      <c r="Q154" s="35">
        <v>2.5</v>
      </c>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row>
    <row r="155" spans="1:41" ht="13" x14ac:dyDescent="0.15">
      <c r="A155" s="1"/>
      <c r="B155" s="22">
        <v>18</v>
      </c>
      <c r="C155" s="13">
        <v>24</v>
      </c>
      <c r="D155" s="13">
        <v>11.25</v>
      </c>
      <c r="E155" s="116">
        <v>-12.75</v>
      </c>
      <c r="F155" s="17">
        <v>1</v>
      </c>
      <c r="G155" s="10">
        <v>300</v>
      </c>
      <c r="H155" s="10">
        <v>140.63</v>
      </c>
      <c r="I155" s="115">
        <v>-159.38</v>
      </c>
      <c r="J155" s="114">
        <v>0.47</v>
      </c>
      <c r="K155" s="1"/>
      <c r="L155" s="42" t="s">
        <v>29</v>
      </c>
      <c r="M155" s="41">
        <v>0</v>
      </c>
      <c r="N155" s="41">
        <v>3</v>
      </c>
      <c r="O155" s="41">
        <v>4</v>
      </c>
      <c r="P155" s="35">
        <v>7</v>
      </c>
      <c r="Q155" s="35">
        <v>9.5</v>
      </c>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row>
    <row r="156" spans="1:41" ht="13" x14ac:dyDescent="0.15">
      <c r="A156" s="1"/>
      <c r="B156" s="22">
        <v>19</v>
      </c>
      <c r="C156" s="13">
        <v>24</v>
      </c>
      <c r="D156" s="13">
        <v>11.5</v>
      </c>
      <c r="E156" s="113">
        <v>-12.5</v>
      </c>
      <c r="F156" s="17">
        <v>1</v>
      </c>
      <c r="G156" s="10">
        <v>300</v>
      </c>
      <c r="H156" s="10">
        <v>143.75</v>
      </c>
      <c r="I156" s="112">
        <v>-156.25</v>
      </c>
      <c r="J156" s="111">
        <v>0.48</v>
      </c>
      <c r="K156" s="1"/>
      <c r="L156" s="42" t="s">
        <v>28</v>
      </c>
      <c r="M156" s="41">
        <v>0</v>
      </c>
      <c r="N156" s="41">
        <v>6.5</v>
      </c>
      <c r="O156" s="41">
        <v>7</v>
      </c>
      <c r="P156" s="35">
        <v>13.5</v>
      </c>
      <c r="Q156" s="35">
        <v>5.5</v>
      </c>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row>
    <row r="157" spans="1:41" ht="13" x14ac:dyDescent="0.15">
      <c r="A157" s="1"/>
      <c r="B157" s="16" t="s">
        <v>44</v>
      </c>
      <c r="C157" s="13">
        <v>1</v>
      </c>
      <c r="D157" s="13">
        <v>10.5</v>
      </c>
      <c r="E157" s="12">
        <v>9.5</v>
      </c>
      <c r="F157" s="17">
        <v>1</v>
      </c>
      <c r="G157" s="10">
        <v>12.5</v>
      </c>
      <c r="H157" s="10">
        <v>131.25</v>
      </c>
      <c r="I157" s="9">
        <v>118.75</v>
      </c>
      <c r="J157" s="54">
        <v>10.5</v>
      </c>
      <c r="K157" s="1"/>
      <c r="L157" s="42" t="s">
        <v>26</v>
      </c>
      <c r="M157" s="41">
        <v>0</v>
      </c>
      <c r="N157" s="41">
        <v>4.5</v>
      </c>
      <c r="O157" s="41">
        <v>3</v>
      </c>
      <c r="P157" s="35">
        <v>7.5</v>
      </c>
      <c r="Q157" s="35">
        <v>2.5</v>
      </c>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row>
    <row r="158" spans="1:41" ht="13" x14ac:dyDescent="0.15">
      <c r="A158" s="1"/>
      <c r="B158" s="16" t="s">
        <v>43</v>
      </c>
      <c r="C158" s="13">
        <v>8</v>
      </c>
      <c r="D158" s="13">
        <v>7</v>
      </c>
      <c r="E158" s="110">
        <v>-1</v>
      </c>
      <c r="F158" s="17">
        <v>1</v>
      </c>
      <c r="G158" s="10">
        <v>100</v>
      </c>
      <c r="H158" s="10">
        <v>87.5</v>
      </c>
      <c r="I158" s="109">
        <v>-12.5</v>
      </c>
      <c r="J158" s="108">
        <v>0.88</v>
      </c>
      <c r="K158" s="1"/>
      <c r="L158" s="42" t="s">
        <v>24</v>
      </c>
      <c r="M158" s="41">
        <v>1</v>
      </c>
      <c r="N158" s="41">
        <v>2</v>
      </c>
      <c r="O158" s="41">
        <v>6</v>
      </c>
      <c r="P158" s="35">
        <v>9</v>
      </c>
      <c r="Q158" s="35">
        <v>2</v>
      </c>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row>
    <row r="159" spans="1:41" ht="13" x14ac:dyDescent="0.15">
      <c r="A159" s="1"/>
      <c r="B159" s="16" t="s">
        <v>42</v>
      </c>
      <c r="C159" s="13">
        <v>16</v>
      </c>
      <c r="D159" s="13">
        <v>10</v>
      </c>
      <c r="E159" s="107">
        <v>-6</v>
      </c>
      <c r="F159" s="17">
        <v>1</v>
      </c>
      <c r="G159" s="10">
        <v>200</v>
      </c>
      <c r="H159" s="10">
        <v>125</v>
      </c>
      <c r="I159" s="106">
        <v>-75</v>
      </c>
      <c r="J159" s="105">
        <v>0.63</v>
      </c>
      <c r="K159" s="1"/>
      <c r="L159" s="42" t="s">
        <v>23</v>
      </c>
      <c r="M159" s="41">
        <v>9</v>
      </c>
      <c r="N159" s="41">
        <v>9.75</v>
      </c>
      <c r="O159" s="41">
        <v>4</v>
      </c>
      <c r="P159" s="35">
        <v>22.75</v>
      </c>
      <c r="Q159" s="35">
        <v>3.75</v>
      </c>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row>
    <row r="160" spans="1:41" ht="13" x14ac:dyDescent="0.15">
      <c r="A160" s="1"/>
      <c r="B160" s="16" t="s">
        <v>37</v>
      </c>
      <c r="C160" s="13">
        <v>41.5</v>
      </c>
      <c r="D160" s="13">
        <v>7</v>
      </c>
      <c r="E160" s="61">
        <v>-34.5</v>
      </c>
      <c r="F160" s="52">
        <v>0.8</v>
      </c>
      <c r="G160" s="10">
        <v>518.75</v>
      </c>
      <c r="H160" s="10">
        <v>87.5</v>
      </c>
      <c r="I160" s="60">
        <v>-431.25</v>
      </c>
      <c r="J160" s="104">
        <v>0.17</v>
      </c>
      <c r="K160" s="1"/>
      <c r="L160" s="42" t="s">
        <v>22</v>
      </c>
      <c r="M160" s="41">
        <v>0</v>
      </c>
      <c r="N160" s="41">
        <v>0</v>
      </c>
      <c r="O160" s="41">
        <v>1</v>
      </c>
      <c r="P160" s="35">
        <v>1</v>
      </c>
      <c r="Q160" s="35">
        <v>8.75</v>
      </c>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row>
    <row r="161" spans="1:41" ht="13" x14ac:dyDescent="0.15">
      <c r="A161" s="1"/>
      <c r="B161" s="16" t="s">
        <v>25</v>
      </c>
      <c r="C161" s="13">
        <v>20</v>
      </c>
      <c r="D161" s="13">
        <v>7</v>
      </c>
      <c r="E161" s="103">
        <v>-13</v>
      </c>
      <c r="F161" s="102">
        <v>0.55000000000000004</v>
      </c>
      <c r="G161" s="10">
        <v>250</v>
      </c>
      <c r="H161" s="10">
        <v>87.5</v>
      </c>
      <c r="I161" s="101">
        <v>-162.5</v>
      </c>
      <c r="J161" s="100">
        <v>0.35</v>
      </c>
      <c r="K161" s="1"/>
      <c r="L161" s="42" t="s">
        <v>20</v>
      </c>
      <c r="M161" s="41">
        <v>7.25</v>
      </c>
      <c r="N161" s="41">
        <v>9.75</v>
      </c>
      <c r="O161" s="41">
        <v>5.75</v>
      </c>
      <c r="P161" s="35">
        <v>22.75</v>
      </c>
      <c r="Q161" s="35">
        <v>3</v>
      </c>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row>
    <row r="162" spans="1:41" ht="13" x14ac:dyDescent="0.15">
      <c r="A162" s="1"/>
      <c r="B162" s="99" t="s">
        <v>41</v>
      </c>
      <c r="C162" s="13">
        <v>16</v>
      </c>
      <c r="D162" s="13">
        <v>2</v>
      </c>
      <c r="E162" s="98">
        <v>-14</v>
      </c>
      <c r="F162" s="97">
        <v>0.2</v>
      </c>
      <c r="G162" s="10">
        <v>200</v>
      </c>
      <c r="H162" s="10">
        <v>25</v>
      </c>
      <c r="I162" s="96">
        <v>-175</v>
      </c>
      <c r="J162" s="79">
        <v>0.13</v>
      </c>
      <c r="K162" s="1"/>
      <c r="L162" s="32"/>
      <c r="M162" s="32"/>
      <c r="N162" s="32"/>
      <c r="O162" s="36" t="s">
        <v>19</v>
      </c>
      <c r="P162" s="35">
        <v>97.45</v>
      </c>
      <c r="Q162" s="35">
        <v>37.5</v>
      </c>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row>
    <row r="163" spans="1:41" ht="13" x14ac:dyDescent="0.15">
      <c r="A163" s="1"/>
      <c r="B163" s="7" t="s">
        <v>0</v>
      </c>
      <c r="C163" s="6">
        <v>174.5</v>
      </c>
      <c r="D163" s="6">
        <v>83.25</v>
      </c>
      <c r="E163" s="5">
        <v>-91.25</v>
      </c>
      <c r="F163" s="95">
        <v>0.84</v>
      </c>
      <c r="G163" s="4">
        <v>2181.25</v>
      </c>
      <c r="H163" s="4">
        <v>1040.6300000000001</v>
      </c>
      <c r="I163" s="3">
        <v>-1140.6300000000001</v>
      </c>
      <c r="J163" s="94">
        <v>0.48</v>
      </c>
      <c r="K163" s="1"/>
      <c r="L163" s="32"/>
      <c r="M163" s="32"/>
      <c r="N163" s="32"/>
      <c r="O163" s="36" t="s">
        <v>18</v>
      </c>
      <c r="P163" s="35">
        <v>134.94999999999999</v>
      </c>
      <c r="Q163" s="35"/>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row>
    <row r="164" spans="1:41" ht="13" x14ac:dyDescent="0.15">
      <c r="A164" s="1"/>
      <c r="B164" s="28"/>
      <c r="C164" s="28"/>
      <c r="D164" s="28"/>
      <c r="E164" s="66"/>
      <c r="F164" s="93"/>
      <c r="G164" s="28"/>
      <c r="H164" s="28"/>
      <c r="I164" s="66"/>
      <c r="J164" s="92"/>
      <c r="K164" s="1"/>
      <c r="L164" s="32"/>
      <c r="M164" s="32"/>
      <c r="N164" s="32"/>
      <c r="O164" s="32"/>
      <c r="P164" s="32"/>
      <c r="Q164" s="32"/>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row>
    <row r="165" spans="1:41" ht="13" x14ac:dyDescent="0.15">
      <c r="A165" s="1"/>
      <c r="B165" s="1"/>
      <c r="C165" s="28"/>
      <c r="D165" s="28"/>
      <c r="E165" s="66"/>
      <c r="F165" s="93"/>
      <c r="G165" s="28"/>
      <c r="H165" s="28"/>
      <c r="I165" s="66"/>
      <c r="J165" s="92"/>
      <c r="K165" s="1"/>
      <c r="L165" s="32"/>
      <c r="M165" s="32"/>
      <c r="N165" s="32"/>
      <c r="O165" s="34" t="s">
        <v>8</v>
      </c>
      <c r="P165" s="34" t="s">
        <v>17</v>
      </c>
      <c r="Q165" s="34" t="s">
        <v>16</v>
      </c>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row>
    <row r="166" spans="1:41" ht="13" x14ac:dyDescent="0.15">
      <c r="A166" s="1"/>
      <c r="B166" s="1"/>
      <c r="C166" s="28"/>
      <c r="D166" s="28"/>
      <c r="E166" s="66"/>
      <c r="F166" s="93"/>
      <c r="G166" s="28"/>
      <c r="H166" s="28"/>
      <c r="I166" s="66"/>
      <c r="J166" s="92"/>
      <c r="K166" s="1"/>
      <c r="L166" s="32"/>
      <c r="M166" s="32"/>
      <c r="N166" s="32"/>
      <c r="O166" s="31">
        <v>1686.88</v>
      </c>
      <c r="P166" s="31">
        <v>900</v>
      </c>
      <c r="Q166" s="31">
        <v>-786.88</v>
      </c>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row>
    <row r="167" spans="1:41" ht="13" x14ac:dyDescent="0.15">
      <c r="A167" s="1"/>
      <c r="B167" s="33"/>
      <c r="C167" s="28"/>
      <c r="D167" s="28"/>
      <c r="E167" s="66"/>
      <c r="F167" s="93"/>
      <c r="G167" s="28"/>
      <c r="H167" s="28"/>
      <c r="I167" s="66"/>
      <c r="J167" s="92"/>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row>
    <row r="168" spans="1:41" ht="13" x14ac:dyDescent="0.15">
      <c r="A168" s="1"/>
      <c r="B168" s="1"/>
      <c r="C168" s="28"/>
      <c r="D168" s="28"/>
      <c r="E168" s="66"/>
      <c r="F168" s="93"/>
      <c r="G168" s="28"/>
      <c r="H168" s="28"/>
      <c r="I168" s="66"/>
      <c r="J168" s="92"/>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row>
    <row r="169" spans="1:41" ht="13" x14ac:dyDescent="0.15">
      <c r="A169" s="1"/>
      <c r="B169" s="1"/>
      <c r="C169" s="28"/>
      <c r="D169" s="28"/>
      <c r="E169" s="66"/>
      <c r="F169" s="93"/>
      <c r="G169" s="28"/>
      <c r="H169" s="28"/>
      <c r="I169" s="66"/>
      <c r="J169" s="92"/>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row>
    <row r="170" spans="1:41" ht="13" x14ac:dyDescent="0.15">
      <c r="A170" s="1"/>
      <c r="B170" s="1"/>
      <c r="C170" s="28"/>
      <c r="D170" s="28"/>
      <c r="E170" s="66"/>
      <c r="F170" s="93"/>
      <c r="G170" s="28"/>
      <c r="H170" s="28"/>
      <c r="I170" s="66"/>
      <c r="J170" s="92"/>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row>
    <row r="171" spans="1:41" ht="18" x14ac:dyDescent="0.2">
      <c r="A171" s="1"/>
      <c r="B171" s="30"/>
      <c r="C171" s="28"/>
      <c r="D171" s="28"/>
      <c r="E171" s="66"/>
      <c r="F171" s="93"/>
      <c r="G171" s="28"/>
      <c r="H171" s="28"/>
      <c r="I171" s="66"/>
      <c r="J171" s="92"/>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row>
    <row r="172" spans="1:41" ht="19" x14ac:dyDescent="0.2">
      <c r="A172" s="1"/>
      <c r="B172" s="30" t="s">
        <v>40</v>
      </c>
      <c r="C172" s="28"/>
      <c r="D172" s="28"/>
      <c r="E172" s="66"/>
      <c r="F172" s="93"/>
      <c r="G172" s="28"/>
      <c r="H172" s="28"/>
      <c r="I172" s="66"/>
      <c r="J172" s="92"/>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row>
    <row r="173" spans="1:41" ht="13" x14ac:dyDescent="0.15">
      <c r="A173" s="1"/>
      <c r="B173" s="25" t="s">
        <v>14</v>
      </c>
      <c r="C173" s="7" t="s">
        <v>13</v>
      </c>
      <c r="D173" s="7" t="s">
        <v>12</v>
      </c>
      <c r="E173" s="7" t="s">
        <v>11</v>
      </c>
      <c r="F173" s="7" t="s">
        <v>10</v>
      </c>
      <c r="G173" s="7" t="s">
        <v>9</v>
      </c>
      <c r="H173" s="7" t="s">
        <v>8</v>
      </c>
      <c r="I173" s="7" t="s">
        <v>7</v>
      </c>
      <c r="J173" s="7" t="s">
        <v>6</v>
      </c>
      <c r="K173" s="1"/>
      <c r="L173" s="32"/>
      <c r="M173" s="34" t="s">
        <v>39</v>
      </c>
      <c r="N173" s="34" t="s">
        <v>38</v>
      </c>
      <c r="O173" s="34" t="s">
        <v>35</v>
      </c>
      <c r="P173" s="34" t="s">
        <v>32</v>
      </c>
      <c r="Q173" s="34" t="s">
        <v>31</v>
      </c>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row>
    <row r="174" spans="1:41" ht="13" x14ac:dyDescent="0.15">
      <c r="A174" s="1"/>
      <c r="B174" s="22">
        <v>21</v>
      </c>
      <c r="C174" s="13">
        <v>24</v>
      </c>
      <c r="D174" s="13">
        <v>9.25</v>
      </c>
      <c r="E174" s="91">
        <f>D174-C174</f>
        <v>-14.75</v>
      </c>
      <c r="F174" s="17">
        <v>1</v>
      </c>
      <c r="G174" s="10">
        <f>C174*12.5</f>
        <v>300</v>
      </c>
      <c r="H174" s="10">
        <f>D174*12.5</f>
        <v>115.625</v>
      </c>
      <c r="I174" s="90">
        <f>H174-G174</f>
        <v>-184.375</v>
      </c>
      <c r="J174" s="89">
        <f>H174/G174</f>
        <v>0.38541666666666669</v>
      </c>
      <c r="K174" s="1"/>
      <c r="L174" s="32"/>
      <c r="M174" s="62">
        <v>43920</v>
      </c>
      <c r="N174" s="62">
        <v>43927</v>
      </c>
      <c r="O174" s="62">
        <v>43934</v>
      </c>
      <c r="P174" s="34"/>
      <c r="Q174" s="34"/>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row>
    <row r="175" spans="1:41" ht="13" x14ac:dyDescent="0.15">
      <c r="A175" s="1"/>
      <c r="B175" s="22">
        <v>22</v>
      </c>
      <c r="C175" s="13">
        <v>16</v>
      </c>
      <c r="D175" s="13">
        <v>2</v>
      </c>
      <c r="E175" s="88">
        <f>D175-C175</f>
        <v>-14</v>
      </c>
      <c r="F175" s="17">
        <v>1</v>
      </c>
      <c r="G175" s="10">
        <f>C175*12.5</f>
        <v>200</v>
      </c>
      <c r="H175" s="10">
        <f>D175*12.5</f>
        <v>25</v>
      </c>
      <c r="I175" s="87">
        <f>H175-G175</f>
        <v>-175</v>
      </c>
      <c r="J175" s="79">
        <f>H175/G175</f>
        <v>0.125</v>
      </c>
      <c r="K175" s="1"/>
      <c r="L175" s="59" t="s">
        <v>30</v>
      </c>
      <c r="M175" s="41">
        <v>2</v>
      </c>
      <c r="N175" s="41">
        <v>16</v>
      </c>
      <c r="O175" s="41">
        <v>5.75</v>
      </c>
      <c r="P175" s="35">
        <v>23.75</v>
      </c>
      <c r="Q175" s="35">
        <v>2.75</v>
      </c>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row>
    <row r="176" spans="1:41" ht="13" x14ac:dyDescent="0.15">
      <c r="A176" s="1"/>
      <c r="B176" s="22">
        <v>23</v>
      </c>
      <c r="C176" s="13">
        <v>24</v>
      </c>
      <c r="D176" s="13">
        <v>16.25</v>
      </c>
      <c r="E176" s="86">
        <f>D176-C176</f>
        <v>-7.75</v>
      </c>
      <c r="F176" s="85">
        <v>0.5</v>
      </c>
      <c r="G176" s="10">
        <f>C176*12.5</f>
        <v>300</v>
      </c>
      <c r="H176" s="10">
        <f>D176*12.5</f>
        <v>203.125</v>
      </c>
      <c r="I176" s="84">
        <f>H176-G176</f>
        <v>-96.875</v>
      </c>
      <c r="J176" s="83">
        <f>H176/G176</f>
        <v>0.67708333333333337</v>
      </c>
      <c r="K176" s="1"/>
      <c r="L176" s="42" t="s">
        <v>29</v>
      </c>
      <c r="M176" s="41">
        <v>2</v>
      </c>
      <c r="N176" s="41">
        <v>0</v>
      </c>
      <c r="O176" s="41">
        <v>8</v>
      </c>
      <c r="P176" s="35">
        <v>10</v>
      </c>
      <c r="Q176" s="35">
        <v>10.25</v>
      </c>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row>
    <row r="177" spans="1:41" ht="13" x14ac:dyDescent="0.15">
      <c r="A177" s="1"/>
      <c r="B177" s="22">
        <v>27</v>
      </c>
      <c r="C177" s="13">
        <v>8</v>
      </c>
      <c r="D177" s="13">
        <v>1</v>
      </c>
      <c r="E177" s="82">
        <f>D177-C177</f>
        <v>-7</v>
      </c>
      <c r="F177" s="81">
        <f>0.3</f>
        <v>0.3</v>
      </c>
      <c r="G177" s="10">
        <f>C177*12.5</f>
        <v>100</v>
      </c>
      <c r="H177" s="10">
        <f>D177*12.5</f>
        <v>12.5</v>
      </c>
      <c r="I177" s="80">
        <f>H177-G177</f>
        <v>-87.5</v>
      </c>
      <c r="J177" s="79">
        <f>H177/G177</f>
        <v>0.125</v>
      </c>
      <c r="K177" s="1"/>
      <c r="L177" s="42" t="s">
        <v>28</v>
      </c>
      <c r="M177" s="41">
        <v>13</v>
      </c>
      <c r="N177" s="41">
        <v>11</v>
      </c>
      <c r="O177" s="41">
        <v>3.5</v>
      </c>
      <c r="P177" s="35">
        <v>27.5</v>
      </c>
      <c r="Q177" s="35">
        <v>4.75</v>
      </c>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row>
    <row r="178" spans="1:41" ht="13" x14ac:dyDescent="0.15">
      <c r="A178" s="1"/>
      <c r="B178" s="22">
        <v>28</v>
      </c>
      <c r="C178" s="13">
        <v>4</v>
      </c>
      <c r="D178" s="13">
        <v>0</v>
      </c>
      <c r="E178" s="78">
        <f>D178-C178</f>
        <v>-4</v>
      </c>
      <c r="F178" s="17">
        <f>1</f>
        <v>1</v>
      </c>
      <c r="G178" s="10">
        <f>C178*12.5</f>
        <v>50</v>
      </c>
      <c r="H178" s="10">
        <f>D178*12.5</f>
        <v>0</v>
      </c>
      <c r="I178" s="77">
        <f>H178-G178</f>
        <v>-50</v>
      </c>
      <c r="J178" s="17">
        <f>H178/G178</f>
        <v>0</v>
      </c>
      <c r="K178" s="1"/>
      <c r="L178" s="42" t="s">
        <v>26</v>
      </c>
      <c r="M178" s="41">
        <v>3</v>
      </c>
      <c r="N178" s="41">
        <v>3</v>
      </c>
      <c r="O178" s="41">
        <v>5.25</v>
      </c>
      <c r="P178" s="35">
        <v>11.25</v>
      </c>
      <c r="Q178" s="35">
        <v>3.35</v>
      </c>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row>
    <row r="179" spans="1:41" ht="13" x14ac:dyDescent="0.15">
      <c r="A179" s="1"/>
      <c r="B179" s="16" t="s">
        <v>37</v>
      </c>
      <c r="C179" s="13">
        <v>34.5</v>
      </c>
      <c r="D179" s="13">
        <v>41.75</v>
      </c>
      <c r="E179" s="76">
        <f>D179-C179</f>
        <v>7.25</v>
      </c>
      <c r="F179" s="17">
        <f>1</f>
        <v>1</v>
      </c>
      <c r="G179" s="10">
        <f>C179*12.5</f>
        <v>431.25</v>
      </c>
      <c r="H179" s="10">
        <f>D179*12.5</f>
        <v>521.875</v>
      </c>
      <c r="I179" s="75">
        <f>H179-G179</f>
        <v>90.625</v>
      </c>
      <c r="J179" s="74">
        <f>H179/G179</f>
        <v>1.2101449275362319</v>
      </c>
      <c r="K179" s="1"/>
      <c r="L179" s="42" t="s">
        <v>24</v>
      </c>
      <c r="M179" s="41">
        <v>0</v>
      </c>
      <c r="N179" s="41">
        <v>0</v>
      </c>
      <c r="O179" s="41">
        <v>11</v>
      </c>
      <c r="P179" s="35">
        <v>11</v>
      </c>
      <c r="Q179" s="35">
        <v>3</v>
      </c>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row>
    <row r="180" spans="1:41" ht="13" x14ac:dyDescent="0.15">
      <c r="A180" s="1"/>
      <c r="B180" s="16" t="s">
        <v>25</v>
      </c>
      <c r="C180" s="13">
        <v>13</v>
      </c>
      <c r="D180" s="13">
        <v>15</v>
      </c>
      <c r="E180" s="73">
        <f>D180-C180</f>
        <v>2</v>
      </c>
      <c r="F180" s="11">
        <f>0.6</f>
        <v>0.6</v>
      </c>
      <c r="G180" s="10">
        <f>C180*12.5</f>
        <v>162.5</v>
      </c>
      <c r="H180" s="10">
        <f>D180*12.5</f>
        <v>187.5</v>
      </c>
      <c r="I180" s="72">
        <f>H180-G180</f>
        <v>25</v>
      </c>
      <c r="J180" s="71">
        <f>H180/G180</f>
        <v>1.1538461538461537</v>
      </c>
      <c r="K180" s="1"/>
      <c r="L180" s="42" t="s">
        <v>23</v>
      </c>
      <c r="M180" s="41">
        <v>0</v>
      </c>
      <c r="N180" s="41">
        <v>3</v>
      </c>
      <c r="O180" s="41">
        <v>0</v>
      </c>
      <c r="P180" s="35">
        <v>3</v>
      </c>
      <c r="Q180" s="35">
        <v>2</v>
      </c>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row>
    <row r="181" spans="1:41" ht="13" x14ac:dyDescent="0.15">
      <c r="A181" s="1"/>
      <c r="B181" s="16" t="s">
        <v>2</v>
      </c>
      <c r="C181" s="13">
        <v>14</v>
      </c>
      <c r="D181" s="13">
        <v>32.75</v>
      </c>
      <c r="E181" s="12">
        <f>D181-C181</f>
        <v>18.75</v>
      </c>
      <c r="F181" s="52">
        <f>0.8</f>
        <v>0.8</v>
      </c>
      <c r="G181" s="10">
        <f>C181*12.5</f>
        <v>175</v>
      </c>
      <c r="H181" s="10">
        <f>D181*12.5</f>
        <v>409.375</v>
      </c>
      <c r="I181" s="9">
        <f>H181-G181</f>
        <v>234.375</v>
      </c>
      <c r="J181" s="54">
        <f>H181/G181</f>
        <v>2.3392857142857144</v>
      </c>
      <c r="K181" s="1"/>
      <c r="L181" s="42" t="s">
        <v>22</v>
      </c>
      <c r="M181" s="41">
        <v>4.5</v>
      </c>
      <c r="N181" s="41">
        <v>3.25</v>
      </c>
      <c r="O181" s="41">
        <v>15.25</v>
      </c>
      <c r="P181" s="35">
        <v>23</v>
      </c>
      <c r="Q181" s="35">
        <v>13.75</v>
      </c>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row>
    <row r="182" spans="1:41" ht="13" x14ac:dyDescent="0.15">
      <c r="A182" s="1"/>
      <c r="B182" s="22"/>
      <c r="C182" s="13"/>
      <c r="D182" s="13"/>
      <c r="E182" s="70"/>
      <c r="F182" s="8"/>
      <c r="G182" s="10"/>
      <c r="H182" s="10"/>
      <c r="I182" s="10"/>
      <c r="J182" s="8"/>
      <c r="K182" s="1"/>
      <c r="L182" s="42" t="s">
        <v>20</v>
      </c>
      <c r="M182" s="41">
        <v>0</v>
      </c>
      <c r="N182" s="41">
        <v>12.5</v>
      </c>
      <c r="O182" s="41">
        <v>5.75</v>
      </c>
      <c r="P182" s="35">
        <v>18.25</v>
      </c>
      <c r="Q182" s="35">
        <v>7.5</v>
      </c>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row>
    <row r="183" spans="1:41" ht="13" x14ac:dyDescent="0.15">
      <c r="A183" s="1"/>
      <c r="B183" s="7" t="s">
        <v>0</v>
      </c>
      <c r="C183" s="6">
        <f>SUM(C174:C182)</f>
        <v>137.5</v>
      </c>
      <c r="D183" s="6">
        <f>SUM(D174:D182)</f>
        <v>118</v>
      </c>
      <c r="E183" s="5">
        <f>SUM(E174:E182)</f>
        <v>-19.5</v>
      </c>
      <c r="F183" s="69">
        <f>AVERAGE(F174:F178)</f>
        <v>0.76</v>
      </c>
      <c r="G183" s="4">
        <f>SUM(G174:G182)</f>
        <v>1718.75</v>
      </c>
      <c r="H183" s="4">
        <f>SUM(H174:H182)</f>
        <v>1475</v>
      </c>
      <c r="I183" s="3">
        <f>SUM(I174:I182)</f>
        <v>-243.75</v>
      </c>
      <c r="J183" s="68">
        <f>H183/G183</f>
        <v>0.85818181818181816</v>
      </c>
      <c r="K183" s="1"/>
      <c r="L183" s="32"/>
      <c r="M183" s="32"/>
      <c r="N183" s="32"/>
      <c r="O183" s="36" t="s">
        <v>19</v>
      </c>
      <c r="P183" s="35">
        <v>127.75</v>
      </c>
      <c r="Q183" s="35">
        <v>47.35</v>
      </c>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row>
    <row r="184" spans="1:41" ht="13" x14ac:dyDescent="0.15">
      <c r="A184" s="1"/>
      <c r="B184" s="28"/>
      <c r="C184" s="28"/>
      <c r="D184" s="28"/>
      <c r="E184" s="66"/>
      <c r="F184" s="67"/>
      <c r="G184" s="28"/>
      <c r="H184" s="28"/>
      <c r="I184" s="66"/>
      <c r="J184" s="65"/>
      <c r="K184" s="1"/>
      <c r="L184" s="32"/>
      <c r="M184" s="32"/>
      <c r="N184" s="32"/>
      <c r="O184" s="36" t="s">
        <v>18</v>
      </c>
      <c r="P184" s="35">
        <v>175.1</v>
      </c>
      <c r="Q184" s="35"/>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row>
    <row r="185" spans="1:41" ht="13" x14ac:dyDescent="0.15">
      <c r="A185" s="1"/>
      <c r="B185" s="1"/>
      <c r="C185" s="28"/>
      <c r="D185" s="28"/>
      <c r="E185" s="66"/>
      <c r="F185" s="67"/>
      <c r="G185" s="28"/>
      <c r="H185" s="28"/>
      <c r="I185" s="66"/>
      <c r="J185" s="65"/>
      <c r="K185" s="1"/>
      <c r="L185" s="32"/>
      <c r="M185" s="32"/>
      <c r="N185" s="32"/>
      <c r="O185" s="32"/>
      <c r="P185" s="32"/>
      <c r="Q185" s="32"/>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row>
    <row r="186" spans="1:41" ht="13" x14ac:dyDescent="0.15">
      <c r="A186" s="1"/>
      <c r="B186" s="1"/>
      <c r="C186" s="28"/>
      <c r="D186" s="28"/>
      <c r="E186" s="66"/>
      <c r="F186" s="67"/>
      <c r="G186" s="28"/>
      <c r="H186" s="28"/>
      <c r="I186" s="66"/>
      <c r="J186" s="65"/>
      <c r="K186" s="1"/>
      <c r="L186" s="32"/>
      <c r="M186" s="32"/>
      <c r="N186" s="32"/>
      <c r="O186" s="34" t="s">
        <v>8</v>
      </c>
      <c r="P186" s="34" t="s">
        <v>17</v>
      </c>
      <c r="Q186" s="34" t="s">
        <v>16</v>
      </c>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row>
    <row r="187" spans="1:41" ht="13" x14ac:dyDescent="0.15">
      <c r="A187" s="1"/>
      <c r="B187" s="33"/>
      <c r="C187" s="28"/>
      <c r="D187" s="28"/>
      <c r="E187" s="66"/>
      <c r="F187" s="67"/>
      <c r="G187" s="28"/>
      <c r="H187" s="28"/>
      <c r="I187" s="66"/>
      <c r="J187" s="65"/>
      <c r="K187" s="1"/>
      <c r="L187" s="32"/>
      <c r="M187" s="32"/>
      <c r="N187" s="32"/>
      <c r="O187" s="31">
        <v>2188.75</v>
      </c>
      <c r="P187" s="31">
        <v>900</v>
      </c>
      <c r="Q187" s="31">
        <v>-1288.75</v>
      </c>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row>
    <row r="188" spans="1:41" ht="13" x14ac:dyDescent="0.15">
      <c r="A188" s="1"/>
      <c r="B188" s="1"/>
      <c r="C188" s="28"/>
      <c r="D188" s="28"/>
      <c r="E188" s="66"/>
      <c r="F188" s="67"/>
      <c r="G188" s="28"/>
      <c r="H188" s="28"/>
      <c r="I188" s="66"/>
      <c r="J188" s="65"/>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row>
    <row r="189" spans="1:41" ht="13" x14ac:dyDescent="0.15">
      <c r="A189" s="1"/>
      <c r="B189" s="1"/>
      <c r="C189" s="28"/>
      <c r="D189" s="28"/>
      <c r="E189" s="66"/>
      <c r="F189" s="67"/>
      <c r="G189" s="28"/>
      <c r="H189" s="28"/>
      <c r="I189" s="66"/>
      <c r="J189" s="65"/>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row>
    <row r="190" spans="1:41" ht="13" x14ac:dyDescent="0.15">
      <c r="A190" s="1"/>
      <c r="B190" s="1"/>
      <c r="C190" s="28"/>
      <c r="D190" s="28"/>
      <c r="E190" s="66"/>
      <c r="F190" s="67"/>
      <c r="G190" s="28"/>
      <c r="H190" s="28"/>
      <c r="I190" s="66"/>
      <c r="J190" s="65"/>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row>
    <row r="191" spans="1:41" ht="18" x14ac:dyDescent="0.2">
      <c r="A191" s="1"/>
      <c r="B191" s="30"/>
      <c r="C191" s="28"/>
      <c r="D191" s="28"/>
      <c r="E191" s="66"/>
      <c r="F191" s="67"/>
      <c r="G191" s="28"/>
      <c r="H191" s="28"/>
      <c r="I191" s="66"/>
      <c r="J191" s="65"/>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row>
    <row r="192" spans="1:41" ht="19" x14ac:dyDescent="0.2">
      <c r="A192" s="1"/>
      <c r="B192" s="30" t="s">
        <v>36</v>
      </c>
      <c r="C192" s="28"/>
      <c r="D192" s="28"/>
      <c r="E192" s="66"/>
      <c r="F192" s="67"/>
      <c r="G192" s="28"/>
      <c r="H192" s="28"/>
      <c r="I192" s="66"/>
      <c r="J192" s="65"/>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row>
    <row r="193" spans="1:41" ht="13" x14ac:dyDescent="0.15">
      <c r="A193" s="1"/>
      <c r="B193" s="25" t="s">
        <v>14</v>
      </c>
      <c r="C193" s="7" t="s">
        <v>13</v>
      </c>
      <c r="D193" s="7" t="s">
        <v>12</v>
      </c>
      <c r="E193" s="7" t="s">
        <v>11</v>
      </c>
      <c r="F193" s="7" t="s">
        <v>10</v>
      </c>
      <c r="G193" s="7" t="s">
        <v>9</v>
      </c>
      <c r="H193" s="7" t="s">
        <v>8</v>
      </c>
      <c r="I193" s="7" t="s">
        <v>7</v>
      </c>
      <c r="J193" s="7" t="s">
        <v>6</v>
      </c>
      <c r="K193" s="1"/>
      <c r="L193" s="32"/>
      <c r="M193" s="34" t="s">
        <v>35</v>
      </c>
      <c r="N193" s="34" t="s">
        <v>34</v>
      </c>
      <c r="O193" s="34" t="s">
        <v>33</v>
      </c>
      <c r="P193" s="34" t="s">
        <v>32</v>
      </c>
      <c r="Q193" s="34" t="s">
        <v>31</v>
      </c>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row>
    <row r="194" spans="1:41" ht="13" x14ac:dyDescent="0.15">
      <c r="A194" s="1"/>
      <c r="B194" s="22">
        <v>24</v>
      </c>
      <c r="C194" s="13">
        <v>24</v>
      </c>
      <c r="D194" s="13">
        <v>0</v>
      </c>
      <c r="E194" s="64">
        <f>D194-C194</f>
        <v>-24</v>
      </c>
      <c r="F194" s="52">
        <f>0.8</f>
        <v>0.8</v>
      </c>
      <c r="G194" s="10">
        <f>C194*12.5</f>
        <v>300</v>
      </c>
      <c r="H194" s="10">
        <f>D194*12.5</f>
        <v>0</v>
      </c>
      <c r="I194" s="63">
        <f>H194-G194</f>
        <v>-300</v>
      </c>
      <c r="J194" s="17">
        <f>H194/G194</f>
        <v>0</v>
      </c>
      <c r="K194" s="1"/>
      <c r="L194" s="32"/>
      <c r="M194" s="62">
        <v>43934</v>
      </c>
      <c r="N194" s="62">
        <v>43941</v>
      </c>
      <c r="O194" s="62">
        <v>43948</v>
      </c>
      <c r="P194" s="34"/>
      <c r="Q194" s="34"/>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row>
    <row r="195" spans="1:41" ht="13" x14ac:dyDescent="0.15">
      <c r="A195" s="1"/>
      <c r="B195" s="22">
        <v>25</v>
      </c>
      <c r="C195" s="13">
        <v>32</v>
      </c>
      <c r="D195" s="13">
        <v>0</v>
      </c>
      <c r="E195" s="61">
        <f>D195-C195</f>
        <v>-32</v>
      </c>
      <c r="F195" s="15">
        <f>0</f>
        <v>0</v>
      </c>
      <c r="G195" s="10">
        <f>C195*12.5</f>
        <v>400</v>
      </c>
      <c r="H195" s="10">
        <f>D195*12.5</f>
        <v>0</v>
      </c>
      <c r="I195" s="60">
        <f>H195-G195</f>
        <v>-400</v>
      </c>
      <c r="J195" s="17">
        <f>H195/G195</f>
        <v>0</v>
      </c>
      <c r="K195" s="1"/>
      <c r="L195" s="59" t="s">
        <v>30</v>
      </c>
      <c r="M195" s="41">
        <v>1.5</v>
      </c>
      <c r="N195" s="41">
        <v>9.75</v>
      </c>
      <c r="O195" s="41">
        <v>5.5</v>
      </c>
      <c r="P195" s="35">
        <v>16.75</v>
      </c>
      <c r="Q195" s="35">
        <v>1.75</v>
      </c>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row>
    <row r="196" spans="1:41" ht="13" x14ac:dyDescent="0.15">
      <c r="A196" s="1"/>
      <c r="B196" s="22">
        <v>30</v>
      </c>
      <c r="C196" s="13">
        <v>16</v>
      </c>
      <c r="D196" s="13">
        <v>0</v>
      </c>
      <c r="E196" s="58">
        <f>D196-C196</f>
        <v>-16</v>
      </c>
      <c r="F196" s="17">
        <f>1</f>
        <v>1</v>
      </c>
      <c r="G196" s="10">
        <f>C196*12.5</f>
        <v>200</v>
      </c>
      <c r="H196" s="10">
        <f>D196*12.5</f>
        <v>0</v>
      </c>
      <c r="I196" s="57">
        <f>H196-G196</f>
        <v>-200</v>
      </c>
      <c r="J196" s="17">
        <f>H196/G196</f>
        <v>0</v>
      </c>
      <c r="K196" s="1"/>
      <c r="L196" s="42" t="s">
        <v>29</v>
      </c>
      <c r="M196" s="41">
        <v>4</v>
      </c>
      <c r="N196" s="41">
        <v>16.25</v>
      </c>
      <c r="O196" s="41">
        <v>5.5</v>
      </c>
      <c r="P196" s="35">
        <v>20.25</v>
      </c>
      <c r="Q196" s="35">
        <v>10.25</v>
      </c>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row>
    <row r="197" spans="1:41" ht="13" x14ac:dyDescent="0.15">
      <c r="A197" s="1"/>
      <c r="B197" s="16" t="s">
        <v>4</v>
      </c>
      <c r="C197" s="13">
        <v>7.75</v>
      </c>
      <c r="D197" s="13">
        <v>21</v>
      </c>
      <c r="E197" s="56">
        <f>D197-C197</f>
        <v>13.25</v>
      </c>
      <c r="F197" s="52">
        <f>0.8</f>
        <v>0.8</v>
      </c>
      <c r="G197" s="10">
        <f>C197*12.5</f>
        <v>96.875</v>
      </c>
      <c r="H197" s="10">
        <f>D197*12.5</f>
        <v>262.5</v>
      </c>
      <c r="I197" s="55">
        <f>H197-G197</f>
        <v>165.625</v>
      </c>
      <c r="J197" s="54">
        <f>H197/G197</f>
        <v>2.7096774193548385</v>
      </c>
      <c r="K197" s="1"/>
      <c r="L197" s="42" t="s">
        <v>28</v>
      </c>
      <c r="M197" s="41">
        <v>0</v>
      </c>
      <c r="N197" s="41">
        <v>16</v>
      </c>
      <c r="O197" s="41">
        <v>1.5</v>
      </c>
      <c r="P197" s="35">
        <v>17.5</v>
      </c>
      <c r="Q197" s="35">
        <v>4.5</v>
      </c>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row>
    <row r="198" spans="1:41" ht="13" x14ac:dyDescent="0.15">
      <c r="A198" s="1"/>
      <c r="B198" s="16" t="s">
        <v>27</v>
      </c>
      <c r="C198" s="13">
        <v>7</v>
      </c>
      <c r="D198" s="13">
        <v>9.5</v>
      </c>
      <c r="E198" s="53">
        <f>D198-C198</f>
        <v>2.5</v>
      </c>
      <c r="F198" s="52">
        <v>0.8</v>
      </c>
      <c r="G198" s="10">
        <f>C198*12.5</f>
        <v>87.5</v>
      </c>
      <c r="H198" s="10">
        <f>D198*12.5</f>
        <v>118.75</v>
      </c>
      <c r="I198" s="51">
        <f>H198-G198</f>
        <v>31.25</v>
      </c>
      <c r="J198" s="50">
        <f>H198/G198</f>
        <v>1.3571428571428572</v>
      </c>
      <c r="K198" s="1"/>
      <c r="L198" s="42" t="s">
        <v>26</v>
      </c>
      <c r="M198" s="41">
        <v>0</v>
      </c>
      <c r="N198" s="41">
        <v>8.25</v>
      </c>
      <c r="O198" s="41">
        <v>2</v>
      </c>
      <c r="P198" s="35">
        <v>8.25</v>
      </c>
      <c r="Q198" s="35">
        <v>3.75</v>
      </c>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row>
    <row r="199" spans="1:41" ht="13" x14ac:dyDescent="0.15">
      <c r="A199" s="1"/>
      <c r="B199" s="16" t="s">
        <v>25</v>
      </c>
      <c r="C199" s="13">
        <v>0</v>
      </c>
      <c r="D199" s="13">
        <v>28</v>
      </c>
      <c r="E199" s="12">
        <f>D199-C199</f>
        <v>28</v>
      </c>
      <c r="F199" s="17">
        <v>1</v>
      </c>
      <c r="G199" s="10">
        <v>0</v>
      </c>
      <c r="H199" s="10">
        <f>D199*12.5</f>
        <v>350</v>
      </c>
      <c r="I199" s="9">
        <f>H199-G199</f>
        <v>350</v>
      </c>
      <c r="J199" s="8"/>
      <c r="K199" s="1"/>
      <c r="L199" s="42" t="s">
        <v>24</v>
      </c>
      <c r="M199" s="41">
        <v>0</v>
      </c>
      <c r="N199" s="41">
        <v>0</v>
      </c>
      <c r="O199" s="41">
        <v>0</v>
      </c>
      <c r="P199" s="35">
        <v>0</v>
      </c>
      <c r="Q199" s="35">
        <v>2.75</v>
      </c>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row>
    <row r="200" spans="1:41" ht="13" x14ac:dyDescent="0.15">
      <c r="A200" s="1"/>
      <c r="B200" s="16" t="s">
        <v>2</v>
      </c>
      <c r="C200" s="13">
        <v>0</v>
      </c>
      <c r="D200" s="13">
        <v>8</v>
      </c>
      <c r="E200" s="49">
        <f>D200-C200</f>
        <v>8</v>
      </c>
      <c r="F200" s="48">
        <v>0.85</v>
      </c>
      <c r="G200" s="10">
        <v>0</v>
      </c>
      <c r="H200" s="10">
        <f>D200*12.5</f>
        <v>100</v>
      </c>
      <c r="I200" s="47">
        <f>H200-G200</f>
        <v>100</v>
      </c>
      <c r="J200" s="8"/>
      <c r="K200" s="1"/>
      <c r="L200" s="42" t="s">
        <v>23</v>
      </c>
      <c r="M200" s="41">
        <v>0</v>
      </c>
      <c r="N200" s="41">
        <v>0</v>
      </c>
      <c r="O200" s="41">
        <v>0</v>
      </c>
      <c r="P200" s="35">
        <v>0</v>
      </c>
      <c r="Q200" s="35">
        <v>38.25</v>
      </c>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row>
    <row r="201" spans="1:41" ht="13" x14ac:dyDescent="0.15">
      <c r="A201" s="1"/>
      <c r="B201" s="14" t="s">
        <v>1</v>
      </c>
      <c r="C201" s="13">
        <v>0</v>
      </c>
      <c r="D201" s="13">
        <v>18.75</v>
      </c>
      <c r="E201" s="46">
        <v>7.25</v>
      </c>
      <c r="F201" s="11">
        <v>0.6</v>
      </c>
      <c r="G201" s="10">
        <v>0</v>
      </c>
      <c r="H201" s="10">
        <v>90.625</v>
      </c>
      <c r="I201" s="45">
        <v>90.625</v>
      </c>
      <c r="J201" s="8"/>
      <c r="K201" s="1"/>
      <c r="L201" s="42" t="s">
        <v>22</v>
      </c>
      <c r="M201" s="41">
        <v>0</v>
      </c>
      <c r="N201" s="41">
        <v>11.5</v>
      </c>
      <c r="O201" s="41">
        <v>8</v>
      </c>
      <c r="P201" s="35">
        <v>11.5</v>
      </c>
      <c r="Q201" s="35">
        <v>18.75</v>
      </c>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row>
    <row r="202" spans="1:41" ht="13" x14ac:dyDescent="0.15">
      <c r="A202" s="1"/>
      <c r="B202" s="14" t="s">
        <v>21</v>
      </c>
      <c r="C202" s="13">
        <v>0</v>
      </c>
      <c r="D202" s="13">
        <v>1.5</v>
      </c>
      <c r="E202" s="44">
        <f>D202-C202</f>
        <v>1.5</v>
      </c>
      <c r="F202" s="17">
        <v>1</v>
      </c>
      <c r="G202" s="10">
        <v>0</v>
      </c>
      <c r="H202" s="10">
        <f>D202*12.5</f>
        <v>18.75</v>
      </c>
      <c r="I202" s="43">
        <f>H202-G202</f>
        <v>18.75</v>
      </c>
      <c r="J202" s="8"/>
      <c r="K202" s="1"/>
      <c r="L202" s="42" t="s">
        <v>20</v>
      </c>
      <c r="M202" s="41">
        <v>0</v>
      </c>
      <c r="N202" s="41">
        <v>9.75</v>
      </c>
      <c r="O202" s="41">
        <v>5.5</v>
      </c>
      <c r="P202" s="35">
        <v>9.75</v>
      </c>
      <c r="Q202" s="35">
        <v>7.25</v>
      </c>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row>
    <row r="203" spans="1:41" ht="13" x14ac:dyDescent="0.15">
      <c r="A203" s="1"/>
      <c r="B203" s="7" t="s">
        <v>0</v>
      </c>
      <c r="C203" s="6">
        <f>SUM(C194:C202)</f>
        <v>86.75</v>
      </c>
      <c r="D203" s="6">
        <f>SUM(D194:D202)</f>
        <v>86.75</v>
      </c>
      <c r="E203" s="40">
        <f>SUM(E194:E202)</f>
        <v>-11.5</v>
      </c>
      <c r="F203" s="39">
        <f>AVERAGE(F194:F196)</f>
        <v>0.6</v>
      </c>
      <c r="G203" s="4">
        <f>SUM(G194:G202)</f>
        <v>1084.375</v>
      </c>
      <c r="H203" s="4">
        <f>SUM(H194:H202)</f>
        <v>940.625</v>
      </c>
      <c r="I203" s="38">
        <f>SUM(I194:I202)</f>
        <v>-143.75</v>
      </c>
      <c r="J203" s="37">
        <f>H203/G203</f>
        <v>0.86743515850144093</v>
      </c>
      <c r="K203" s="1"/>
      <c r="L203" s="32"/>
      <c r="M203" s="32"/>
      <c r="N203" s="32"/>
      <c r="O203" s="36" t="s">
        <v>19</v>
      </c>
      <c r="P203" s="35">
        <v>84</v>
      </c>
      <c r="Q203" s="35">
        <v>87.25</v>
      </c>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row>
    <row r="204" spans="1:41" ht="13" x14ac:dyDescent="0.15">
      <c r="A204" s="1"/>
      <c r="B204" s="28"/>
      <c r="C204" s="28"/>
      <c r="D204" s="28"/>
      <c r="E204" s="27"/>
      <c r="F204" s="29"/>
      <c r="G204" s="28"/>
      <c r="H204" s="28"/>
      <c r="I204" s="27"/>
      <c r="J204" s="26"/>
      <c r="K204" s="1"/>
      <c r="L204" s="32"/>
      <c r="M204" s="32"/>
      <c r="N204" s="32"/>
      <c r="O204" s="36" t="s">
        <v>18</v>
      </c>
      <c r="P204" s="35">
        <v>171.25</v>
      </c>
      <c r="Q204" s="35"/>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row>
    <row r="205" spans="1:41" ht="13" x14ac:dyDescent="0.15">
      <c r="A205" s="1"/>
      <c r="B205" s="1"/>
      <c r="C205" s="28"/>
      <c r="D205" s="28"/>
      <c r="E205" s="27"/>
      <c r="F205" s="29"/>
      <c r="G205" s="28"/>
      <c r="H205" s="28"/>
      <c r="I205" s="27"/>
      <c r="J205" s="26"/>
      <c r="K205" s="1"/>
      <c r="L205" s="32"/>
      <c r="M205" s="32"/>
      <c r="N205" s="32"/>
      <c r="O205" s="32"/>
      <c r="P205" s="32"/>
      <c r="Q205" s="32"/>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row>
    <row r="206" spans="1:41" ht="13" x14ac:dyDescent="0.15">
      <c r="A206" s="1"/>
      <c r="B206" s="1"/>
      <c r="C206" s="28"/>
      <c r="D206" s="28"/>
      <c r="E206" s="27"/>
      <c r="F206" s="29"/>
      <c r="G206" s="28"/>
      <c r="H206" s="28"/>
      <c r="I206" s="27"/>
      <c r="J206" s="26"/>
      <c r="K206" s="1"/>
      <c r="L206" s="32"/>
      <c r="M206" s="32"/>
      <c r="N206" s="32"/>
      <c r="O206" s="34" t="s">
        <v>8</v>
      </c>
      <c r="P206" s="34" t="s">
        <v>17</v>
      </c>
      <c r="Q206" s="34" t="s">
        <v>16</v>
      </c>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row>
    <row r="207" spans="1:41" ht="13" x14ac:dyDescent="0.15">
      <c r="A207" s="1"/>
      <c r="B207" s="33"/>
      <c r="C207" s="28"/>
      <c r="D207" s="28"/>
      <c r="E207" s="27"/>
      <c r="F207" s="29"/>
      <c r="G207" s="28"/>
      <c r="H207" s="28"/>
      <c r="I207" s="27"/>
      <c r="J207" s="26"/>
      <c r="K207" s="1"/>
      <c r="L207" s="32"/>
      <c r="M207" s="32"/>
      <c r="N207" s="32"/>
      <c r="O207" s="31">
        <v>2140.63</v>
      </c>
      <c r="P207" s="31">
        <v>900</v>
      </c>
      <c r="Q207" s="31">
        <v>-1240.6300000000001</v>
      </c>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row>
    <row r="208" spans="1:41" ht="13" x14ac:dyDescent="0.15">
      <c r="A208" s="1"/>
      <c r="B208" s="1"/>
      <c r="C208" s="28"/>
      <c r="D208" s="28"/>
      <c r="E208" s="27"/>
      <c r="F208" s="29"/>
      <c r="G208" s="28"/>
      <c r="H208" s="28"/>
      <c r="I208" s="27"/>
      <c r="J208" s="26"/>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row>
    <row r="209" spans="1:41" ht="13" x14ac:dyDescent="0.15">
      <c r="A209" s="1"/>
      <c r="B209" s="1"/>
      <c r="C209" s="28"/>
      <c r="D209" s="28"/>
      <c r="E209" s="27"/>
      <c r="F209" s="29"/>
      <c r="G209" s="28"/>
      <c r="H209" s="28"/>
      <c r="I209" s="27"/>
      <c r="J209" s="26"/>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row>
    <row r="210" spans="1:41" ht="13" x14ac:dyDescent="0.15">
      <c r="A210" s="1"/>
      <c r="B210" s="1"/>
      <c r="C210" s="28"/>
      <c r="D210" s="28"/>
      <c r="E210" s="27"/>
      <c r="F210" s="29"/>
      <c r="G210" s="28"/>
      <c r="H210" s="28"/>
      <c r="I210" s="27"/>
      <c r="J210" s="26"/>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row>
    <row r="211" spans="1:41" ht="18" x14ac:dyDescent="0.2">
      <c r="A211" s="1"/>
      <c r="B211" s="30"/>
      <c r="C211" s="28"/>
      <c r="D211" s="28"/>
      <c r="E211" s="27"/>
      <c r="F211" s="29"/>
      <c r="G211" s="28"/>
      <c r="H211" s="28"/>
      <c r="I211" s="27"/>
      <c r="J211" s="26"/>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row>
    <row r="212" spans="1:41" ht="19" x14ac:dyDescent="0.2">
      <c r="A212" s="1"/>
      <c r="B212" s="30" t="s">
        <v>15</v>
      </c>
      <c r="C212" s="28"/>
      <c r="D212" s="28"/>
      <c r="E212" s="27"/>
      <c r="F212" s="29"/>
      <c r="G212" s="28"/>
      <c r="H212" s="28"/>
      <c r="I212" s="27"/>
      <c r="J212" s="26"/>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row>
    <row r="213" spans="1:41" ht="13" x14ac:dyDescent="0.15">
      <c r="A213" s="1"/>
      <c r="B213" s="25" t="s">
        <v>14</v>
      </c>
      <c r="C213" s="7" t="s">
        <v>13</v>
      </c>
      <c r="D213" s="7" t="s">
        <v>12</v>
      </c>
      <c r="E213" s="7" t="s">
        <v>11</v>
      </c>
      <c r="F213" s="7" t="s">
        <v>10</v>
      </c>
      <c r="G213" s="7" t="s">
        <v>9</v>
      </c>
      <c r="H213" s="7" t="s">
        <v>8</v>
      </c>
      <c r="I213" s="7" t="s">
        <v>7</v>
      </c>
      <c r="J213" s="7" t="s">
        <v>6</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row>
    <row r="214" spans="1:41" ht="13" x14ac:dyDescent="0.15">
      <c r="A214" s="1"/>
      <c r="B214" s="22">
        <v>11</v>
      </c>
      <c r="C214" s="13">
        <v>8</v>
      </c>
      <c r="D214" s="13">
        <v>0</v>
      </c>
      <c r="E214" s="24">
        <f>D214-C214</f>
        <v>-8</v>
      </c>
      <c r="F214" s="17">
        <f>1</f>
        <v>1</v>
      </c>
      <c r="G214" s="10">
        <f>C214*12.5</f>
        <v>100</v>
      </c>
      <c r="H214" s="10">
        <f>D214*12.5</f>
        <v>0</v>
      </c>
      <c r="I214" s="23">
        <f>H214-G214</f>
        <v>-100</v>
      </c>
      <c r="J214" s="17">
        <f>H214/G214</f>
        <v>0</v>
      </c>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row>
    <row r="215" spans="1:41" ht="13" x14ac:dyDescent="0.15">
      <c r="A215" s="1"/>
      <c r="B215" s="14" t="s">
        <v>5</v>
      </c>
      <c r="C215" s="13">
        <v>24</v>
      </c>
      <c r="D215" s="13">
        <v>0</v>
      </c>
      <c r="E215" s="21">
        <f>D215-C215</f>
        <v>-24</v>
      </c>
      <c r="F215" s="17">
        <f>1</f>
        <v>1</v>
      </c>
      <c r="G215" s="10">
        <f>C215*12.5</f>
        <v>300</v>
      </c>
      <c r="H215" s="10">
        <f>D215*12.5</f>
        <v>0</v>
      </c>
      <c r="I215" s="20">
        <f>H215-G215</f>
        <v>-300</v>
      </c>
      <c r="J215" s="17">
        <f>H215/G215</f>
        <v>0</v>
      </c>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row>
    <row r="216" spans="1:41" ht="13" x14ac:dyDescent="0.15">
      <c r="A216" s="1"/>
      <c r="B216" s="22">
        <v>26</v>
      </c>
      <c r="C216" s="13">
        <v>24</v>
      </c>
      <c r="D216" s="13">
        <v>0</v>
      </c>
      <c r="E216" s="21">
        <f>D216-C216</f>
        <v>-24</v>
      </c>
      <c r="F216" s="17">
        <f>1</f>
        <v>1</v>
      </c>
      <c r="G216" s="10">
        <f>C216*12.5</f>
        <v>300</v>
      </c>
      <c r="H216" s="10">
        <f>D216*12.5</f>
        <v>0</v>
      </c>
      <c r="I216" s="20">
        <f>H216-G216</f>
        <v>-300</v>
      </c>
      <c r="J216" s="17">
        <f>H216/G216</f>
        <v>0</v>
      </c>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row>
    <row r="217" spans="1:41" ht="13" x14ac:dyDescent="0.15">
      <c r="A217" s="1"/>
      <c r="B217" s="22">
        <v>29</v>
      </c>
      <c r="C217" s="13">
        <v>24</v>
      </c>
      <c r="D217" s="13">
        <v>0</v>
      </c>
      <c r="E217" s="21">
        <f>D217-C217</f>
        <v>-24</v>
      </c>
      <c r="F217" s="17">
        <f>1</f>
        <v>1</v>
      </c>
      <c r="G217" s="10">
        <f>C217*12.5</f>
        <v>300</v>
      </c>
      <c r="H217" s="10">
        <f>D217*12.5</f>
        <v>0</v>
      </c>
      <c r="I217" s="20">
        <f>H217-G217</f>
        <v>-300</v>
      </c>
      <c r="J217" s="17">
        <f>H217/G217</f>
        <v>0</v>
      </c>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row>
    <row r="218" spans="1:41" ht="13" x14ac:dyDescent="0.15">
      <c r="A218" s="1"/>
      <c r="B218" s="16" t="s">
        <v>4</v>
      </c>
      <c r="C218" s="13">
        <v>0</v>
      </c>
      <c r="D218" s="13">
        <v>0</v>
      </c>
      <c r="E218" s="12">
        <f>D218-C218</f>
        <v>0</v>
      </c>
      <c r="F218" s="15">
        <f>0</f>
        <v>0</v>
      </c>
      <c r="G218" s="10">
        <f>C218*12.5</f>
        <v>0</v>
      </c>
      <c r="H218" s="10">
        <f>D218*12.5</f>
        <v>0</v>
      </c>
      <c r="I218" s="9">
        <f>H218-G218</f>
        <v>0</v>
      </c>
      <c r="J218" s="8"/>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row>
    <row r="219" spans="1:41" ht="13" x14ac:dyDescent="0.15">
      <c r="A219" s="1"/>
      <c r="B219" s="16" t="s">
        <v>3</v>
      </c>
      <c r="C219" s="13">
        <v>32</v>
      </c>
      <c r="D219" s="13">
        <v>0</v>
      </c>
      <c r="E219" s="19">
        <f>D219-C219</f>
        <v>-32</v>
      </c>
      <c r="F219" s="15">
        <f>0</f>
        <v>0</v>
      </c>
      <c r="G219" s="10">
        <f>C219*12.5</f>
        <v>400</v>
      </c>
      <c r="H219" s="10">
        <f>D219*12.5</f>
        <v>0</v>
      </c>
      <c r="I219" s="18">
        <f>H219-G219</f>
        <v>-400</v>
      </c>
      <c r="J219" s="17">
        <f>H219/G219</f>
        <v>0</v>
      </c>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row>
    <row r="220" spans="1:41" ht="13" x14ac:dyDescent="0.15">
      <c r="A220" s="1"/>
      <c r="B220" s="16" t="s">
        <v>2</v>
      </c>
      <c r="C220" s="13">
        <v>0</v>
      </c>
      <c r="D220" s="13">
        <v>0</v>
      </c>
      <c r="E220" s="12">
        <f>D220-C220</f>
        <v>0</v>
      </c>
      <c r="F220" s="15">
        <f>0</f>
        <v>0</v>
      </c>
      <c r="G220" s="10">
        <f>C220*12.5</f>
        <v>0</v>
      </c>
      <c r="H220" s="10">
        <f>D220*12.5</f>
        <v>0</v>
      </c>
      <c r="I220" s="9">
        <f>H220-G220</f>
        <v>0</v>
      </c>
      <c r="J220" s="8"/>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row>
    <row r="221" spans="1:41" ht="13" x14ac:dyDescent="0.15">
      <c r="A221" s="1"/>
      <c r="B221" s="14" t="s">
        <v>1</v>
      </c>
      <c r="C221" s="13">
        <v>0</v>
      </c>
      <c r="D221" s="13">
        <v>0</v>
      </c>
      <c r="E221" s="12">
        <v>0</v>
      </c>
      <c r="F221" s="11">
        <v>0.6</v>
      </c>
      <c r="G221" s="10">
        <f>C221*12.5</f>
        <v>0</v>
      </c>
      <c r="H221" s="10">
        <f>D221*12.5</f>
        <v>0</v>
      </c>
      <c r="I221" s="9">
        <f>H221-G221</f>
        <v>0</v>
      </c>
      <c r="J221" s="8"/>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row>
    <row r="222" spans="1:41" ht="13" x14ac:dyDescent="0.15">
      <c r="A222" s="1"/>
      <c r="B222" s="7" t="s">
        <v>0</v>
      </c>
      <c r="C222" s="6">
        <f>SUM(C214:C221)</f>
        <v>112</v>
      </c>
      <c r="D222" s="6">
        <f>SUM(D214:D221)</f>
        <v>0</v>
      </c>
      <c r="E222" s="5">
        <f>SUM(E214:E221)</f>
        <v>-112</v>
      </c>
      <c r="F222" s="2">
        <f>AVERAGE(F214:F217)</f>
        <v>1</v>
      </c>
      <c r="G222" s="4">
        <f>SUM(G214:G221)</f>
        <v>1400</v>
      </c>
      <c r="H222" s="4">
        <f>SUM(H214:H221)</f>
        <v>0</v>
      </c>
      <c r="I222" s="3">
        <f>SUM(I214:I221)</f>
        <v>-1400</v>
      </c>
      <c r="J222" s="2">
        <f>H222/G222</f>
        <v>0</v>
      </c>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row>
    <row r="223" spans="1:41"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row>
    <row r="224" spans="1:41"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row>
    <row r="225" spans="1:41"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row>
    <row r="226" spans="1:41"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row>
    <row r="227" spans="1:41"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row>
    <row r="228" spans="1:41"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row>
    <row r="229" spans="1:41"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row>
    <row r="230" spans="1:41"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row>
    <row r="231" spans="1:41"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row>
    <row r="232" spans="1:41"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row>
    <row r="233" spans="1:41"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row>
    <row r="234" spans="1:41"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row>
    <row r="235" spans="1:41"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row>
    <row r="236" spans="1:41"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row>
    <row r="237" spans="1:41"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row>
    <row r="238" spans="1:41"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row>
    <row r="239" spans="1:41"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row>
    <row r="240" spans="1:41"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row>
    <row r="241" spans="1:41"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row>
    <row r="242" spans="1:41"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row>
    <row r="243" spans="1:41"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row>
    <row r="244" spans="1:41"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row>
    <row r="245" spans="1:41"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row>
    <row r="246" spans="1:41"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row>
    <row r="247" spans="1:41"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row>
    <row r="248" spans="1:41"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row>
    <row r="249" spans="1:41"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row>
    <row r="250" spans="1:41"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row>
    <row r="251" spans="1:41"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row>
    <row r="252" spans="1:41"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row>
    <row r="253" spans="1:41"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row>
    <row r="254" spans="1:41"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row>
    <row r="255" spans="1:41"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row>
    <row r="256" spans="1:41"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row>
    <row r="257" spans="1:41"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row>
    <row r="258" spans="1:41"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row>
    <row r="259" spans="1:41"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row>
    <row r="260" spans="1:41"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row>
    <row r="261" spans="1:41"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row>
    <row r="262" spans="1:41"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row>
    <row r="263" spans="1:41"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row>
    <row r="264" spans="1:41"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row>
    <row r="265" spans="1:41"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row>
    <row r="266" spans="1:41"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row>
    <row r="267" spans="1:41"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row>
    <row r="268" spans="1:41"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row>
    <row r="269" spans="1:41"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row>
    <row r="270" spans="1:41"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row>
    <row r="271" spans="1:41"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row>
    <row r="272" spans="1:41"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row>
    <row r="273" spans="1:41"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row>
    <row r="274" spans="1:41"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row>
    <row r="275" spans="1:41"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row>
    <row r="276" spans="1:41"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row>
    <row r="277" spans="1:41"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row>
    <row r="278" spans="1:41"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row>
    <row r="279" spans="1:41"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row>
    <row r="280" spans="1:41"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row>
    <row r="281" spans="1:41"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row>
    <row r="282" spans="1:41"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row>
    <row r="283" spans="1:41"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row>
    <row r="284" spans="1:41"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row>
    <row r="285" spans="1:41"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row>
    <row r="286" spans="1:41"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row>
    <row r="287" spans="1:41"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row>
    <row r="288" spans="1:41"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row>
    <row r="289" spans="1:41"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row>
    <row r="290" spans="1:41"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row>
    <row r="291" spans="1:41"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row>
    <row r="292" spans="1:41"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row>
    <row r="293" spans="1:41"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row>
    <row r="294" spans="1:41"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row>
    <row r="295" spans="1:41"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row>
    <row r="296" spans="1:41"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row>
    <row r="297" spans="1:41"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row>
    <row r="298" spans="1:41"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row>
    <row r="299" spans="1:41"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row>
    <row r="300" spans="1:41"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row>
    <row r="301" spans="1:41"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row>
    <row r="302" spans="1:41"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row>
    <row r="303" spans="1:41"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row>
    <row r="304" spans="1:41"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row>
    <row r="305" spans="1:41"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row>
    <row r="306" spans="1:41"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row>
    <row r="307" spans="1:41"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row>
    <row r="308" spans="1:41"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row>
    <row r="309" spans="1:41"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row>
    <row r="310" spans="1:41"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row>
    <row r="311" spans="1:41"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row>
    <row r="312" spans="1:41"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row>
    <row r="313" spans="1:41"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row>
    <row r="314" spans="1:41"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row>
    <row r="315" spans="1:41"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row>
    <row r="316" spans="1:41"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row>
    <row r="317" spans="1:41"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row>
    <row r="318" spans="1:41"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row>
    <row r="319" spans="1:41"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row>
    <row r="320" spans="1:41"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row>
    <row r="321" spans="1:41"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row>
    <row r="322" spans="1:41"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row>
    <row r="323" spans="1:41"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row>
    <row r="324" spans="1:41"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row>
    <row r="325" spans="1:41"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row>
    <row r="326" spans="1:41"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row>
    <row r="327" spans="1:41"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row>
    <row r="328" spans="1:41"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row>
    <row r="329" spans="1:41"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row>
    <row r="330" spans="1:41"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row>
    <row r="331" spans="1:41"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row>
    <row r="332" spans="1:41"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row>
    <row r="333" spans="1:41"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row>
    <row r="334" spans="1:41"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row>
    <row r="335" spans="1:41"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row>
    <row r="336" spans="1:41"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row>
    <row r="337" spans="1:41"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row>
    <row r="338" spans="1:41"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row>
    <row r="339" spans="1:41"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row>
    <row r="340" spans="1:41"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row>
    <row r="341" spans="1:41"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row>
    <row r="342" spans="1:41"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row>
    <row r="343" spans="1:41"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row>
    <row r="344" spans="1:41"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row>
    <row r="345" spans="1:41"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row>
    <row r="346" spans="1:41"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row>
    <row r="347" spans="1:41"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row>
    <row r="348" spans="1:41"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row>
    <row r="349" spans="1:41"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row>
    <row r="350" spans="1:41"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row>
    <row r="351" spans="1:41"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row>
    <row r="352" spans="1:41"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row>
    <row r="353" spans="1:41"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row>
    <row r="354" spans="1:41"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row>
    <row r="355" spans="1:41"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row>
    <row r="356" spans="1:41"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row>
    <row r="357" spans="1:41"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row>
    <row r="358" spans="1:41"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row>
    <row r="359" spans="1:41"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row>
    <row r="360" spans="1:41"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row>
    <row r="361" spans="1:41"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row>
    <row r="362" spans="1:41"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row>
    <row r="363" spans="1:41"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row>
    <row r="364" spans="1:41"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row>
    <row r="365" spans="1:41"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row>
    <row r="366" spans="1:41"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row>
    <row r="367" spans="1:41"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row>
    <row r="368" spans="1:41"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row>
    <row r="369" spans="1:41"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row>
    <row r="370" spans="1:41"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row>
    <row r="371" spans="1:41"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row>
    <row r="372" spans="1:41"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row>
    <row r="373" spans="1:41"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row>
    <row r="374" spans="1:41"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row>
    <row r="375" spans="1:41"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row>
    <row r="376" spans="1:41"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row>
    <row r="377" spans="1:41"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row>
    <row r="378" spans="1:41"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row>
    <row r="379" spans="1:41"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row>
    <row r="380" spans="1:41"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row>
    <row r="381" spans="1:41"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row>
    <row r="382" spans="1:41"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row>
    <row r="383" spans="1:41"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row>
    <row r="384" spans="1:41"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row>
    <row r="385" spans="1:41"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row>
    <row r="386" spans="1:41"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row>
    <row r="387" spans="1:41"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row>
    <row r="388" spans="1:41"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row>
    <row r="389" spans="1:41"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row>
    <row r="390" spans="1:41"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row>
    <row r="391" spans="1:41"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row>
    <row r="392" spans="1:41"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row>
    <row r="393" spans="1:41"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row>
    <row r="394" spans="1:41"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row>
    <row r="395" spans="1:41"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row>
    <row r="396" spans="1:41"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row>
    <row r="397" spans="1:41"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row>
    <row r="398" spans="1:41"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row>
    <row r="399" spans="1:41"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row>
    <row r="400" spans="1:41"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row>
    <row r="401" spans="1:41"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row>
    <row r="402" spans="1:41"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row>
    <row r="403" spans="1:41"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row>
    <row r="404" spans="1:41"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row>
    <row r="405" spans="1:41"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row>
    <row r="406" spans="1:41"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row>
    <row r="407" spans="1:41"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row>
    <row r="408" spans="1:41"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row>
    <row r="409" spans="1:41"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row>
    <row r="410" spans="1:41"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row>
    <row r="411" spans="1:41"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row>
    <row r="412" spans="1:41"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row>
    <row r="413" spans="1:41"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row>
    <row r="414" spans="1:41"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row>
    <row r="415" spans="1:41"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row>
    <row r="416" spans="1:41"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row>
    <row r="417" spans="1:41"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row>
    <row r="418" spans="1:41"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row>
    <row r="419" spans="1:41"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row>
    <row r="420" spans="1:41"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row>
    <row r="421" spans="1:41"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row>
    <row r="422" spans="1:41"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row>
    <row r="423" spans="1:41"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row>
    <row r="424" spans="1:41"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row>
    <row r="425" spans="1:41"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row>
    <row r="426" spans="1:41"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row>
    <row r="427" spans="1:41"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row>
    <row r="428" spans="1:41"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row>
    <row r="429" spans="1:41"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row>
    <row r="430" spans="1:41"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row>
    <row r="431" spans="1:41"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row>
    <row r="432" spans="1:41"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row>
    <row r="433" spans="1:41"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row>
    <row r="434" spans="1:41"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row>
    <row r="435" spans="1:41"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row>
    <row r="436" spans="1:41"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row>
    <row r="437" spans="1:41"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row>
    <row r="438" spans="1:41"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row>
    <row r="439" spans="1:41"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row>
    <row r="440" spans="1:41"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row>
    <row r="441" spans="1:41"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row>
    <row r="442" spans="1:41"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row>
    <row r="443" spans="1:41"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row>
    <row r="444" spans="1:41"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row>
    <row r="445" spans="1:41"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row>
    <row r="446" spans="1:41"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row>
    <row r="447" spans="1:41"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row>
    <row r="448" spans="1:41"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row>
    <row r="449" spans="1:41"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row>
    <row r="450" spans="1:41"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row>
    <row r="451" spans="1:41"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row>
    <row r="452" spans="1:41"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row>
    <row r="453" spans="1:41"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row>
    <row r="454" spans="1:41"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row>
    <row r="455" spans="1:41"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row>
    <row r="456" spans="1:41"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row>
    <row r="457" spans="1:41"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row>
    <row r="458" spans="1:41"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row>
    <row r="459" spans="1:41"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row>
    <row r="460" spans="1:41"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row>
    <row r="461" spans="1:41"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row>
    <row r="462" spans="1:41"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row>
    <row r="463" spans="1:41"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row>
    <row r="464" spans="1:41"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row>
    <row r="465" spans="1:41"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row>
    <row r="466" spans="1:41"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row>
    <row r="467" spans="1:41"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row>
    <row r="468" spans="1:41"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row>
    <row r="469" spans="1:41"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row>
    <row r="470" spans="1:41"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row>
    <row r="471" spans="1:41"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row>
    <row r="472" spans="1:41"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row>
    <row r="473" spans="1:41"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row>
    <row r="474" spans="1:41"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row>
    <row r="475" spans="1:41"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row>
    <row r="476" spans="1:41"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row>
    <row r="477" spans="1:41"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row>
    <row r="478" spans="1:41"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row>
    <row r="479" spans="1:41"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row>
    <row r="480" spans="1:41"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row>
    <row r="481" spans="1:41"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row>
    <row r="482" spans="1:41"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row>
    <row r="483" spans="1:41"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row>
    <row r="484" spans="1:41"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row>
    <row r="485" spans="1:41"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row>
    <row r="486" spans="1:41"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row>
    <row r="487" spans="1:41"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row>
    <row r="488" spans="1:41"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row>
    <row r="489" spans="1:41"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row>
    <row r="490" spans="1:41"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row>
    <row r="491" spans="1:41"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row>
    <row r="492" spans="1:41"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row>
    <row r="493" spans="1:41"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row>
    <row r="494" spans="1:41"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row>
    <row r="495" spans="1:41"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row>
    <row r="496" spans="1:41"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row>
    <row r="497" spans="1:41"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row>
    <row r="498" spans="1:41"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row>
    <row r="499" spans="1:41"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row>
    <row r="500" spans="1:41"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row>
    <row r="501" spans="1:41"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row>
    <row r="502" spans="1:41"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row>
    <row r="503" spans="1:41"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row>
    <row r="504" spans="1:41"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row>
    <row r="505" spans="1:41"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row>
    <row r="506" spans="1:41"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row>
    <row r="507" spans="1:41"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row>
    <row r="508" spans="1:41"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row>
    <row r="509" spans="1:41"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row>
    <row r="510" spans="1:41"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row>
    <row r="511" spans="1:41"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row>
    <row r="512" spans="1:41"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row>
    <row r="513" spans="1:41"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row>
    <row r="514" spans="1:41"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row>
    <row r="515" spans="1:41"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row>
    <row r="516" spans="1:41"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row>
    <row r="517" spans="1:41"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row>
    <row r="518" spans="1:41"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row>
    <row r="519" spans="1:41"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row>
    <row r="520" spans="1:41"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row>
    <row r="521" spans="1:41"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row>
    <row r="522" spans="1:41"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row>
    <row r="523" spans="1:41"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row>
    <row r="524" spans="1:41"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row>
    <row r="525" spans="1:41"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row>
    <row r="526" spans="1:41"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row>
    <row r="527" spans="1:41"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row>
    <row r="528" spans="1:41"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row>
    <row r="529" spans="1:41"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row>
    <row r="530" spans="1:41"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row>
    <row r="531" spans="1:41"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row>
    <row r="532" spans="1:41"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row>
    <row r="533" spans="1:41"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row>
    <row r="534" spans="1:41"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row>
    <row r="535" spans="1:41"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row>
    <row r="536" spans="1:41"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row>
    <row r="537" spans="1:41"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row>
    <row r="538" spans="1:41"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row>
    <row r="539" spans="1:41"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row>
    <row r="540" spans="1:41"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row>
    <row r="541" spans="1:41"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row>
    <row r="542" spans="1:41"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row>
    <row r="543" spans="1:41"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row>
    <row r="544" spans="1:41"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row>
    <row r="545" spans="1:41"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row>
    <row r="546" spans="1:41"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row>
    <row r="547" spans="1:41"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row>
    <row r="548" spans="1:41"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row>
    <row r="549" spans="1:41"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row>
    <row r="550" spans="1:41"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row>
    <row r="551" spans="1:41"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row>
    <row r="552" spans="1:41"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row>
    <row r="553" spans="1:41"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row>
    <row r="554" spans="1:41"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row>
    <row r="555" spans="1:41"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row>
    <row r="556" spans="1:41"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row>
    <row r="557" spans="1:41"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row>
    <row r="558" spans="1:41"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row>
    <row r="559" spans="1:41"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row>
    <row r="560" spans="1:41"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row>
    <row r="561" spans="1:41"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row>
    <row r="562" spans="1:41"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row>
    <row r="563" spans="1:41"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row>
    <row r="564" spans="1:41"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row>
    <row r="565" spans="1:41"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row>
    <row r="566" spans="1:41"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row>
    <row r="567" spans="1:41"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row>
    <row r="568" spans="1:41"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row>
    <row r="569" spans="1:41"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row>
    <row r="570" spans="1:41"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row>
    <row r="571" spans="1:41"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row>
    <row r="572" spans="1:41"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row>
    <row r="573" spans="1:41"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row>
    <row r="574" spans="1:41"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row>
    <row r="575" spans="1:41"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row>
    <row r="576" spans="1:41"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row>
    <row r="577" spans="1:41"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row>
    <row r="578" spans="1:41"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row>
    <row r="579" spans="1:41"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row>
    <row r="580" spans="1:41"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row>
    <row r="581" spans="1:41"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row>
    <row r="582" spans="1:41"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row>
    <row r="583" spans="1:41"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row>
    <row r="584" spans="1:41"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row>
    <row r="585" spans="1:41"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row>
    <row r="586" spans="1:41"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row>
    <row r="587" spans="1:41"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row>
    <row r="588" spans="1:41"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row>
    <row r="589" spans="1:41"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row>
    <row r="590" spans="1:41"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row>
    <row r="591" spans="1:41"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row>
    <row r="592" spans="1:41"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row>
    <row r="593" spans="1:41"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row>
    <row r="594" spans="1:41"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row>
    <row r="595" spans="1:41"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row>
    <row r="596" spans="1:41"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row>
    <row r="597" spans="1:41"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row>
    <row r="598" spans="1:41"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row>
    <row r="599" spans="1:41"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row>
    <row r="600" spans="1:41"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row>
    <row r="601" spans="1:41"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row>
    <row r="602" spans="1:41"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row>
    <row r="603" spans="1:41"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row>
    <row r="604" spans="1:41"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row>
    <row r="605" spans="1:41"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row>
    <row r="606" spans="1:41"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row>
    <row r="607" spans="1:41"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row>
    <row r="608" spans="1:41"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row>
    <row r="609" spans="1:41"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row>
    <row r="610" spans="1:41"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row>
    <row r="611" spans="1:41"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row>
    <row r="612" spans="1:41"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row>
    <row r="613" spans="1:41"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row>
    <row r="614" spans="1:41"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row>
    <row r="615" spans="1:41"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row>
    <row r="616" spans="1:41"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row>
    <row r="617" spans="1:41"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row>
    <row r="618" spans="1:41"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row>
    <row r="619" spans="1:41"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row>
    <row r="620" spans="1:41"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row>
    <row r="621" spans="1:41"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row>
    <row r="622" spans="1:41"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row>
    <row r="623" spans="1:41"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row>
    <row r="624" spans="1:41"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row>
    <row r="625" spans="1:41"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row>
    <row r="626" spans="1:41"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row>
    <row r="627" spans="1:41"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row>
    <row r="628" spans="1:41"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row>
    <row r="629" spans="1:41"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row>
    <row r="630" spans="1:41"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row>
    <row r="631" spans="1:41"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row>
    <row r="632" spans="1:41"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row>
    <row r="633" spans="1:41"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row>
    <row r="634" spans="1:41"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row>
    <row r="635" spans="1:41"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row>
    <row r="636" spans="1:41"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row>
    <row r="637" spans="1:41"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row>
    <row r="638" spans="1:41"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row>
    <row r="639" spans="1:41"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row>
    <row r="640" spans="1:41"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row>
    <row r="641" spans="1:41"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row>
    <row r="642" spans="1:41"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row>
    <row r="643" spans="1:41"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row>
    <row r="644" spans="1:41"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row>
    <row r="645" spans="1:41"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row>
    <row r="646" spans="1:41"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row>
    <row r="647" spans="1:41"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row>
    <row r="648" spans="1:41"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row>
    <row r="649" spans="1:41"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row>
    <row r="650" spans="1:41"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row>
    <row r="651" spans="1:41"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row>
    <row r="652" spans="1:41"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row>
    <row r="653" spans="1:41"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row>
    <row r="654" spans="1:41"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row>
    <row r="655" spans="1:41"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row>
    <row r="656" spans="1:41"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row>
    <row r="657" spans="1:41"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row>
    <row r="658" spans="1:41"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row>
    <row r="659" spans="1:41"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row>
    <row r="660" spans="1:41"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row>
    <row r="661" spans="1:41"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row>
    <row r="662" spans="1:41"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row>
    <row r="663" spans="1:41"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row>
    <row r="664" spans="1:41"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row>
    <row r="665" spans="1:41"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row>
    <row r="666" spans="1:41"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row>
    <row r="667" spans="1:41"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row>
    <row r="668" spans="1:41"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row>
    <row r="669" spans="1:41"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row>
    <row r="670" spans="1:41"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row>
    <row r="671" spans="1:41"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row>
    <row r="672" spans="1:41"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row>
    <row r="673" spans="1:41"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row>
    <row r="674" spans="1:41"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row>
    <row r="675" spans="1:41"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row>
    <row r="676" spans="1:41"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row>
    <row r="677" spans="1:41"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row>
    <row r="678" spans="1:41"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row>
    <row r="679" spans="1:41"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row>
    <row r="680" spans="1:41"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row>
    <row r="681" spans="1:41"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row>
    <row r="682" spans="1:41"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row>
    <row r="683" spans="1:41"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row>
    <row r="684" spans="1:41"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row>
    <row r="685" spans="1:41"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row>
    <row r="686" spans="1:41"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row>
    <row r="687" spans="1:41"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row>
    <row r="688" spans="1:41"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row>
    <row r="689" spans="1:41"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row>
    <row r="690" spans="1:41"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row>
    <row r="691" spans="1:41"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row>
    <row r="692" spans="1:41"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row>
    <row r="693" spans="1:41"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row>
    <row r="694" spans="1:41"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row>
    <row r="695" spans="1:41"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row>
    <row r="696" spans="1:41"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row>
    <row r="697" spans="1:41"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row>
    <row r="698" spans="1:41"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row>
    <row r="699" spans="1:41"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row>
    <row r="700" spans="1:41"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row>
    <row r="701" spans="1:41"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row>
    <row r="702" spans="1:41"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row>
    <row r="703" spans="1:41"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row>
    <row r="704" spans="1:41"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row>
    <row r="705" spans="1:41"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row>
    <row r="706" spans="1:41"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row>
    <row r="707" spans="1:41"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row>
    <row r="708" spans="1:41"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row>
    <row r="709" spans="1:41"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row>
    <row r="710" spans="1:41"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row>
    <row r="711" spans="1:41"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row>
    <row r="712" spans="1:41"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row>
    <row r="713" spans="1:41"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row>
    <row r="714" spans="1:41"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row>
    <row r="715" spans="1:41"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row>
    <row r="716" spans="1:41"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row>
    <row r="717" spans="1:41"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row>
    <row r="718" spans="1:41"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row>
    <row r="719" spans="1:41"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row>
    <row r="720" spans="1:41"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row>
    <row r="721" spans="1:41"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row>
    <row r="722" spans="1:41"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row>
    <row r="723" spans="1:41"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row>
    <row r="724" spans="1:41"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row>
    <row r="725" spans="1:41"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row>
    <row r="726" spans="1:41"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row>
    <row r="727" spans="1:41"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row>
    <row r="728" spans="1:41"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row>
    <row r="729" spans="1:41"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row>
    <row r="730" spans="1:41"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row>
    <row r="731" spans="1:41"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row>
    <row r="732" spans="1:41"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row>
    <row r="733" spans="1:41"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row>
    <row r="734" spans="1:41"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row>
    <row r="735" spans="1:41"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row>
    <row r="736" spans="1:41"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row>
    <row r="737" spans="1:41"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row>
    <row r="738" spans="1:41"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row>
    <row r="739" spans="1:41"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row>
    <row r="740" spans="1:41"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row>
    <row r="741" spans="1:41"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row>
    <row r="742" spans="1:41"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row>
    <row r="743" spans="1:41"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row>
    <row r="744" spans="1:41"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row>
    <row r="745" spans="1:41"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row>
    <row r="746" spans="1:41"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row>
    <row r="747" spans="1:41"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row>
    <row r="748" spans="1:41"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row>
    <row r="749" spans="1:41"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row>
    <row r="750" spans="1:41"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row>
    <row r="751" spans="1:41"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row>
    <row r="752" spans="1:41"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row>
    <row r="753" spans="1:41"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row>
    <row r="754" spans="1:41"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row>
    <row r="755" spans="1:41"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row>
    <row r="756" spans="1:41"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row>
    <row r="757" spans="1:41"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row>
    <row r="758" spans="1:41"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row>
    <row r="759" spans="1:41"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row>
    <row r="760" spans="1:41"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row>
    <row r="761" spans="1:41"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row>
    <row r="762" spans="1:41"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row>
    <row r="763" spans="1:41"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row>
    <row r="764" spans="1:41"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row>
    <row r="765" spans="1:41"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row>
    <row r="766" spans="1:41"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row>
    <row r="767" spans="1:41"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row>
    <row r="768" spans="1:41"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row>
    <row r="769" spans="1:41"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row>
    <row r="770" spans="1:41"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row>
    <row r="771" spans="1:41"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row>
    <row r="772" spans="1:41"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row>
    <row r="773" spans="1:41"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row>
    <row r="774" spans="1:41"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row>
    <row r="775" spans="1:41"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row>
    <row r="776" spans="1:41"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row>
    <row r="777" spans="1:41"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row>
    <row r="778" spans="1:41"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row>
    <row r="779" spans="1:41"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row>
    <row r="780" spans="1:41"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row>
    <row r="781" spans="1:41"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row>
    <row r="782" spans="1:41"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row>
    <row r="783" spans="1:41"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row>
    <row r="784" spans="1:41"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row>
    <row r="785" spans="1:41"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row>
    <row r="786" spans="1:41"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row>
    <row r="787" spans="1:41"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row>
    <row r="788" spans="1:41"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row>
    <row r="789" spans="1:41"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row>
    <row r="790" spans="1:41"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row>
    <row r="791" spans="1:41"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row>
    <row r="792" spans="1:41"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row>
    <row r="793" spans="1:41"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row>
    <row r="794" spans="1:41"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row>
    <row r="795" spans="1:41"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row>
    <row r="796" spans="1:41"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row>
    <row r="797" spans="1:41"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row>
    <row r="798" spans="1:41"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row>
    <row r="799" spans="1:41"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row>
    <row r="800" spans="1:41"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row>
    <row r="801" spans="1:41"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row>
    <row r="802" spans="1:41"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row>
    <row r="803" spans="1:41"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row>
    <row r="804" spans="1:41"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row>
    <row r="805" spans="1:41"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row>
    <row r="806" spans="1:41"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row>
    <row r="807" spans="1:41"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row>
    <row r="808" spans="1:41"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row>
    <row r="809" spans="1:41"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row>
    <row r="810" spans="1:41"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row>
    <row r="811" spans="1:41"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row>
    <row r="812" spans="1:41"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row>
    <row r="813" spans="1:41"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row>
    <row r="814" spans="1:41"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row>
    <row r="815" spans="1:41"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row>
    <row r="816" spans="1:41"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row>
    <row r="817" spans="1:41"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row>
    <row r="818" spans="1:41"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row>
    <row r="819" spans="1:41"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row>
    <row r="820" spans="1:41"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row>
    <row r="821" spans="1:41"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row>
    <row r="822" spans="1:41"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row>
    <row r="823" spans="1:41"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row>
    <row r="824" spans="1:41"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row>
    <row r="825" spans="1:41"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row>
    <row r="826" spans="1:41"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row>
    <row r="827" spans="1:41"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row>
    <row r="828" spans="1:41"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row>
    <row r="829" spans="1:41"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row>
    <row r="830" spans="1:41"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row>
    <row r="831" spans="1:41"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row>
    <row r="832" spans="1:41"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row>
    <row r="833" spans="1:41"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row>
    <row r="834" spans="1:41"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row>
    <row r="835" spans="1:41"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row>
    <row r="836" spans="1:41"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row>
    <row r="837" spans="1:41"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row>
    <row r="838" spans="1:41"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row>
    <row r="839" spans="1:41"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row>
    <row r="840" spans="1:41"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row>
    <row r="841" spans="1:41"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row>
    <row r="842" spans="1:41"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row>
    <row r="843" spans="1:41"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row>
    <row r="844" spans="1:41"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row>
    <row r="845" spans="1:41"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row>
    <row r="846" spans="1:41"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row>
    <row r="847" spans="1:41"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row>
    <row r="848" spans="1:41"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row>
    <row r="849" spans="1:41"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row>
    <row r="850" spans="1:41"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row>
    <row r="851" spans="1:41"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row>
    <row r="852" spans="1:41"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row>
    <row r="853" spans="1:41"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row>
    <row r="854" spans="1:41"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row>
    <row r="855" spans="1:41"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row>
    <row r="856" spans="1:41"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row>
    <row r="857" spans="1:41"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row>
    <row r="858" spans="1:41"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row>
    <row r="859" spans="1:41"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row>
    <row r="860" spans="1:41"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row>
    <row r="861" spans="1:41"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row>
    <row r="862" spans="1:41"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row>
    <row r="863" spans="1:41"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row>
    <row r="864" spans="1:41"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row>
    <row r="865" spans="1:41"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row>
    <row r="866" spans="1:41"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row>
    <row r="867" spans="1:41"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row>
    <row r="868" spans="1:41"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row>
    <row r="869" spans="1:41"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row>
    <row r="870" spans="1:41"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row>
    <row r="871" spans="1:41"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row>
    <row r="872" spans="1:41"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row>
    <row r="873" spans="1:41"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row>
    <row r="874" spans="1:41"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row>
    <row r="875" spans="1:41"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row>
    <row r="876" spans="1:41"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row>
    <row r="877" spans="1:41"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row>
    <row r="878" spans="1:41"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row>
    <row r="879" spans="1:41"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row>
    <row r="880" spans="1:41"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row>
    <row r="881" spans="1:41"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row>
    <row r="882" spans="1:41"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row>
    <row r="883" spans="1:41"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row>
    <row r="884" spans="1:41"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row>
    <row r="885" spans="1:41"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row>
    <row r="886" spans="1:41"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row>
    <row r="887" spans="1:41"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row>
    <row r="888" spans="1:41"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row>
    <row r="889" spans="1:41"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row>
    <row r="890" spans="1:41"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row>
    <row r="891" spans="1:41"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row>
    <row r="892" spans="1:41"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row>
    <row r="893" spans="1:41"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row>
    <row r="894" spans="1:41"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row>
    <row r="895" spans="1:41"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row>
    <row r="896" spans="1:41"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row>
    <row r="897" spans="1:41"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row>
    <row r="898" spans="1:41"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row>
    <row r="899" spans="1:41"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row>
    <row r="900" spans="1:41"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row>
    <row r="901" spans="1:41"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row>
    <row r="902" spans="1:41"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row>
    <row r="903" spans="1:41"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row>
    <row r="904" spans="1:41"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row>
    <row r="905" spans="1:41"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row>
    <row r="906" spans="1:41"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row>
    <row r="907" spans="1:41"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row>
    <row r="908" spans="1:41"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row>
    <row r="909" spans="1:41"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row>
    <row r="910" spans="1:41"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row>
    <row r="911" spans="1:41"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row>
    <row r="912" spans="1:41"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row>
    <row r="913" spans="1:41"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row>
    <row r="914" spans="1:41"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row>
    <row r="915" spans="1:41"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row>
    <row r="916" spans="1:41"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row>
    <row r="917" spans="1:41"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row>
    <row r="918" spans="1:41"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row>
    <row r="919" spans="1:41"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row>
    <row r="920" spans="1:41"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row>
    <row r="921" spans="1:41"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row>
    <row r="922" spans="1:41"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row>
    <row r="923" spans="1:41"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row>
    <row r="924" spans="1:41"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row>
    <row r="925" spans="1:41"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row>
    <row r="926" spans="1:41"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row>
    <row r="927" spans="1:41"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row>
    <row r="928" spans="1:41"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row>
    <row r="929" spans="1:41"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row>
    <row r="930" spans="1:41"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row>
    <row r="931" spans="1:41"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row>
    <row r="932" spans="1:41"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row>
    <row r="933" spans="1:41"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row>
    <row r="934" spans="1:41"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row>
    <row r="935" spans="1:41"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row>
    <row r="936" spans="1:41"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row>
    <row r="937" spans="1:41"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row>
    <row r="938" spans="1:41"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row>
    <row r="939" spans="1:41"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row>
    <row r="940" spans="1:41"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row>
    <row r="941" spans="1:41"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row>
    <row r="942" spans="1:41"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row>
    <row r="943" spans="1:41"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row>
    <row r="944" spans="1:41"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row>
    <row r="945" spans="1:41"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row>
    <row r="946" spans="1:41"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row>
    <row r="947" spans="1:41"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row>
    <row r="948" spans="1:41"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row>
    <row r="949" spans="1:41"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row>
    <row r="950" spans="1:41"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row>
    <row r="951" spans="1:41"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row>
    <row r="952" spans="1:41"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row>
    <row r="953" spans="1:41"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row>
    <row r="954" spans="1:41"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row>
    <row r="955" spans="1:41"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row>
    <row r="956" spans="1:41"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row>
    <row r="957" spans="1:41"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row>
    <row r="958" spans="1:41"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row>
    <row r="959" spans="1:41"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row>
    <row r="960" spans="1:41"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row>
    <row r="961" spans="1:41"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row>
    <row r="962" spans="1:41"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row>
    <row r="963" spans="1:41"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row>
    <row r="964" spans="1:41"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row>
    <row r="965" spans="1:41"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row>
    <row r="966" spans="1:41"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row>
    <row r="967" spans="1:41"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row>
    <row r="968" spans="1:41"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row>
    <row r="969" spans="1:41"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row>
    <row r="970" spans="1:41"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row>
    <row r="971" spans="1:41"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row>
    <row r="972" spans="1:41"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row>
    <row r="973" spans="1:41"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row>
    <row r="974" spans="1:41"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row>
    <row r="975" spans="1:41"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row>
    <row r="976" spans="1:41"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row>
    <row r="977" spans="1:41"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row>
    <row r="978" spans="1:41"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row>
    <row r="979" spans="1:41"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row>
    <row r="980" spans="1:41"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row>
    <row r="981" spans="1:41"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row>
    <row r="982" spans="1:41"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row>
    <row r="983" spans="1:41"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row>
    <row r="984" spans="1:41"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row>
    <row r="985" spans="1:41"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row>
    <row r="986" spans="1:41"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row>
    <row r="987" spans="1:41"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row>
    <row r="988" spans="1:41"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row>
    <row r="989" spans="1:41"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row>
    <row r="990" spans="1:41"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row>
    <row r="991" spans="1:41"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row>
    <row r="992" spans="1:41"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row>
    <row r="993" spans="1:41"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row>
    <row r="994" spans="1:41"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row>
    <row r="995" spans="1:41"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row>
    <row r="996" spans="1:41"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row>
    <row r="997" spans="1:41"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row>
    <row r="998" spans="1:41"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row>
    <row r="999" spans="1:41"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row>
    <row r="1000" spans="1:41"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row>
  </sheetData>
  <mergeCells count="24">
    <mergeCell ref="C26:L26"/>
    <mergeCell ref="M26:P26"/>
    <mergeCell ref="Q26:Z26"/>
    <mergeCell ref="AA26:AD26"/>
    <mergeCell ref="H17:L21"/>
    <mergeCell ref="C58:AO58"/>
    <mergeCell ref="AO62:AO63"/>
    <mergeCell ref="C65:AO65"/>
    <mergeCell ref="AO66:AO68"/>
    <mergeCell ref="P92:AB92"/>
    <mergeCell ref="AE26:AN26"/>
    <mergeCell ref="AO26:AO28"/>
    <mergeCell ref="C29:AO29"/>
    <mergeCell ref="C38:AO38"/>
    <mergeCell ref="AO48:AO56"/>
    <mergeCell ref="P93:AB93"/>
    <mergeCell ref="P94:AB94"/>
    <mergeCell ref="P85:AB85"/>
    <mergeCell ref="P86:AB86"/>
    <mergeCell ref="P87:AB87"/>
    <mergeCell ref="P88:AB88"/>
    <mergeCell ref="P89:AB89"/>
    <mergeCell ref="P90:AB90"/>
    <mergeCell ref="P91:AB91"/>
  </mergeCells>
  <conditionalFormatting sqref="C64:AO67">
    <cfRule type="colorScale" priority="1">
      <colorScale>
        <cfvo type="formula" val="-20000"/>
        <cfvo type="formula" val="0"/>
        <cfvo type="formula" val="20000"/>
        <color rgb="FFE67C73"/>
        <color rgb="FFF3F3F3"/>
        <color rgb="FF57BB8A"/>
      </colorScale>
    </cfRule>
  </conditionalFormatting>
  <conditionalFormatting sqref="C56:AN56">
    <cfRule type="colorScale" priority="2">
      <colorScale>
        <cfvo type="min"/>
        <cfvo type="max"/>
        <color rgb="FFF3F3F3"/>
        <color rgb="FFE67C73"/>
      </colorScale>
    </cfRule>
  </conditionalFormatting>
  <conditionalFormatting sqref="C63:AN63">
    <cfRule type="colorScale" priority="3">
      <colorScale>
        <cfvo type="min"/>
        <cfvo type="max"/>
        <color rgb="FFF3F3F3"/>
        <color rgb="FF57BB8A"/>
      </colorScale>
    </cfRule>
  </conditionalFormatting>
  <conditionalFormatting sqref="C48:AN48 C50:AN50 C52:AN52 C54:AN54 C62:AN62">
    <cfRule type="notContainsBlanks" dxfId="0" priority="4">
      <formula>LEN(TRIM(C48))&gt;0</formula>
    </cfRule>
  </conditionalFormatting>
  <pageMargins left="0.7" right="0.7" top="0.75" bottom="0.75" header="0.3" footer="0.3"/>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Finance Report 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2020-05-31T15:21:21Z</dcterms:created>
  <dcterms:modified xsi:type="dcterms:W3CDTF">2020-05-31T15:21:39Z</dcterms:modified>
</cp:coreProperties>
</file>