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reference ID should be unique.   This number is used throughout the whole worksheet so be aware.</t>
        </r>
      </text>
    </comment>
    <comment ref="B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release where the story will be developped</t>
        </r>
      </text>
    </comment>
    <comment ref="C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sprint where the story will be developped</t>
        </r>
      </text>
    </comment>
    <comment ref="D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a category to which the story belongs.
Example : Infrastrucuture, Back-End, Animation, ...</t>
        </r>
      </text>
    </comment>
    <comment ref="F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Type of the story.</t>
        </r>
      </text>
    </comment>
    <comment ref="H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Status of the story</t>
        </r>
      </text>
    </comment>
    <comment ref="I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calculated:
Ideal Hours * Adjustment Factor
</t>
        </r>
      </text>
    </comment>
    <comment ref="J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M = Must Have
S = Should Have
C = Could Have
W = Won't have this time</t>
        </r>
      </text>
    </comment>
    <comment ref="L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0 = Lowest Business Value
100 = Highest Business Value</t>
        </r>
      </text>
    </comment>
    <comment ref="M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Enter here the new ideal estimates which are done with planningpoker
</t>
        </r>
      </text>
    </comment>
    <comment ref="N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 based on the values of complexity and information.  The data is looked up in the setup tab.</t>
        </r>
      </text>
    </comment>
    <comment ref="O4" authorId="0">
      <text>
        <r>
          <rPr>
            <b/>
            <sz val="9"/>
            <rFont val="Tahoma"/>
            <charset val="0"/>
          </rPr>
          <t>Luc Segers: Complexity</t>
        </r>
        <r>
          <rPr>
            <sz val="9"/>
            <rFont val="Tahoma"/>
            <charset val="0"/>
          </rPr>
          <t xml:space="preserve">
0 = Not Defined
1 = Very Simple
2 = Simple
3 = Moderate
4 = Complex
5 = Extreme Complex</t>
        </r>
      </text>
    </comment>
    <comment ref="P4" authorId="0">
      <text>
        <r>
          <rPr>
            <b/>
            <sz val="9"/>
            <rFont val="Tahoma"/>
            <charset val="0"/>
          </rPr>
          <t>Luc Segers: Information</t>
        </r>
        <r>
          <rPr>
            <sz val="9"/>
            <rFont val="Tahoma"/>
            <charset val="0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<sst xmlns="http://schemas.openxmlformats.org/spreadsheetml/2006/main" count="82" uniqueCount="46">
  <si>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</si>
  <si>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</si>
  <si>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</si>
  <si>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</si>
  <si>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</si>
  <si>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</si>
  <si>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</si>
  <si>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</si>
  <si>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</si>
  <si>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</si>
  <si>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</si>
  <si>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</si>
  <si>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</si>
  <si>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</si>
  <si>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</si>
  <si>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</si>
  <si>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</si>
  <si>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</si>
  <si>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快速问诊</t>
  </si>
  <si>
    <t>作为一个病人，我希望能快速咨询自身情况，以便于加深我对自身情况的了解。</t>
  </si>
  <si>
    <t>Initial Feature</t>
  </si>
  <si>
    <t>Not Done</t>
  </si>
  <si>
    <t>快速搜索医生</t>
  </si>
  <si>
    <t>作为一个病人，我希望能够通过医生名、医生主治等搜索医生，以便于快速定位需要找的医生。</t>
  </si>
  <si>
    <t>快速搜索药品</t>
  </si>
  <si>
    <t>作为一个病人，我希望能够通过药品名称、药品规格等搜索药品，以便于快速找到所需药品。</t>
  </si>
  <si>
    <t>资深医生推荐</t>
  </si>
  <si>
    <t>作为一个病人，我希望能够有一个资深医生推荐，以便于减轻我选医生的困惑。</t>
  </si>
  <si>
    <t>问诊记录</t>
  </si>
  <si>
    <t>作为一个病人，我希望能够将自己的问诊的记录保存起来，以便于以后按日期查看。</t>
  </si>
  <si>
    <t>医生收藏</t>
  </si>
  <si>
    <t>作为一个病人，我希望可以将自己喜欢的医生加入收藏列表，以便于以后更方便地找到该医生。</t>
  </si>
  <si>
    <t>药品收藏</t>
  </si>
  <si>
    <t>作为一个病人，我希望可以将自己需要的药品加入收藏列表，以便于以后更方便地找到该药品。</t>
  </si>
  <si>
    <t>网银充值</t>
  </si>
  <si>
    <t>作为一个病人，我希望可以通过网银快速充值资金。</t>
  </si>
  <si>
    <t>发表文章</t>
  </si>
  <si>
    <t>作为一个病人，我希望能够将自己想要分享的知识或者事件发表出来，以便于给其他病人参考。</t>
  </si>
  <si>
    <t>购物车</t>
  </si>
  <si>
    <t>作为一个病人，我希望能够将需要的药品加入购物车，以便于后续付款。</t>
  </si>
  <si>
    <t>订单列表</t>
  </si>
  <si>
    <t>作为一个病人，我希望可以将购买的药品加入订单列表，以便于查看订单的详情。</t>
  </si>
  <si>
    <t>文章评论</t>
  </si>
  <si>
    <t>作为一个病人，我希望可以在其他医生或病人发表的文章下评论，以便于和他们进行交流。</t>
  </si>
  <si>
    <t>帮助与反馈</t>
  </si>
  <si>
    <t>作为一个病人，我希望能将遇到的问题和对药品或者医生的反馈发布出去。</t>
  </si>
</sst>
</file>

<file path=xl/styles.xml><?xml version="1.0" encoding="utf-8"?>
<styleSheet xmlns="http://schemas.openxmlformats.org/spreadsheetml/2006/main">
  <numFmts count="6">
    <numFmt numFmtId="176" formatCode="0.00;\-0.00;;@\ "/>
    <numFmt numFmtId="177" formatCode="0;\-0;;@\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Tahoma"/>
      <charset val="0"/>
    </font>
    <font>
      <b/>
      <sz val="9"/>
      <name val="Tahoma"/>
      <charset val="0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18" fillId="29" borderId="2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3" fillId="4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textRotation="90"/>
    </xf>
    <xf numFmtId="0" fontId="2" fillId="2" borderId="5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177" fontId="3" fillId="5" borderId="4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5" borderId="12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177" fontId="3" fillId="4" borderId="4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76" fontId="3" fillId="4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/>
    <xf numFmtId="0" fontId="4" fillId="0" borderId="0" xfId="0" applyFont="1" applyFill="1" applyBorder="1" applyAlignment="1"/>
    <xf numFmtId="0" fontId="3" fillId="3" borderId="14" xfId="0" applyFont="1" applyFill="1" applyBorder="1" applyAlignment="1"/>
    <xf numFmtId="0" fontId="3" fillId="0" borderId="14" xfId="0" applyFont="1" applyFill="1" applyBorder="1" applyAlignment="1"/>
    <xf numFmtId="0" fontId="3" fillId="4" borderId="14" xfId="0" applyFont="1" applyFill="1" applyBorder="1" applyAlignment="1"/>
    <xf numFmtId="0" fontId="4" fillId="4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strike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www12\Documents\Tencent%20Files\1214005386\FileRecv\&#36719;&#20214;&#24037;&#31243;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8"/>
  <sheetViews>
    <sheetView tabSelected="1" topLeftCell="A4" workbookViewId="0">
      <selection activeCell="R6" sqref="R6"/>
    </sheetView>
  </sheetViews>
  <sheetFormatPr defaultColWidth="8.88888888888889" defaultRowHeight="14.4"/>
  <cols>
    <col min="1" max="1" width="5.88888888888889" customWidth="1"/>
    <col min="2" max="2" width="5.55555555555556" customWidth="1"/>
    <col min="3" max="3" width="5.77777777777778" customWidth="1"/>
    <col min="4" max="4" width="10.7777777777778" customWidth="1"/>
    <col min="5" max="5" width="16" customWidth="1"/>
    <col min="6" max="6" width="63.6666666666667" customWidth="1"/>
    <col min="7" max="7" width="16.4444444444444" customWidth="1"/>
    <col min="9" max="9" width="5.88888888888889" customWidth="1"/>
    <col min="10" max="10" width="5.44444444444444" customWidth="1"/>
    <col min="11" max="11" width="6.66666666666667" customWidth="1"/>
    <col min="12" max="12" width="5.88888888888889" customWidth="1"/>
    <col min="13" max="13" width="6.77777777777778" customWidth="1"/>
    <col min="14" max="14" width="6.55555555555556" customWidth="1"/>
    <col min="15" max="15" width="6.88888888888889" customWidth="1"/>
    <col min="16" max="16" width="6.33333333333333" customWidth="1"/>
  </cols>
  <sheetData>
    <row r="3" ht="15.15"/>
    <row r="4" ht="82" customHeight="1" spans="1:18">
      <c r="A4" s="1" t="s">
        <v>0</v>
      </c>
      <c r="B4" s="2" t="s">
        <v>1</v>
      </c>
      <c r="C4" s="3" t="s">
        <v>2</v>
      </c>
      <c r="D4" s="4" t="s">
        <v>3</v>
      </c>
      <c r="E4" s="5" t="s">
        <v>4</v>
      </c>
      <c r="F4" s="5" t="s">
        <v>5</v>
      </c>
      <c r="G4" s="6" t="s">
        <v>6</v>
      </c>
      <c r="H4" s="6" t="s">
        <v>7</v>
      </c>
      <c r="I4" s="16" t="s">
        <v>8</v>
      </c>
      <c r="J4" s="17" t="s">
        <v>9</v>
      </c>
      <c r="K4" s="18" t="s">
        <v>10</v>
      </c>
      <c r="L4" s="19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37" t="s">
        <v>16</v>
      </c>
      <c r="R4" s="38"/>
    </row>
    <row r="5" ht="25" customHeight="1" spans="1:18">
      <c r="A5" s="7">
        <v>1</v>
      </c>
      <c r="B5" s="7">
        <v>1</v>
      </c>
      <c r="C5" s="8">
        <v>1</v>
      </c>
      <c r="D5" s="8" t="s">
        <v>17</v>
      </c>
      <c r="E5" s="9" t="s">
        <v>18</v>
      </c>
      <c r="F5" s="10" t="s">
        <v>19</v>
      </c>
      <c r="G5" s="8" t="s">
        <v>20</v>
      </c>
      <c r="H5" s="9" t="s">
        <v>21</v>
      </c>
      <c r="I5" s="21">
        <v>2</v>
      </c>
      <c r="J5" s="22">
        <v>98</v>
      </c>
      <c r="K5" s="23"/>
      <c r="L5" s="24"/>
      <c r="M5" s="25">
        <v>2</v>
      </c>
      <c r="N5" s="26"/>
      <c r="O5" s="25"/>
      <c r="P5" s="25"/>
      <c r="Q5" s="39"/>
      <c r="R5" s="38"/>
    </row>
    <row r="6" ht="26" customHeight="1" spans="1:18">
      <c r="A6" s="7">
        <v>2</v>
      </c>
      <c r="B6" s="7">
        <v>1</v>
      </c>
      <c r="C6" s="8">
        <v>1</v>
      </c>
      <c r="D6" s="9" t="s">
        <v>17</v>
      </c>
      <c r="E6" s="8" t="s">
        <v>22</v>
      </c>
      <c r="F6" s="11" t="s">
        <v>23</v>
      </c>
      <c r="G6" s="9" t="s">
        <v>20</v>
      </c>
      <c r="H6" s="9" t="s">
        <v>21</v>
      </c>
      <c r="I6" s="21">
        <v>1</v>
      </c>
      <c r="J6" s="22">
        <v>96</v>
      </c>
      <c r="K6" s="10"/>
      <c r="L6" s="24"/>
      <c r="M6" s="25">
        <v>1</v>
      </c>
      <c r="N6" s="26">
        <f>IF('[1]PROJECT BACKLOG'!$O27=0,0,VLOOKUP('[1]PROJECT BACKLOG'!$O27,[1]SETUP!$B$35:$C$40,2)+VLOOKUP('[1]PROJECT BACKLOG'!$P27,[1]SETUP!$B$43:$C$48,2)+[1]SETUP!$C$32:$C$32)</f>
        <v>0</v>
      </c>
      <c r="O6" s="25"/>
      <c r="P6" s="25"/>
      <c r="Q6" s="39"/>
      <c r="R6" s="38"/>
    </row>
    <row r="7" ht="27" customHeight="1" spans="1:18">
      <c r="A7" s="7">
        <v>3</v>
      </c>
      <c r="B7" s="7">
        <v>1</v>
      </c>
      <c r="C7" s="8">
        <v>1</v>
      </c>
      <c r="D7" s="8" t="s">
        <v>17</v>
      </c>
      <c r="E7" s="8" t="s">
        <v>24</v>
      </c>
      <c r="F7" s="11" t="s">
        <v>25</v>
      </c>
      <c r="G7" s="8" t="s">
        <v>20</v>
      </c>
      <c r="H7" s="8" t="s">
        <v>21</v>
      </c>
      <c r="I7" s="21">
        <v>3</v>
      </c>
      <c r="J7" s="27">
        <v>95</v>
      </c>
      <c r="K7" s="11"/>
      <c r="L7" s="28"/>
      <c r="M7" s="29">
        <v>3</v>
      </c>
      <c r="N7" s="26"/>
      <c r="O7" s="29"/>
      <c r="P7" s="29"/>
      <c r="Q7" s="40"/>
      <c r="R7" s="38"/>
    </row>
    <row r="8" ht="25" customHeight="1" spans="1:18">
      <c r="A8" s="7">
        <v>4</v>
      </c>
      <c r="B8" s="7">
        <v>1</v>
      </c>
      <c r="C8" s="8">
        <v>1</v>
      </c>
      <c r="D8" s="8" t="s">
        <v>17</v>
      </c>
      <c r="E8" s="8" t="s">
        <v>26</v>
      </c>
      <c r="F8" s="11" t="s">
        <v>27</v>
      </c>
      <c r="G8" s="8" t="s">
        <v>20</v>
      </c>
      <c r="H8" s="8" t="s">
        <v>21</v>
      </c>
      <c r="I8" s="21">
        <v>1</v>
      </c>
      <c r="J8" s="27">
        <v>93</v>
      </c>
      <c r="K8" s="11"/>
      <c r="L8" s="28"/>
      <c r="M8" s="29">
        <v>1</v>
      </c>
      <c r="N8" s="26">
        <f>IF('[1]PROJECT BACKLOG'!$O22=0,0,VLOOKUP('[1]PROJECT BACKLOG'!$O22,[1]SETUP!$B$35:$C$40,2)+VLOOKUP('[1]PROJECT BACKLOG'!$P22,[1]SETUP!$B$43:$C$48,2)+[1]SETUP!$C$32:$C$32)</f>
        <v>0</v>
      </c>
      <c r="O8" s="29"/>
      <c r="P8" s="29"/>
      <c r="Q8" s="40"/>
      <c r="R8" s="38"/>
    </row>
    <row r="9" ht="26" customHeight="1" spans="1:18">
      <c r="A9" s="7">
        <v>5</v>
      </c>
      <c r="B9" s="7">
        <v>1</v>
      </c>
      <c r="C9" s="8">
        <v>1</v>
      </c>
      <c r="D9" s="8" t="s">
        <v>17</v>
      </c>
      <c r="E9" s="8" t="s">
        <v>28</v>
      </c>
      <c r="F9" s="11" t="s">
        <v>29</v>
      </c>
      <c r="G9" s="8" t="s">
        <v>20</v>
      </c>
      <c r="H9" s="8" t="s">
        <v>21</v>
      </c>
      <c r="I9" s="21">
        <v>1</v>
      </c>
      <c r="J9" s="27">
        <v>93</v>
      </c>
      <c r="K9" s="30"/>
      <c r="L9" s="28"/>
      <c r="M9" s="29">
        <v>2</v>
      </c>
      <c r="N9" s="26">
        <f>IF('[1]PROJECT BACKLOG'!$O28=0,0,VLOOKUP('[1]PROJECT BACKLOG'!$O28,[1]SETUP!$B$35:$C$40,2)+VLOOKUP('[1]PROJECT BACKLOG'!$P28,[1]SETUP!$B$43:$C$48,2)+[1]SETUP!$C$32:$C$32)</f>
        <v>0</v>
      </c>
      <c r="O9" s="29"/>
      <c r="P9" s="29"/>
      <c r="Q9" s="40"/>
      <c r="R9" s="38"/>
    </row>
    <row r="10" ht="26" customHeight="1" spans="1:18">
      <c r="A10" s="7">
        <v>6</v>
      </c>
      <c r="B10" s="7">
        <v>1</v>
      </c>
      <c r="C10" s="8">
        <v>1</v>
      </c>
      <c r="D10" s="8" t="s">
        <v>17</v>
      </c>
      <c r="E10" s="8" t="s">
        <v>30</v>
      </c>
      <c r="F10" s="11" t="s">
        <v>31</v>
      </c>
      <c r="G10" s="8" t="s">
        <v>20</v>
      </c>
      <c r="H10" s="8" t="s">
        <v>21</v>
      </c>
      <c r="I10" s="21">
        <v>0.5</v>
      </c>
      <c r="J10" s="27">
        <v>90</v>
      </c>
      <c r="K10" s="30"/>
      <c r="L10" s="28"/>
      <c r="M10" s="29">
        <v>1</v>
      </c>
      <c r="N10" s="26">
        <f>IF('[1]PROJECT BACKLOG'!$O15=0,0,VLOOKUP('[1]PROJECT BACKLOG'!$O15,[1]SETUP!$B$35:$C$40,2)+VLOOKUP('[1]PROJECT BACKLOG'!$P15,[1]SETUP!$B$43:$C$48,2)+[1]SETUP!$C$32:$C$32)</f>
        <v>0</v>
      </c>
      <c r="O10" s="29"/>
      <c r="P10" s="29"/>
      <c r="Q10" s="40"/>
      <c r="R10" s="38"/>
    </row>
    <row r="11" ht="26" customHeight="1" spans="1:18">
      <c r="A11" s="7">
        <v>7</v>
      </c>
      <c r="B11" s="7">
        <v>1</v>
      </c>
      <c r="C11" s="8">
        <v>1</v>
      </c>
      <c r="D11" s="9" t="s">
        <v>17</v>
      </c>
      <c r="E11" s="8" t="s">
        <v>32</v>
      </c>
      <c r="F11" s="11" t="s">
        <v>33</v>
      </c>
      <c r="G11" s="9" t="s">
        <v>20</v>
      </c>
      <c r="H11" s="9" t="s">
        <v>21</v>
      </c>
      <c r="I11" s="21">
        <v>2</v>
      </c>
      <c r="J11" s="22">
        <v>90</v>
      </c>
      <c r="K11" s="23"/>
      <c r="L11" s="24"/>
      <c r="M11" s="25">
        <v>2</v>
      </c>
      <c r="N11" s="26">
        <f>IF('[1]PROJECT BACKLOG'!$O19=0,0,VLOOKUP('[1]PROJECT BACKLOG'!$O19,[1]SETUP!$B$35:$C$40,2)+VLOOKUP('[1]PROJECT BACKLOG'!$P19,[1]SETUP!$B$43:$C$48,2)+[1]SETUP!$C$32:$C$32)</f>
        <v>0</v>
      </c>
      <c r="O11" s="25"/>
      <c r="P11" s="25"/>
      <c r="Q11" s="39"/>
      <c r="R11" s="38"/>
    </row>
    <row r="12" spans="1:18">
      <c r="A12" s="7">
        <v>8</v>
      </c>
      <c r="B12" s="7">
        <v>1</v>
      </c>
      <c r="C12" s="8">
        <v>1</v>
      </c>
      <c r="D12" s="9" t="s">
        <v>17</v>
      </c>
      <c r="E12" s="8" t="s">
        <v>34</v>
      </c>
      <c r="F12" s="11" t="s">
        <v>35</v>
      </c>
      <c r="G12" s="9" t="s">
        <v>20</v>
      </c>
      <c r="H12" s="9" t="s">
        <v>21</v>
      </c>
      <c r="I12" s="21">
        <v>3</v>
      </c>
      <c r="J12" s="22">
        <v>88</v>
      </c>
      <c r="K12" s="23"/>
      <c r="L12" s="24"/>
      <c r="M12" s="25">
        <v>3</v>
      </c>
      <c r="N12" s="26">
        <f>IF('[1]PROJECT BACKLOG'!$O32=0,0,VLOOKUP('[1]PROJECT BACKLOG'!$O32,[1]SETUP!$B$35:$C$40,2)+VLOOKUP('[1]PROJECT BACKLOG'!$P32,[1]SETUP!$B$43:$C$48,2)+[1]SETUP!$C$32:$C$32)</f>
        <v>0</v>
      </c>
      <c r="O12" s="25"/>
      <c r="P12" s="25"/>
      <c r="Q12" s="39"/>
      <c r="R12" s="38"/>
    </row>
    <row r="13" ht="25" customHeight="1" spans="1:18">
      <c r="A13" s="7">
        <v>9</v>
      </c>
      <c r="B13" s="7">
        <v>1</v>
      </c>
      <c r="C13" s="8">
        <v>1</v>
      </c>
      <c r="D13" s="9" t="s">
        <v>17</v>
      </c>
      <c r="E13" s="8" t="s">
        <v>36</v>
      </c>
      <c r="F13" s="11" t="s">
        <v>37</v>
      </c>
      <c r="G13" s="9" t="s">
        <v>20</v>
      </c>
      <c r="H13" s="9" t="s">
        <v>21</v>
      </c>
      <c r="I13" s="21">
        <v>0.5</v>
      </c>
      <c r="J13" s="22">
        <v>85</v>
      </c>
      <c r="K13" s="23"/>
      <c r="L13" s="24"/>
      <c r="M13" s="25">
        <v>1</v>
      </c>
      <c r="N13" s="26">
        <f>IF('[1]PROJECT BACKLOG'!$O14=0,0,VLOOKUP('[1]PROJECT BACKLOG'!$O14,[1]SETUP!$B$35:$C$40,2)+VLOOKUP('[1]PROJECT BACKLOG'!$P14,[1]SETUP!$B$43:$C$48,2)+[1]SETUP!$C$32:$C$32)</f>
        <v>0</v>
      </c>
      <c r="O13" s="25"/>
      <c r="P13" s="25"/>
      <c r="Q13" s="39"/>
      <c r="R13" s="38"/>
    </row>
    <row r="14" ht="15" customHeight="1" spans="1:18">
      <c r="A14" s="7">
        <v>10</v>
      </c>
      <c r="B14" s="7">
        <v>1</v>
      </c>
      <c r="C14" s="8">
        <v>1</v>
      </c>
      <c r="D14" s="8" t="s">
        <v>17</v>
      </c>
      <c r="E14" s="8" t="s">
        <v>38</v>
      </c>
      <c r="F14" s="11" t="s">
        <v>39</v>
      </c>
      <c r="G14" s="8" t="s">
        <v>20</v>
      </c>
      <c r="H14" s="8" t="s">
        <v>21</v>
      </c>
      <c r="I14" s="21">
        <v>2</v>
      </c>
      <c r="J14" s="22">
        <v>80</v>
      </c>
      <c r="K14" s="23"/>
      <c r="L14" s="24"/>
      <c r="M14" s="25">
        <v>2</v>
      </c>
      <c r="N14" s="26"/>
      <c r="O14" s="25"/>
      <c r="P14" s="25"/>
      <c r="Q14" s="39"/>
      <c r="R14" s="38"/>
    </row>
    <row r="15" ht="24" spans="1:18">
      <c r="A15" s="7">
        <v>11</v>
      </c>
      <c r="B15" s="7">
        <v>1</v>
      </c>
      <c r="C15" s="8">
        <v>1</v>
      </c>
      <c r="D15" s="9" t="s">
        <v>17</v>
      </c>
      <c r="E15" s="8" t="s">
        <v>40</v>
      </c>
      <c r="F15" s="11" t="s">
        <v>41</v>
      </c>
      <c r="G15" s="9" t="s">
        <v>20</v>
      </c>
      <c r="H15" s="9" t="s">
        <v>21</v>
      </c>
      <c r="I15" s="21">
        <v>1</v>
      </c>
      <c r="J15" s="22">
        <v>70</v>
      </c>
      <c r="K15" s="23"/>
      <c r="L15" s="24"/>
      <c r="M15" s="25">
        <v>1</v>
      </c>
      <c r="N15" s="26">
        <f>IF('[1]PROJECT BACKLOG'!$O25=0,0,VLOOKUP('[1]PROJECT BACKLOG'!$O25,[1]SETUP!$B$35:$C$40,2)+VLOOKUP('[1]PROJECT BACKLOG'!$P25,[1]SETUP!$B$43:$C$48,2)+[1]SETUP!$C$32:$C$32)</f>
        <v>0</v>
      </c>
      <c r="O15" s="25"/>
      <c r="P15" s="25"/>
      <c r="Q15" s="39"/>
      <c r="R15" s="38"/>
    </row>
    <row r="16" ht="24" customHeight="1" spans="1:18">
      <c r="A16" s="7">
        <v>12</v>
      </c>
      <c r="B16" s="7">
        <v>1</v>
      </c>
      <c r="C16" s="8">
        <v>1</v>
      </c>
      <c r="D16" s="9" t="s">
        <v>17</v>
      </c>
      <c r="E16" s="8" t="s">
        <v>42</v>
      </c>
      <c r="F16" s="11" t="s">
        <v>43</v>
      </c>
      <c r="G16" s="9" t="s">
        <v>20</v>
      </c>
      <c r="H16" s="9" t="s">
        <v>21</v>
      </c>
      <c r="I16" s="21">
        <v>1</v>
      </c>
      <c r="J16" s="22">
        <v>65</v>
      </c>
      <c r="K16" s="23"/>
      <c r="L16" s="24"/>
      <c r="M16" s="25">
        <v>1</v>
      </c>
      <c r="N16" s="26">
        <f>IF('[1]PROJECT BACKLOG'!$O34=0,0,VLOOKUP('[1]PROJECT BACKLOG'!$O34,[1]SETUP!$B$35:$C$40,2)+VLOOKUP('[1]PROJECT BACKLOG'!$P34,[1]SETUP!$B$43:$C$48,2)+[1]SETUP!$C$32:$C$32)</f>
        <v>0</v>
      </c>
      <c r="O16" s="25"/>
      <c r="P16" s="25"/>
      <c r="Q16" s="39"/>
      <c r="R16" s="38"/>
    </row>
    <row r="17" ht="16" customHeight="1" spans="1:18">
      <c r="A17" s="7">
        <v>13</v>
      </c>
      <c r="B17" s="7">
        <v>1</v>
      </c>
      <c r="C17" s="8">
        <v>1</v>
      </c>
      <c r="D17" s="8" t="s">
        <v>17</v>
      </c>
      <c r="E17" s="8" t="s">
        <v>44</v>
      </c>
      <c r="F17" s="11" t="s">
        <v>45</v>
      </c>
      <c r="G17" s="8" t="s">
        <v>20</v>
      </c>
      <c r="H17" s="8" t="s">
        <v>21</v>
      </c>
      <c r="I17" s="21">
        <v>1</v>
      </c>
      <c r="J17" s="27">
        <v>60</v>
      </c>
      <c r="K17" s="30"/>
      <c r="L17" s="28"/>
      <c r="M17" s="29">
        <v>1</v>
      </c>
      <c r="N17" s="26">
        <f>IF('[1]PROJECT BACKLOG'!$O30=0,0,VLOOKUP('[1]PROJECT BACKLOG'!$O30,[1]SETUP!$B$35:$C$40,2)+VLOOKUP('[1]PROJECT BACKLOG'!$P30,[1]SETUP!$B$43:$C$48,2)+[1]SETUP!$C$32:$C$32)</f>
        <v>0</v>
      </c>
      <c r="O17" s="29"/>
      <c r="P17" s="29"/>
      <c r="Q17" s="40"/>
      <c r="R17" s="38"/>
    </row>
    <row r="18" spans="1:18">
      <c r="A18" s="12"/>
      <c r="B18" s="13"/>
      <c r="C18" s="14"/>
      <c r="D18" s="14"/>
      <c r="E18" s="14"/>
      <c r="F18" s="15"/>
      <c r="G18" s="14"/>
      <c r="H18" s="14"/>
      <c r="I18" s="31">
        <f>SUM(I5:I17)</f>
        <v>19</v>
      </c>
      <c r="J18" s="32"/>
      <c r="K18" s="33"/>
      <c r="L18" s="34"/>
      <c r="M18" s="35"/>
      <c r="N18" s="36"/>
      <c r="O18" s="35"/>
      <c r="P18" s="35"/>
      <c r="Q18" s="41"/>
      <c r="R18" s="42"/>
    </row>
  </sheetData>
  <conditionalFormatting sqref="E5">
    <cfRule type="expression" dxfId="0" priority="1">
      <formula>$H5="WITHDRAWN"</formula>
    </cfRule>
  </conditionalFormatting>
  <conditionalFormatting sqref="F5">
    <cfRule type="expression" dxfId="0" priority="2">
      <formula>Sheet1!$H5="WITHDRAWN"</formula>
    </cfRule>
  </conditionalFormatting>
  <conditionalFormatting sqref="D6">
    <cfRule type="expression" dxfId="0" priority="17">
      <formula>$H6="WITHDRAWN"</formula>
    </cfRule>
  </conditionalFormatting>
  <conditionalFormatting sqref="F6">
    <cfRule type="expression" dxfId="0" priority="5">
      <formula>Sheet1!#REF!="WITHDRAWN"</formula>
    </cfRule>
    <cfRule type="expression" dxfId="0" priority="31">
      <formula>$H7="WITHDRAWN"</formula>
    </cfRule>
  </conditionalFormatting>
  <conditionalFormatting sqref="K6">
    <cfRule type="expression" dxfId="0" priority="4">
      <formula>$H6="WITHDRAWN"</formula>
    </cfRule>
  </conditionalFormatting>
  <conditionalFormatting sqref="K7">
    <cfRule type="expression" dxfId="0" priority="3">
      <formula>Sheet1!#REF!="WITHDRAWN"</formula>
    </cfRule>
  </conditionalFormatting>
  <conditionalFormatting sqref="E9">
    <cfRule type="expression" dxfId="0" priority="20">
      <formula>Sheet1!$H9="WITHDRAWN"</formula>
    </cfRule>
  </conditionalFormatting>
  <conditionalFormatting sqref="A10">
    <cfRule type="expression" dxfId="0" priority="28">
      <formula>Sheet1!$H17="WITHDRAWN"</formula>
    </cfRule>
  </conditionalFormatting>
  <conditionalFormatting sqref="B10">
    <cfRule type="expression" dxfId="0" priority="7">
      <formula>Sheet1!$H17="WITHDRAWN"</formula>
    </cfRule>
  </conditionalFormatting>
  <conditionalFormatting sqref="F11">
    <cfRule type="expression" dxfId="0" priority="27">
      <formula>#REF!="WITHDRAWN"</formula>
    </cfRule>
  </conditionalFormatting>
  <conditionalFormatting sqref="F13">
    <cfRule type="expression" dxfId="0" priority="26">
      <formula>Sheet1!#REF!="WITHDRAWN"</formula>
    </cfRule>
  </conditionalFormatting>
  <conditionalFormatting sqref="L18">
    <cfRule type="dataBar" priority="8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{8cdc9bc6-50cb-4a97-b13c-ef6802782589}</x14:id>
        </ext>
      </extLst>
    </cfRule>
  </conditionalFormatting>
  <conditionalFormatting sqref="O18">
    <cfRule type="dataBar" priority="10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{fc0df8f3-fab4-40cb-9b0c-4554e7adf1db}</x14:id>
        </ext>
      </extLst>
    </cfRule>
  </conditionalFormatting>
  <conditionalFormatting sqref="P18">
    <cfRule type="dataBar" priority="9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{007eba9d-e282-424f-8dde-b3969bf3fb3c}</x14:id>
        </ext>
      </extLst>
    </cfRule>
  </conditionalFormatting>
  <conditionalFormatting sqref="L5:L17">
    <cfRule type="dataBar" priority="29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{f529425e-38d6-41b1-9aea-1a683e1bb69a}</x14:id>
        </ext>
      </extLst>
    </cfRule>
  </conditionalFormatting>
  <conditionalFormatting sqref="O5:O17">
    <cfRule type="dataBar" priority="24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{eded3f21-4539-4b90-a519-1e303832c79e}</x14:id>
        </ext>
      </extLst>
    </cfRule>
  </conditionalFormatting>
  <conditionalFormatting sqref="P5:P17">
    <cfRule type="dataBar" priority="23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{341a61e1-fc37-43d1-a18e-816f7353086e}</x14:id>
        </ext>
      </extLst>
    </cfRule>
  </conditionalFormatting>
  <conditionalFormatting sqref="G5:Q5 A8:D17 G8:J8 L8:Q8 G9:Q12 F9 F11 F15 F13:Q13 A5:C5 G14:Q16 F17:P17">
    <cfRule type="expression" dxfId="0" priority="25">
      <formula>Sheet1!$H5="WITHDRAWN"</formula>
    </cfRule>
  </conditionalFormatting>
  <conditionalFormatting sqref="G6:J6 L6:Q6 G7:Q7 A6:C7">
    <cfRule type="expression" dxfId="0" priority="30">
      <formula>$H6="WITHDRAWN"</formula>
    </cfRule>
  </conditionalFormatting>
  <conditionalFormatting sqref="F18:P18 A18:D18">
    <cfRule type="expression" dxfId="0" priority="11">
      <formula>Sheet1!$H18="WITHDRAWN"</formula>
    </cfRule>
  </conditionalFormatting>
  <dataValidations count="2">
    <dataValidation type="list" allowBlank="1" showInputMessage="1" showErrorMessage="1" sqref="G5:G17">
      <formula1>PBType</formula1>
    </dataValidation>
    <dataValidation type="list" allowBlank="1" showInputMessage="1" showErrorMessage="1" sqref="H5:H17">
      <formula1>PBStatus</formula1>
    </dataValidation>
  </dataValidations>
  <pageMargins left="0.75" right="0.75" top="1" bottom="1" header="0.5" footer="0.5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dc9bc6-50cb-4a97-b13c-ef6802782589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L18</xm:sqref>
        </x14:conditionalFormatting>
        <x14:conditionalFormatting xmlns:xm="http://schemas.microsoft.com/office/excel/2006/main">
          <x14:cfRule type="dataBar" id="{fc0df8f3-fab4-40cb-9b0c-4554e7adf1db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O18</xm:sqref>
        </x14:conditionalFormatting>
        <x14:conditionalFormatting xmlns:xm="http://schemas.microsoft.com/office/excel/2006/main">
          <x14:cfRule type="dataBar" id="{007eba9d-e282-424f-8dde-b3969bf3fb3c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P18</xm:sqref>
        </x14:conditionalFormatting>
        <x14:conditionalFormatting xmlns:xm="http://schemas.microsoft.com/office/excel/2006/main">
          <x14:cfRule type="dataBar" id="{f529425e-38d6-41b1-9aea-1a683e1bb69a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L5:L17</xm:sqref>
        </x14:conditionalFormatting>
        <x14:conditionalFormatting xmlns:xm="http://schemas.microsoft.com/office/excel/2006/main">
          <x14:cfRule type="dataBar" id="{eded3f21-4539-4b90-a519-1e303832c79e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O5:O17</xm:sqref>
        </x14:conditionalFormatting>
        <x14:conditionalFormatting xmlns:xm="http://schemas.microsoft.com/office/excel/2006/main">
          <x14:cfRule type="dataBar" id="{341a61e1-fc37-43d1-a18e-816f7353086e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P5:P17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www12</dc:creator>
  <cp:lastModifiedBy>孤</cp:lastModifiedBy>
  <dcterms:created xsi:type="dcterms:W3CDTF">2019-12-06T00:46:00Z</dcterms:created>
  <dcterms:modified xsi:type="dcterms:W3CDTF">2019-12-06T11:42:35Z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