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oDoList" sheetId="1" r:id="rId1"/>
    <sheet name="ToBeDecided" sheetId="2" r:id="rId2"/>
    <sheet name="BOM" sheetId="3" r:id="rId3"/>
    <sheet name="Category" sheetId="4" r:id="rId4"/>
  </sheets>
  <definedNames>
    <definedName name="_xlnm._FilterDatabase" localSheetId="3" hidden="1">Category!$A$1:$A$6</definedName>
    <definedName name="Category">Category!$A$1:$A$10</definedName>
  </definedNames>
  <calcPr calcId="145621"/>
</workbook>
</file>

<file path=xl/calcChain.xml><?xml version="1.0" encoding="utf-8"?>
<calcChain xmlns="http://schemas.openxmlformats.org/spreadsheetml/2006/main">
  <c r="O14" i="3" l="1"/>
  <c r="I14" i="3"/>
  <c r="O24" i="3"/>
  <c r="O25" i="3"/>
  <c r="O26" i="3"/>
  <c r="O27" i="3"/>
  <c r="O28" i="3"/>
  <c r="I23" i="3"/>
  <c r="I24" i="3"/>
  <c r="I25" i="3"/>
  <c r="G21" i="3"/>
  <c r="O21" i="3" s="1"/>
  <c r="G5" i="3"/>
  <c r="O5" i="3" s="1"/>
  <c r="G9" i="3"/>
  <c r="O23" i="3"/>
  <c r="O22" i="3"/>
  <c r="I22" i="3"/>
  <c r="O17" i="3"/>
  <c r="O18" i="3"/>
  <c r="O19" i="3"/>
  <c r="O20" i="3"/>
  <c r="I17" i="3"/>
  <c r="I18" i="3"/>
  <c r="I19" i="3"/>
  <c r="I20" i="3"/>
  <c r="I21" i="3"/>
  <c r="I5" i="3" l="1"/>
  <c r="G16" i="3"/>
  <c r="O16" i="3" s="1"/>
  <c r="O15" i="3"/>
  <c r="I15" i="3"/>
  <c r="I16" i="3" l="1"/>
  <c r="O6" i="3"/>
  <c r="O7" i="3"/>
  <c r="O8" i="3"/>
  <c r="O10" i="3"/>
  <c r="O12" i="3"/>
  <c r="O13" i="3"/>
  <c r="O3" i="3"/>
  <c r="I13" i="3"/>
  <c r="I12" i="3"/>
  <c r="G11" i="3"/>
  <c r="I11" i="3" s="1"/>
  <c r="I10" i="3"/>
  <c r="I9" i="3"/>
  <c r="I8" i="3"/>
  <c r="I7" i="3"/>
  <c r="I6" i="3"/>
  <c r="G4" i="3"/>
  <c r="O4" i="3" s="1"/>
  <c r="I3" i="3"/>
  <c r="I4" i="3" l="1"/>
  <c r="O11" i="3"/>
  <c r="O9" i="3"/>
  <c r="O31" i="3" s="1"/>
</calcChain>
</file>

<file path=xl/comments1.xml><?xml version="1.0" encoding="utf-8"?>
<comments xmlns="http://schemas.openxmlformats.org/spreadsheetml/2006/main">
  <authors>
    <author>Auteur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 xml:space="preserve">5 Mètres Chaine Simple-ISO standard Au pas de : 6 (6 x 2,8 mm)  04-B1 1
Pignon Simple Pas 6 mm (04 1) Nbr de dents :9  PS04B09 2
Pignon Simple Pas 6 mm (04 1) Nbr de dents :10  PS04B10 2
Pignon Simple Pas 6 mm (04 1) Nbr de dents :12  PS04B12 2
Attache rapide pour chaine : 04B1 6 x 2,8 mm  AR04B1 6
Pignon Simple Pas 6 mm (04 1) Nbr de dents :8  PS04B08 2
</t>
        </r>
      </text>
    </comment>
  </commentList>
</comments>
</file>

<file path=xl/sharedStrings.xml><?xml version="1.0" encoding="utf-8"?>
<sst xmlns="http://schemas.openxmlformats.org/spreadsheetml/2006/main" count="218" uniqueCount="121">
  <si>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</si>
  <si>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</si>
  <si>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</si>
  <si>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</si>
  <si>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</si>
  <si>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</si>
  <si>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</si>
  <si>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</si>
  <si>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</si>
  <si>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</si>
  <si>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</si>
  <si>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</si>
  <si>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</si>
  <si>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</si>
  <si>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</si>
  <si>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</si>
  <si>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</si>
  <si>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</si>
  <si>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</si>
  <si>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</si>
  <si>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</si>
  <si>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</si>
  <si>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</si>
  <si>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</si>
  <si>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</si>
  <si>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</si>
  <si>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</si>
  <si>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</si>
  <si>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</si>
  <si>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</si>
  <si>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</si>
  <si>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</si>
  <si>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</si>
  <si>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</si>
  <si>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</si>
  <si>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</si>
  <si>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</si>
  <si>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</si>
  <si>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</si>
  <si>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</si>
  <si>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</si>
  <si>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</si>
  <si>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</si>
  <si>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Total</t>
  </si>
  <si>
    <t>Motor 2342 L012CR 12 V 120 rpm avec codeur et boîte de vitesses</t>
  </si>
  <si>
    <t>Received</t>
  </si>
  <si>
    <t>10x AA portable batterie Clip Holder Box Case</t>
  </si>
  <si>
    <t>Ok</t>
  </si>
  <si>
    <t>MG996R Micro Servo 180</t>
  </si>
  <si>
    <t>Yes</t>
  </si>
  <si>
    <t>Servo 360 grau Rotation continue Servo MG995 Metal Gear</t>
  </si>
  <si>
    <t>For</t>
  </si>
  <si>
    <t>Rq</t>
  </si>
  <si>
    <t>no reference position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</si>
  <si>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</si>
  <si>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</si>
  <si>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</si>
  <si>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</si>
  <si>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</si>
  <si>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</si>
  <si>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</si>
  <si>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</si>
  <si>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Voltage regulator TO-220 LT1085 CT-5 0</t>
  </si>
  <si>
    <t>buzzer</t>
  </si>
  <si>
    <t>webcam</t>
  </si>
  <si>
    <t>microphone</t>
  </si>
  <si>
    <t>battery</t>
  </si>
  <si>
    <t>for webcam 360</t>
  </si>
  <si>
    <t>for echo localization 360</t>
  </si>
  <si>
    <t>chain</t>
  </si>
  <si>
    <t>Tri Distribution</t>
  </si>
  <si>
    <t>1m used over 5m ordered</t>
  </si>
  <si>
    <t>transmission</t>
  </si>
  <si>
    <t>IR emitter &amp; receiver</t>
  </si>
  <si>
    <t>L3GD20H</t>
  </si>
  <si>
    <t>power</t>
  </si>
  <si>
    <t> L7809CV 7809 Voltage Regulator IC TO-220 9 V 1.5A</t>
  </si>
  <si>
    <t>pack of 10 pieces</t>
  </si>
  <si>
    <t>pack of 2x10 pieces</t>
  </si>
  <si>
    <t xml:space="preserve"> encoder HS</t>
  </si>
  <si>
    <t>resistors</t>
  </si>
  <si>
    <t>FT232RL FTDI USB 3.3 V 5.5 V à TTL</t>
  </si>
  <si>
    <t>communication</t>
  </si>
  <si>
    <t>breadboard</t>
  </si>
  <si>
    <t xml:space="preserve">HC - SR05 echo </t>
  </si>
  <si>
    <t>for speed control</t>
  </si>
  <si>
    <t>Rotation continue Servo MG995 360</t>
  </si>
  <si>
    <t>to rotate webcam</t>
  </si>
  <si>
    <t>no fixed point</t>
  </si>
  <si>
    <t xml:space="preserve">pignions </t>
  </si>
  <si>
    <t>Raspberry</t>
  </si>
  <si>
    <t>Ended</t>
  </si>
  <si>
    <t>Canceled</t>
  </si>
  <si>
    <t>to much power consuming</t>
  </si>
  <si>
    <t>raspberry to much power consuming</t>
  </si>
  <si>
    <t>ESP8266</t>
  </si>
  <si>
    <t>Check if we can use a raspberry  as a network gateway and video system</t>
  </si>
  <si>
    <t>Check if we can use a esp8266 as a network gateway and video system</t>
  </si>
  <si>
    <t>Smartphone</t>
  </si>
  <si>
    <t>Check if we can use a smartphone as a video system</t>
  </si>
  <si>
    <t>probably need to add a servo motor to rotate the camera</t>
  </si>
  <si>
    <t>Obstacle detection</t>
  </si>
  <si>
    <t>Check if we can use echo to dynamicaly detect obstacles</t>
  </si>
  <si>
    <t>need to work asynchronously</t>
  </si>
  <si>
    <t>at the end system reliable en  term of distance</t>
  </si>
  <si>
    <t>Power system</t>
  </si>
  <si>
    <t>Choose power system</t>
  </si>
  <si>
    <t>it seams necessary to have 2 different power sources
1 for electronic and 1 for motors</t>
  </si>
  <si>
    <t>risk to be rather complex to maintain 
to be design as an object ?</t>
  </si>
  <si>
    <t>ok</t>
  </si>
  <si>
    <t>december 2015</t>
  </si>
  <si>
    <t>january 2016</t>
  </si>
  <si>
    <t>home made encoder / at the end work with analog read and asynchronous soft</t>
  </si>
  <si>
    <t>Tested:  arduino connection and dialog &gt;&gt; decided to just use magnetometer as a first step</t>
  </si>
  <si>
    <t>Integration Octave</t>
  </si>
  <si>
    <t>determine the possibilities to integrate octave and java code</t>
  </si>
  <si>
    <t xml:space="preserve">java defined as octave object </t>
  </si>
  <si>
    <t>Asynchronous communication</t>
  </si>
  <si>
    <t>add northorientation to the learning data of the scans</t>
  </si>
  <si>
    <t>work in progress</t>
  </si>
  <si>
    <t>developp an asynchronous communication between Octave and Arduino using Java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</si>
</sst>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23" sqref="G23"/>
    </sheetView>
  </sheetViews>
  <sheetFormatPr baseColWidth="10" defaultColWidth="9.140625" defaultRowHeight="15" x14ac:dyDescent="0.25"/>
  <cols>
    <col min="1" max="1" width="12.28515625" customWidth="1"/>
    <col min="2" max="2" width="34.140625" customWidth="1"/>
    <col min="3" max="3" width="61.28515625" bestFit="1" customWidth="1"/>
    <col min="4" max="4" width="5.28515625" bestFit="1" customWidth="1"/>
    <col min="5" max="5" width="14.5703125" bestFit="1" customWidth="1"/>
    <col min="6" max="6" width="9.140625" bestFit="1" customWidth="1"/>
    <col min="7" max="7" width="46.42578125" bestFit="1" customWidth="1"/>
    <col min="8" max="8" width="42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  <c r="H4" t="s">
        <v>119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92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F6" t="s">
        <v>17</v>
      </c>
      <c r="G6" s="2" t="s">
        <v>112</v>
      </c>
      <c r="H6" t="s">
        <v>104</v>
      </c>
    </row>
    <row r="7" spans="1:9" x14ac:dyDescent="0.25">
      <c r="A7" t="s">
        <v>8</v>
      </c>
      <c r="B7" t="s">
        <v>24</v>
      </c>
      <c r="C7" t="s">
        <v>26</v>
      </c>
      <c r="F7" t="s">
        <v>92</v>
      </c>
      <c r="G7" t="s">
        <v>28</v>
      </c>
      <c r="I7" t="s">
        <v>94</v>
      </c>
    </row>
    <row r="8" spans="1:9" x14ac:dyDescent="0.25">
      <c r="A8" t="s">
        <v>8</v>
      </c>
      <c r="B8" t="s">
        <v>29</v>
      </c>
      <c r="C8" t="s">
        <v>30</v>
      </c>
      <c r="E8">
        <v>2016</v>
      </c>
    </row>
    <row r="9" spans="1:9" x14ac:dyDescent="0.25">
      <c r="A9" t="s">
        <v>8</v>
      </c>
      <c r="B9" t="s">
        <v>31</v>
      </c>
      <c r="C9" t="s">
        <v>33</v>
      </c>
      <c r="F9" t="s">
        <v>91</v>
      </c>
      <c r="G9" t="s">
        <v>32</v>
      </c>
      <c r="H9" t="s">
        <v>113</v>
      </c>
    </row>
    <row r="10" spans="1:9" x14ac:dyDescent="0.25">
      <c r="A10" t="s">
        <v>8</v>
      </c>
      <c r="B10" t="s">
        <v>35</v>
      </c>
    </row>
    <row r="11" spans="1:9" x14ac:dyDescent="0.25">
      <c r="A11" t="s">
        <v>10</v>
      </c>
      <c r="B11" t="s">
        <v>90</v>
      </c>
      <c r="C11" t="s">
        <v>96</v>
      </c>
      <c r="F11" t="s">
        <v>92</v>
      </c>
      <c r="I11" t="s">
        <v>93</v>
      </c>
    </row>
    <row r="12" spans="1:9" x14ac:dyDescent="0.25">
      <c r="A12" t="s">
        <v>8</v>
      </c>
      <c r="B12" t="s">
        <v>95</v>
      </c>
      <c r="C12" t="s">
        <v>97</v>
      </c>
      <c r="E12" t="s">
        <v>110</v>
      </c>
      <c r="F12" t="s">
        <v>91</v>
      </c>
      <c r="H12" t="s">
        <v>47</v>
      </c>
    </row>
    <row r="13" spans="1:9" x14ac:dyDescent="0.25">
      <c r="A13" t="s">
        <v>10</v>
      </c>
      <c r="B13" t="s">
        <v>98</v>
      </c>
      <c r="C13" t="s">
        <v>99</v>
      </c>
      <c r="F13" t="s">
        <v>17</v>
      </c>
      <c r="G13" t="s">
        <v>100</v>
      </c>
    </row>
    <row r="14" spans="1:9" ht="30" x14ac:dyDescent="0.25">
      <c r="A14" t="s">
        <v>8</v>
      </c>
      <c r="B14" t="s">
        <v>101</v>
      </c>
      <c r="C14" t="s">
        <v>102</v>
      </c>
      <c r="E14" t="s">
        <v>111</v>
      </c>
      <c r="F14" t="s">
        <v>91</v>
      </c>
      <c r="G14" t="s">
        <v>103</v>
      </c>
      <c r="H14" t="s">
        <v>109</v>
      </c>
      <c r="I14" s="2" t="s">
        <v>108</v>
      </c>
    </row>
    <row r="15" spans="1:9" ht="45" x14ac:dyDescent="0.25">
      <c r="A15" t="s">
        <v>10</v>
      </c>
      <c r="B15" t="s">
        <v>105</v>
      </c>
      <c r="C15" t="s">
        <v>106</v>
      </c>
      <c r="F15" t="s">
        <v>17</v>
      </c>
      <c r="H15" s="2" t="s">
        <v>107</v>
      </c>
    </row>
    <row r="16" spans="1:9" x14ac:dyDescent="0.25">
      <c r="A16" t="s">
        <v>8</v>
      </c>
      <c r="B16" t="s">
        <v>114</v>
      </c>
      <c r="C16" t="s">
        <v>115</v>
      </c>
      <c r="F16" t="s">
        <v>91</v>
      </c>
      <c r="H16" t="s">
        <v>116</v>
      </c>
    </row>
    <row r="17" spans="1:3" x14ac:dyDescent="0.25">
      <c r="A17" t="s">
        <v>11</v>
      </c>
      <c r="B17" t="s">
        <v>117</v>
      </c>
      <c r="C17" t="s">
        <v>120</v>
      </c>
    </row>
    <row r="18" spans="1:3" x14ac:dyDescent="0.25">
      <c r="A18" t="s">
        <v>11</v>
      </c>
      <c r="B18" t="s">
        <v>15</v>
      </c>
      <c r="C18" t="s">
        <v>118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workbookViewId="0">
      <selection activeCell="B34" sqref="B34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13.85546875" style="3" customWidth="1"/>
    <col min="7" max="7" width="7" style="11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13" t="s">
        <v>9</v>
      </c>
      <c r="E1" s="13"/>
      <c r="F1" s="13"/>
      <c r="G1" s="13"/>
      <c r="H1" s="13"/>
      <c r="I1" s="13"/>
      <c r="J1" s="13" t="s">
        <v>40</v>
      </c>
      <c r="K1" s="13"/>
      <c r="L1" s="13"/>
      <c r="M1" s="13" t="s">
        <v>56</v>
      </c>
      <c r="N1" s="13"/>
      <c r="O1" s="13"/>
    </row>
    <row r="2" spans="2:15" ht="18.75" x14ac:dyDescent="0.3">
      <c r="B2" s="4" t="s">
        <v>12</v>
      </c>
      <c r="C2" s="4" t="s">
        <v>51</v>
      </c>
      <c r="D2" s="5" t="s">
        <v>3</v>
      </c>
      <c r="E2" s="5" t="s">
        <v>37</v>
      </c>
      <c r="F2" s="5" t="s">
        <v>4</v>
      </c>
      <c r="G2" s="6" t="s">
        <v>38</v>
      </c>
      <c r="H2" s="5" t="s">
        <v>39</v>
      </c>
      <c r="I2" s="5" t="s">
        <v>43</v>
      </c>
      <c r="J2" s="5" t="s">
        <v>3</v>
      </c>
      <c r="K2" s="5" t="s">
        <v>4</v>
      </c>
      <c r="L2" s="5" t="s">
        <v>52</v>
      </c>
      <c r="M2" s="5" t="s">
        <v>41</v>
      </c>
      <c r="N2" s="5" t="s">
        <v>39</v>
      </c>
      <c r="O2" s="5" t="s">
        <v>57</v>
      </c>
    </row>
    <row r="3" spans="2:15" x14ac:dyDescent="0.25">
      <c r="B3" t="s">
        <v>36</v>
      </c>
      <c r="D3" s="10">
        <v>42298</v>
      </c>
      <c r="E3" s="3" t="s">
        <v>42</v>
      </c>
      <c r="F3" t="s">
        <v>45</v>
      </c>
      <c r="G3" s="11">
        <v>6.9</v>
      </c>
      <c r="H3" s="3">
        <v>1</v>
      </c>
      <c r="I3" s="11">
        <f t="shared" ref="I3:I25" si="0">G3*H3</f>
        <v>6.9</v>
      </c>
      <c r="O3" s="7">
        <f>N3*G3</f>
        <v>0</v>
      </c>
    </row>
    <row r="4" spans="2:15" x14ac:dyDescent="0.25">
      <c r="B4" t="s">
        <v>62</v>
      </c>
      <c r="C4" t="s">
        <v>75</v>
      </c>
      <c r="D4" s="10">
        <v>42291</v>
      </c>
      <c r="E4" s="3" t="s">
        <v>42</v>
      </c>
      <c r="F4" t="s">
        <v>45</v>
      </c>
      <c r="G4" s="11">
        <f>15.72/5</f>
        <v>3.1440000000000001</v>
      </c>
      <c r="H4" s="3">
        <v>5</v>
      </c>
      <c r="I4" s="11">
        <f t="shared" si="0"/>
        <v>15.72</v>
      </c>
      <c r="K4" t="s">
        <v>47</v>
      </c>
      <c r="M4" t="s">
        <v>49</v>
      </c>
      <c r="N4">
        <v>1</v>
      </c>
      <c r="O4" s="7">
        <f t="shared" ref="O4:O15" si="1">N4*G4</f>
        <v>3.1440000000000001</v>
      </c>
    </row>
    <row r="5" spans="2:15" x14ac:dyDescent="0.25">
      <c r="B5" t="s">
        <v>76</v>
      </c>
      <c r="C5" t="s">
        <v>75</v>
      </c>
      <c r="D5" s="10">
        <v>42305</v>
      </c>
      <c r="E5" s="3" t="s">
        <v>42</v>
      </c>
      <c r="F5" t="s">
        <v>45</v>
      </c>
      <c r="G5" s="11">
        <f>1.57/10</f>
        <v>0.157</v>
      </c>
      <c r="H5" s="3">
        <v>10</v>
      </c>
      <c r="I5" s="11">
        <f t="shared" si="0"/>
        <v>1.57</v>
      </c>
      <c r="K5" t="s">
        <v>77</v>
      </c>
      <c r="M5" t="s">
        <v>49</v>
      </c>
      <c r="N5">
        <v>1</v>
      </c>
      <c r="O5" s="7">
        <f t="shared" si="1"/>
        <v>0.157</v>
      </c>
    </row>
    <row r="6" spans="2:15" x14ac:dyDescent="0.25">
      <c r="B6" t="s">
        <v>44</v>
      </c>
      <c r="D6" s="10">
        <v>42275</v>
      </c>
      <c r="E6" s="3" t="s">
        <v>42</v>
      </c>
      <c r="F6" t="s">
        <v>45</v>
      </c>
      <c r="G6" s="11">
        <v>14.68</v>
      </c>
      <c r="H6" s="3">
        <v>2</v>
      </c>
      <c r="I6" s="11">
        <f t="shared" si="0"/>
        <v>29.36</v>
      </c>
      <c r="J6" s="8">
        <v>42299</v>
      </c>
      <c r="K6" s="9" t="s">
        <v>79</v>
      </c>
      <c r="M6" t="s">
        <v>49</v>
      </c>
      <c r="N6">
        <v>2</v>
      </c>
      <c r="O6" s="7">
        <f t="shared" si="1"/>
        <v>29.36</v>
      </c>
    </row>
    <row r="7" spans="2:15" x14ac:dyDescent="0.25">
      <c r="B7" t="s">
        <v>46</v>
      </c>
      <c r="D7" s="10">
        <v>42260</v>
      </c>
      <c r="E7" s="3" t="s">
        <v>42</v>
      </c>
      <c r="F7" t="s">
        <v>45</v>
      </c>
      <c r="G7" s="11">
        <v>1.28</v>
      </c>
      <c r="H7" s="3">
        <v>2</v>
      </c>
      <c r="I7" s="11">
        <f t="shared" si="0"/>
        <v>2.56</v>
      </c>
      <c r="J7" s="8">
        <v>42297</v>
      </c>
      <c r="K7" t="s">
        <v>47</v>
      </c>
      <c r="O7" s="7">
        <f t="shared" si="1"/>
        <v>0</v>
      </c>
    </row>
    <row r="8" spans="2:15" x14ac:dyDescent="0.25">
      <c r="B8" t="s">
        <v>48</v>
      </c>
      <c r="C8" t="s">
        <v>68</v>
      </c>
      <c r="D8" s="10">
        <v>42257</v>
      </c>
      <c r="E8" s="3" t="s">
        <v>42</v>
      </c>
      <c r="F8" t="s">
        <v>45</v>
      </c>
      <c r="G8" s="11">
        <v>4.92</v>
      </c>
      <c r="H8" s="3">
        <v>1</v>
      </c>
      <c r="I8" s="11">
        <f t="shared" si="0"/>
        <v>4.92</v>
      </c>
      <c r="J8" s="8">
        <v>42277</v>
      </c>
      <c r="K8" t="s">
        <v>47</v>
      </c>
      <c r="M8" t="s">
        <v>49</v>
      </c>
      <c r="N8">
        <v>1</v>
      </c>
      <c r="O8" s="7">
        <f t="shared" si="1"/>
        <v>4.92</v>
      </c>
    </row>
    <row r="9" spans="2:15" x14ac:dyDescent="0.25">
      <c r="B9" t="s">
        <v>73</v>
      </c>
      <c r="C9" t="s">
        <v>85</v>
      </c>
      <c r="D9" s="10">
        <v>42274</v>
      </c>
      <c r="E9" s="3" t="s">
        <v>42</v>
      </c>
      <c r="F9" t="s">
        <v>45</v>
      </c>
      <c r="G9" s="11">
        <f>2.69/20</f>
        <v>0.13450000000000001</v>
      </c>
      <c r="H9" s="3">
        <v>20</v>
      </c>
      <c r="I9" s="11">
        <f t="shared" si="0"/>
        <v>2.6900000000000004</v>
      </c>
      <c r="J9" s="8">
        <v>42299</v>
      </c>
      <c r="K9" t="s">
        <v>78</v>
      </c>
      <c r="M9" t="s">
        <v>49</v>
      </c>
      <c r="N9">
        <v>2</v>
      </c>
      <c r="O9" s="7">
        <f t="shared" si="1"/>
        <v>0.26900000000000002</v>
      </c>
    </row>
    <row r="10" spans="2:15" x14ac:dyDescent="0.25">
      <c r="B10" t="s">
        <v>50</v>
      </c>
      <c r="C10" t="s">
        <v>67</v>
      </c>
      <c r="D10" s="10">
        <v>42243</v>
      </c>
      <c r="E10" s="3" t="s">
        <v>42</v>
      </c>
      <c r="F10" t="s">
        <v>45</v>
      </c>
      <c r="G10" s="11">
        <v>8.06</v>
      </c>
      <c r="H10" s="3">
        <v>1</v>
      </c>
      <c r="I10" s="11">
        <f t="shared" si="0"/>
        <v>8.06</v>
      </c>
      <c r="J10" s="8">
        <v>42277</v>
      </c>
      <c r="K10" t="s">
        <v>47</v>
      </c>
      <c r="L10" t="s">
        <v>53</v>
      </c>
      <c r="M10" t="s">
        <v>49</v>
      </c>
      <c r="N10">
        <v>1</v>
      </c>
      <c r="O10" s="7">
        <f t="shared" si="1"/>
        <v>8.06</v>
      </c>
    </row>
    <row r="11" spans="2:15" x14ac:dyDescent="0.25">
      <c r="B11" t="s">
        <v>84</v>
      </c>
      <c r="C11" t="s">
        <v>54</v>
      </c>
      <c r="D11" s="10">
        <v>42243</v>
      </c>
      <c r="E11" s="3" t="s">
        <v>42</v>
      </c>
      <c r="F11" t="s">
        <v>45</v>
      </c>
      <c r="G11" s="11">
        <f>7.38/10</f>
        <v>0.73799999999999999</v>
      </c>
      <c r="H11" s="3">
        <v>10</v>
      </c>
      <c r="I11" s="11">
        <f t="shared" si="0"/>
        <v>7.38</v>
      </c>
      <c r="J11" s="8">
        <v>42278</v>
      </c>
      <c r="K11" t="s">
        <v>47</v>
      </c>
      <c r="M11" t="s">
        <v>49</v>
      </c>
      <c r="N11">
        <v>4</v>
      </c>
      <c r="O11" s="7">
        <f t="shared" si="1"/>
        <v>2.952</v>
      </c>
    </row>
    <row r="12" spans="2:15" x14ac:dyDescent="0.25">
      <c r="B12" t="s">
        <v>55</v>
      </c>
      <c r="D12" s="10">
        <v>42243</v>
      </c>
      <c r="E12" s="3" t="s">
        <v>42</v>
      </c>
      <c r="F12" t="s">
        <v>45</v>
      </c>
      <c r="G12" s="11">
        <v>5.38</v>
      </c>
      <c r="H12" s="3">
        <v>2</v>
      </c>
      <c r="I12" s="11">
        <f t="shared" si="0"/>
        <v>10.76</v>
      </c>
      <c r="J12" s="8">
        <v>42277</v>
      </c>
      <c r="K12" t="s">
        <v>47</v>
      </c>
      <c r="M12" t="s">
        <v>49</v>
      </c>
      <c r="N12">
        <v>1</v>
      </c>
      <c r="O12" s="7">
        <f t="shared" si="1"/>
        <v>5.38</v>
      </c>
    </row>
    <row r="13" spans="2:15" x14ac:dyDescent="0.25">
      <c r="B13" t="s">
        <v>58</v>
      </c>
      <c r="D13" s="10">
        <v>42243</v>
      </c>
      <c r="E13" s="3" t="s">
        <v>42</v>
      </c>
      <c r="F13" t="s">
        <v>45</v>
      </c>
      <c r="G13" s="11">
        <v>1.83</v>
      </c>
      <c r="H13" s="3">
        <v>2</v>
      </c>
      <c r="I13" s="11">
        <f t="shared" si="0"/>
        <v>3.66</v>
      </c>
      <c r="J13" s="8">
        <v>42278</v>
      </c>
      <c r="K13" t="s">
        <v>47</v>
      </c>
      <c r="M13" t="s">
        <v>49</v>
      </c>
      <c r="N13">
        <v>1</v>
      </c>
      <c r="O13" s="7">
        <f t="shared" si="1"/>
        <v>1.83</v>
      </c>
    </row>
    <row r="14" spans="2:15" x14ac:dyDescent="0.25">
      <c r="B14" t="s">
        <v>74</v>
      </c>
      <c r="D14" s="10"/>
      <c r="E14" s="3" t="s">
        <v>42</v>
      </c>
      <c r="F14" t="s">
        <v>45</v>
      </c>
      <c r="G14" s="11">
        <v>4.2</v>
      </c>
      <c r="H14" s="3">
        <v>1</v>
      </c>
      <c r="I14" s="11">
        <f t="shared" si="0"/>
        <v>4.2</v>
      </c>
      <c r="J14" s="8">
        <v>42292</v>
      </c>
      <c r="K14" t="s">
        <v>47</v>
      </c>
      <c r="O14" s="7">
        <f t="shared" si="1"/>
        <v>0</v>
      </c>
    </row>
    <row r="15" spans="2:15" x14ac:dyDescent="0.25">
      <c r="B15" t="s">
        <v>59</v>
      </c>
      <c r="D15" s="3">
        <v>2014</v>
      </c>
      <c r="G15" s="11">
        <v>36</v>
      </c>
      <c r="H15" s="3">
        <v>1</v>
      </c>
      <c r="I15" s="11">
        <f t="shared" si="0"/>
        <v>36</v>
      </c>
      <c r="K15" t="s">
        <v>47</v>
      </c>
      <c r="M15" t="s">
        <v>49</v>
      </c>
      <c r="N15">
        <v>1</v>
      </c>
      <c r="O15" s="7">
        <f t="shared" si="1"/>
        <v>36</v>
      </c>
    </row>
    <row r="16" spans="2:15" x14ac:dyDescent="0.25">
      <c r="B16" t="s">
        <v>61</v>
      </c>
      <c r="D16" s="3">
        <v>2014</v>
      </c>
      <c r="E16" s="3" t="s">
        <v>60</v>
      </c>
      <c r="F16" t="s">
        <v>45</v>
      </c>
      <c r="G16" s="11">
        <f>6.3/2</f>
        <v>3.15</v>
      </c>
      <c r="H16" s="3">
        <v>2</v>
      </c>
      <c r="I16" s="11">
        <f t="shared" si="0"/>
        <v>6.3</v>
      </c>
      <c r="K16" t="s">
        <v>47</v>
      </c>
      <c r="M16" t="s">
        <v>49</v>
      </c>
      <c r="N16">
        <v>2</v>
      </c>
      <c r="O16" s="7">
        <f>N16*G16</f>
        <v>6.3</v>
      </c>
    </row>
    <row r="17" spans="2:15" x14ac:dyDescent="0.25">
      <c r="B17" t="s">
        <v>66</v>
      </c>
      <c r="C17" t="s">
        <v>75</v>
      </c>
      <c r="I17" s="11">
        <f t="shared" si="0"/>
        <v>0</v>
      </c>
      <c r="N17">
        <v>1</v>
      </c>
      <c r="O17" s="7">
        <f t="shared" ref="O17:O21" si="2">N17*G17</f>
        <v>0</v>
      </c>
    </row>
    <row r="18" spans="2:15" x14ac:dyDescent="0.25">
      <c r="B18" t="s">
        <v>63</v>
      </c>
      <c r="I18" s="11">
        <f t="shared" si="0"/>
        <v>0</v>
      </c>
      <c r="N18">
        <v>1</v>
      </c>
      <c r="O18" s="7">
        <f t="shared" si="2"/>
        <v>0</v>
      </c>
    </row>
    <row r="19" spans="2:15" x14ac:dyDescent="0.25">
      <c r="B19" t="s">
        <v>64</v>
      </c>
      <c r="I19" s="11">
        <f t="shared" si="0"/>
        <v>0</v>
      </c>
      <c r="N19">
        <v>1</v>
      </c>
      <c r="O19" s="7">
        <f t="shared" si="2"/>
        <v>0</v>
      </c>
    </row>
    <row r="20" spans="2:15" x14ac:dyDescent="0.25">
      <c r="B20" t="s">
        <v>65</v>
      </c>
      <c r="I20" s="11">
        <f t="shared" si="0"/>
        <v>0</v>
      </c>
      <c r="N20">
        <v>1</v>
      </c>
      <c r="O20" s="7">
        <f t="shared" si="2"/>
        <v>0</v>
      </c>
    </row>
    <row r="21" spans="2:15" x14ac:dyDescent="0.25">
      <c r="B21" t="s">
        <v>69</v>
      </c>
      <c r="C21" t="s">
        <v>72</v>
      </c>
      <c r="D21" s="10">
        <v>42331</v>
      </c>
      <c r="E21" s="3" t="s">
        <v>70</v>
      </c>
      <c r="F21" t="s">
        <v>45</v>
      </c>
      <c r="G21" s="11">
        <f>45/5</f>
        <v>9</v>
      </c>
      <c r="H21" s="3">
        <v>5</v>
      </c>
      <c r="I21" s="11">
        <f t="shared" si="0"/>
        <v>45</v>
      </c>
      <c r="J21" s="8">
        <v>42335</v>
      </c>
      <c r="K21" t="s">
        <v>47</v>
      </c>
      <c r="L21" t="s">
        <v>71</v>
      </c>
      <c r="M21" t="s">
        <v>49</v>
      </c>
      <c r="N21">
        <v>1</v>
      </c>
      <c r="O21" s="7">
        <f t="shared" si="2"/>
        <v>9</v>
      </c>
    </row>
    <row r="22" spans="2:15" x14ac:dyDescent="0.25">
      <c r="B22" t="s">
        <v>89</v>
      </c>
      <c r="C22" t="s">
        <v>72</v>
      </c>
      <c r="D22" s="10">
        <v>42332</v>
      </c>
      <c r="E22" s="3" t="s">
        <v>70</v>
      </c>
      <c r="F22" t="s">
        <v>45</v>
      </c>
      <c r="G22" s="11">
        <v>2</v>
      </c>
      <c r="H22" s="3">
        <v>8</v>
      </c>
      <c r="I22" s="11">
        <f t="shared" si="0"/>
        <v>16</v>
      </c>
      <c r="J22" s="8">
        <v>42336</v>
      </c>
      <c r="K22" t="s">
        <v>47</v>
      </c>
      <c r="M22" t="s">
        <v>49</v>
      </c>
      <c r="N22">
        <v>6</v>
      </c>
      <c r="O22" s="7">
        <f t="shared" ref="O22:O28" si="3">N22*G22</f>
        <v>12</v>
      </c>
    </row>
    <row r="23" spans="2:15" x14ac:dyDescent="0.25">
      <c r="B23" t="s">
        <v>81</v>
      </c>
      <c r="C23" t="s">
        <v>82</v>
      </c>
      <c r="D23" s="10">
        <v>42243</v>
      </c>
      <c r="E23" s="3" t="s">
        <v>42</v>
      </c>
      <c r="F23" t="s">
        <v>45</v>
      </c>
      <c r="G23" s="11">
        <v>1.71</v>
      </c>
      <c r="H23" s="3">
        <v>1</v>
      </c>
      <c r="I23" s="11">
        <f t="shared" si="0"/>
        <v>1.71</v>
      </c>
      <c r="J23" s="8">
        <v>42248</v>
      </c>
      <c r="K23" t="s">
        <v>47</v>
      </c>
      <c r="M23" t="s">
        <v>49</v>
      </c>
      <c r="N23">
        <v>1</v>
      </c>
      <c r="O23" s="7">
        <f t="shared" si="3"/>
        <v>1.71</v>
      </c>
    </row>
    <row r="24" spans="2:15" x14ac:dyDescent="0.25">
      <c r="B24" t="s">
        <v>83</v>
      </c>
      <c r="G24" s="11">
        <v>1</v>
      </c>
      <c r="H24" s="3">
        <v>2</v>
      </c>
      <c r="I24" s="11">
        <f t="shared" si="0"/>
        <v>2</v>
      </c>
      <c r="M24" t="s">
        <v>49</v>
      </c>
      <c r="N24">
        <v>2</v>
      </c>
      <c r="O24" s="7">
        <f t="shared" si="3"/>
        <v>2</v>
      </c>
    </row>
    <row r="25" spans="2:15" x14ac:dyDescent="0.25">
      <c r="B25" t="s">
        <v>86</v>
      </c>
      <c r="C25" t="s">
        <v>87</v>
      </c>
      <c r="D25" s="10">
        <v>42245</v>
      </c>
      <c r="E25" s="3" t="s">
        <v>42</v>
      </c>
      <c r="F25" t="s">
        <v>45</v>
      </c>
      <c r="G25" s="11">
        <v>8.06</v>
      </c>
      <c r="H25" s="3">
        <v>1</v>
      </c>
      <c r="I25" s="11">
        <f t="shared" si="0"/>
        <v>8.06</v>
      </c>
      <c r="J25" s="8">
        <v>42262</v>
      </c>
      <c r="K25" t="s">
        <v>47</v>
      </c>
      <c r="L25" t="s">
        <v>88</v>
      </c>
      <c r="O25" s="7">
        <f t="shared" si="3"/>
        <v>0</v>
      </c>
    </row>
    <row r="26" spans="2:15" x14ac:dyDescent="0.25">
      <c r="O26" s="7">
        <f t="shared" si="3"/>
        <v>0</v>
      </c>
    </row>
    <row r="27" spans="2:15" x14ac:dyDescent="0.25">
      <c r="O27" s="7">
        <f t="shared" si="3"/>
        <v>0</v>
      </c>
    </row>
    <row r="28" spans="2:15" x14ac:dyDescent="0.25">
      <c r="B28" t="s">
        <v>80</v>
      </c>
      <c r="O28" s="7">
        <f t="shared" si="3"/>
        <v>0</v>
      </c>
    </row>
    <row r="29" spans="2:15" x14ac:dyDescent="0.25">
      <c r="O29" s="7"/>
    </row>
    <row r="31" spans="2:15" x14ac:dyDescent="0.25">
      <c r="O31" s="12">
        <f>SUM(O3:O30)</f>
        <v>123.08199999999999</v>
      </c>
    </row>
  </sheetData>
  <mergeCells count="3">
    <mergeCell ref="D1:I1"/>
    <mergeCell ref="J1:L1"/>
    <mergeCell ref="M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ToDoList</vt:lpstr>
      <vt:lpstr>ToBeDecided</vt:lpstr>
      <vt:lpstr>BOM</vt:lpstr>
      <vt:lpstr>Category</vt:lpstr>
      <vt:lpstr>Category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2016-03-10T20:12:29Z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