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0" yWindow="105" windowWidth="23715" windowHeight="9030"/>
  </bookViews>
  <sheets>
    <sheet name="ArduinoMegaPin" sheetId="5" r:id="rId1"/>
    <sheet name="tourMoteurs" sheetId="2" r:id="rId2"/>
    <sheet name="courant" sheetId="3" r:id="rId3"/>
  </sheets>
  <definedNames>
    <definedName name="_xlnm._FilterDatabase" localSheetId="0" hidden="1">ArduinoMegaPin!$A$1:$H$72</definedName>
  </definedNames>
  <calcPr calcId="145621"/>
</workbook>
</file>

<file path=xl/calcChain.xml><?xml version="1.0" encoding="utf-8"?>
<calcChain xmlns="http://schemas.openxmlformats.org/spreadsheetml/2006/main">
  <c r="M2" i="2" l="1"/>
  <c r="N2" i="2" s="1"/>
  <c r="Q3" i="2" l="1"/>
  <c r="K2" i="2"/>
  <c r="E7" i="3" l="1"/>
  <c r="G7" i="3" s="1"/>
  <c r="G6" i="3"/>
  <c r="G8" i="3"/>
  <c r="G5" i="3"/>
  <c r="G12" i="3" l="1"/>
  <c r="I12" i="3" s="1"/>
  <c r="D4" i="3"/>
  <c r="D3" i="3"/>
  <c r="D2" i="3"/>
  <c r="E2" i="2" l="1"/>
  <c r="C2" i="2"/>
  <c r="H2" i="2" s="1"/>
  <c r="I2" i="2" s="1"/>
  <c r="F2" i="2" l="1"/>
</calcChain>
</file>

<file path=xl/comments1.xml><?xml version="1.0" encoding="utf-8"?>
<comments xmlns="http://schemas.openxmlformats.org/spreadsheetml/2006/main">
  <authors>
    <author>jean</author>
  </authors>
  <commentList>
    <comment ref="D4" authorId="0">
      <text>
        <r>
          <rPr>
            <b/>
            <sz val="9"/>
            <color indexed="81"/>
            <rFont val="Tahoma"/>
            <family val="2"/>
          </rPr>
          <t>timer 3  used by servo
So servomotor and wheel encoders must be used alternativly</t>
        </r>
      </text>
    </comment>
    <comment ref="D6" authorId="0">
      <text>
        <r>
          <rPr>
            <b/>
            <sz val="9"/>
            <color indexed="81"/>
            <rFont val="Tahoma"/>
            <charset val="1"/>
          </rPr>
          <t>used by delay &amp; millis()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used by echoDectection</t>
        </r>
      </text>
    </comment>
    <comment ref="D13" authorId="0">
      <text>
        <r>
          <rPr>
            <b/>
            <sz val="9"/>
            <color indexed="81"/>
            <rFont val="Tahoma"/>
            <charset val="1"/>
          </rPr>
          <t>used by PWM 11 &amp; 12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15" authorId="0">
      <text>
        <r>
          <rPr>
            <b/>
            <sz val="9"/>
            <color indexed="81"/>
            <rFont val="Tahoma"/>
            <charset val="1"/>
          </rPr>
          <t>used by delay &amp; millis()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D47" authorId="0">
      <text>
        <r>
          <rPr>
            <b/>
            <sz val="9"/>
            <color indexed="81"/>
            <rFont val="Tahoma"/>
            <family val="2"/>
          </rPr>
          <t>used by wheel control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jean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mm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m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m/heure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m/mn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<sst xmlns="http://schemas.openxmlformats.org/spreadsheetml/2006/main" count="203" uniqueCount="148">
  <si>
    <t>Diametre roue</t>
  </si>
  <si>
    <t>Perimetre</t>
  </si>
  <si>
    <t>vitesse cible</t>
  </si>
  <si>
    <t>vitesse cible en m seconde</t>
  </si>
  <si>
    <t>RPM max moteur</t>
  </si>
  <si>
    <t>RPM cible</t>
  </si>
  <si>
    <t>Vitesse max</t>
  </si>
  <si>
    <t>Vitesse max en Km</t>
  </si>
  <si>
    <t>Tension max</t>
  </si>
  <si>
    <t>Watt max</t>
  </si>
  <si>
    <t xml:space="preserve">Courant max </t>
  </si>
  <si>
    <t>ULN2803</t>
  </si>
  <si>
    <t>piles</t>
  </si>
  <si>
    <t>2N2222;</t>
  </si>
  <si>
    <t>LED</t>
  </si>
  <si>
    <t>raspberry</t>
  </si>
  <si>
    <t>conso prev</t>
  </si>
  <si>
    <t>Arduino</t>
  </si>
  <si>
    <t>Qte</t>
  </si>
  <si>
    <t>DC moteurs</t>
  </si>
  <si>
    <t>servomoteurs</t>
  </si>
  <si>
    <t>Puissance output</t>
  </si>
  <si>
    <t>Puissance Input</t>
  </si>
  <si>
    <t>Ref Voltage</t>
  </si>
  <si>
    <t>RPM/Volt</t>
  </si>
  <si>
    <t>Pin_1</t>
  </si>
  <si>
    <t>Pin_2</t>
  </si>
  <si>
    <t>Pin_3</t>
  </si>
  <si>
    <t>Pin_4</t>
  </si>
  <si>
    <t>Pin_5</t>
  </si>
  <si>
    <t>Pin_6</t>
  </si>
  <si>
    <t>Pin_7</t>
  </si>
  <si>
    <t>Pin_8</t>
  </si>
  <si>
    <t>Pin_9</t>
  </si>
  <si>
    <t>Pin_10</t>
  </si>
  <si>
    <t>Pin_11</t>
  </si>
  <si>
    <t>Pin_12</t>
  </si>
  <si>
    <t>Pin_13</t>
  </si>
  <si>
    <t>Pin_14</t>
  </si>
  <si>
    <t>Pin_15</t>
  </si>
  <si>
    <t>Pin_16</t>
  </si>
  <si>
    <t>Pin_17</t>
  </si>
  <si>
    <t>Pin_18</t>
  </si>
  <si>
    <t>Pin_19</t>
  </si>
  <si>
    <t>Pin_20</t>
  </si>
  <si>
    <t>Pin_21</t>
  </si>
  <si>
    <t>Pin_22</t>
  </si>
  <si>
    <t>Pin_23</t>
  </si>
  <si>
    <t>Pin_24</t>
  </si>
  <si>
    <t>Pin_25</t>
  </si>
  <si>
    <t>Pin_0</t>
  </si>
  <si>
    <t>Pin_26</t>
  </si>
  <si>
    <t>Pin_27</t>
  </si>
  <si>
    <t>Pin_28</t>
  </si>
  <si>
    <t>Pin_29</t>
  </si>
  <si>
    <t>Pin_30</t>
  </si>
  <si>
    <t>Pin_31</t>
  </si>
  <si>
    <t>Pin_32</t>
  </si>
  <si>
    <t>Pin_33</t>
  </si>
  <si>
    <t>Pin_34</t>
  </si>
  <si>
    <t>Pin_35</t>
  </si>
  <si>
    <t>Pin_36</t>
  </si>
  <si>
    <t>Pin_37</t>
  </si>
  <si>
    <t>Pin_38</t>
  </si>
  <si>
    <t>Pin_39</t>
  </si>
  <si>
    <t>Pin_40</t>
  </si>
  <si>
    <t>Pin_41</t>
  </si>
  <si>
    <t>Pin_42</t>
  </si>
  <si>
    <t>Pin_43</t>
  </si>
  <si>
    <t>Pin_44</t>
  </si>
  <si>
    <t>Pin_45</t>
  </si>
  <si>
    <t>Pin_46</t>
  </si>
  <si>
    <t>Pin_47</t>
  </si>
  <si>
    <t>Pin_48</t>
  </si>
  <si>
    <t>Pin_49</t>
  </si>
  <si>
    <t>Pin_50</t>
  </si>
  <si>
    <t>Pin_51</t>
  </si>
  <si>
    <t>Pin_52</t>
  </si>
  <si>
    <t>Pin_53</t>
  </si>
  <si>
    <t>Serial</t>
  </si>
  <si>
    <t>Timer</t>
  </si>
  <si>
    <t>Interrupt</t>
  </si>
  <si>
    <t>serial 0</t>
  </si>
  <si>
    <t>serial 1</t>
  </si>
  <si>
    <t>serial 2</t>
  </si>
  <si>
    <t>serial 3</t>
  </si>
  <si>
    <t>serial 4</t>
  </si>
  <si>
    <t>Usage</t>
  </si>
  <si>
    <t>Debugging</t>
  </si>
  <si>
    <t>Used</t>
  </si>
  <si>
    <t>Y</t>
  </si>
  <si>
    <t>A_0</t>
  </si>
  <si>
    <t>A_1</t>
  </si>
  <si>
    <t>A_2</t>
  </si>
  <si>
    <t>A_3</t>
  </si>
  <si>
    <t>A_4</t>
  </si>
  <si>
    <t>A_5</t>
  </si>
  <si>
    <t>A_6</t>
  </si>
  <si>
    <t>A_7</t>
  </si>
  <si>
    <t>A_8</t>
  </si>
  <si>
    <t>A_9</t>
  </si>
  <si>
    <t>A_10</t>
  </si>
  <si>
    <t>A_11</t>
  </si>
  <si>
    <t>A_12</t>
  </si>
  <si>
    <t>A_13</t>
  </si>
  <si>
    <t>A_14</t>
  </si>
  <si>
    <t>A_15</t>
  </si>
  <si>
    <t>timer 0</t>
  </si>
  <si>
    <t>timer 1</t>
  </si>
  <si>
    <t>timer 2</t>
  </si>
  <si>
    <t>timer 5</t>
  </si>
  <si>
    <t>timer 4</t>
  </si>
  <si>
    <t>timer 3</t>
  </si>
  <si>
    <t>R</t>
  </si>
  <si>
    <t>Servo motor</t>
  </si>
  <si>
    <t>esp8266 link</t>
  </si>
  <si>
    <t>I2C</t>
  </si>
  <si>
    <t>Horn</t>
  </si>
  <si>
    <t>9v power  read</t>
  </si>
  <si>
    <t>5v power  read</t>
  </si>
  <si>
    <t>Left IN1 Motor drive</t>
  </si>
  <si>
    <t>LeftIN2  Motor drive</t>
  </si>
  <si>
    <t>Right IN4 Motor drive</t>
  </si>
  <si>
    <t>Right IN3 Motor drive</t>
  </si>
  <si>
    <t>left wheel encoder</t>
  </si>
  <si>
    <t>right wheel encoder</t>
  </si>
  <si>
    <t>front echo read</t>
  </si>
  <si>
    <t>front echo trigger</t>
  </si>
  <si>
    <t>back echo read</t>
  </si>
  <si>
    <t>back echo trigger</t>
  </si>
  <si>
    <t>software interrupt (echo)</t>
  </si>
  <si>
    <t>software interrupt (wheel encoder)</t>
  </si>
  <si>
    <t>power for encoder</t>
  </si>
  <si>
    <t>Nb trous encodeur</t>
  </si>
  <si>
    <t>Perimetre roue</t>
  </si>
  <si>
    <t>distance par trous</t>
  </si>
  <si>
    <t>nb de trous vus</t>
  </si>
  <si>
    <t>distance ne cm</t>
  </si>
  <si>
    <t>calculette</t>
  </si>
  <si>
    <t>PWM</t>
  </si>
  <si>
    <t>SDA &gt;&gt;  BNO Subsytem</t>
  </si>
  <si>
    <t>SCL &gt;&gt; BNO Subsystem</t>
  </si>
  <si>
    <t>15v power read</t>
  </si>
  <si>
    <t>5v power read</t>
  </si>
  <si>
    <t>10v power read</t>
  </si>
  <si>
    <t>Right Motor PWM</t>
  </si>
  <si>
    <t>Left Motor PWM</t>
  </si>
  <si>
    <t>toDo 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</si>
</sst>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4" xfId="0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4" borderId="3" xfId="1" applyFont="1" applyFill="1" applyBorder="1" applyAlignment="1">
      <alignment horizontal="center"/>
    </xf>
    <xf numFmtId="44" fontId="0" fillId="4" borderId="2" xfId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2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G41" sqref="G41:H41"/>
    </sheetView>
  </sheetViews>
  <sheetFormatPr baseColWidth="10" defaultRowHeight="15" x14ac:dyDescent="0.25"/>
  <cols>
    <col min="3" max="4" width="11.42578125" style="1"/>
    <col min="5" max="5" width="11.42578125" style="9"/>
    <col min="6" max="7" width="11.42578125" style="1"/>
    <col min="8" max="8" width="11.42578125" style="8"/>
  </cols>
  <sheetData>
    <row r="1" spans="1:9" s="4" customFormat="1" x14ac:dyDescent="0.25">
      <c r="B1" s="4" t="s">
        <v>79</v>
      </c>
      <c r="C1" s="5" t="s">
        <v>139</v>
      </c>
      <c r="D1" s="5" t="s">
        <v>80</v>
      </c>
      <c r="E1" s="5" t="s">
        <v>116</v>
      </c>
      <c r="F1" s="5" t="s">
        <v>81</v>
      </c>
      <c r="G1" s="5" t="s">
        <v>89</v>
      </c>
      <c r="H1" s="11" t="s">
        <v>87</v>
      </c>
      <c r="I1" s="4" t="s">
        <v>116</v>
      </c>
    </row>
    <row r="2" spans="1:9" x14ac:dyDescent="0.25">
      <c r="A2" t="s">
        <v>50</v>
      </c>
      <c r="B2" s="23" t="s">
        <v>82</v>
      </c>
      <c r="G2" s="1" t="s">
        <v>113</v>
      </c>
      <c r="H2" s="25" t="s">
        <v>88</v>
      </c>
    </row>
    <row r="3" spans="1:9" ht="15.75" thickBot="1" x14ac:dyDescent="0.3">
      <c r="A3" t="s">
        <v>25</v>
      </c>
      <c r="B3" s="23"/>
      <c r="G3" s="1" t="s">
        <v>113</v>
      </c>
      <c r="H3" s="25"/>
    </row>
    <row r="4" spans="1:9" x14ac:dyDescent="0.25">
      <c r="A4" t="s">
        <v>26</v>
      </c>
      <c r="C4" s="1" t="s">
        <v>90</v>
      </c>
      <c r="D4" s="30" t="s">
        <v>112</v>
      </c>
      <c r="E4" s="17"/>
      <c r="F4" s="1">
        <v>0</v>
      </c>
      <c r="G4" s="12" t="s">
        <v>90</v>
      </c>
      <c r="H4" s="8" t="s">
        <v>130</v>
      </c>
    </row>
    <row r="5" spans="1:9" ht="15.75" thickBot="1" x14ac:dyDescent="0.3">
      <c r="A5" t="s">
        <v>27</v>
      </c>
      <c r="C5" s="1" t="s">
        <v>90</v>
      </c>
      <c r="D5" s="31"/>
      <c r="E5" s="17"/>
      <c r="F5" s="1">
        <v>1</v>
      </c>
      <c r="G5" s="12" t="s">
        <v>90</v>
      </c>
      <c r="H5" s="8" t="s">
        <v>131</v>
      </c>
    </row>
    <row r="6" spans="1:9" ht="15.75" thickBot="1" x14ac:dyDescent="0.3">
      <c r="A6" t="s">
        <v>28</v>
      </c>
      <c r="C6" s="1" t="s">
        <v>90</v>
      </c>
      <c r="D6" s="3" t="s">
        <v>107</v>
      </c>
      <c r="E6" s="17"/>
    </row>
    <row r="7" spans="1:9" ht="15.75" thickBot="1" x14ac:dyDescent="0.3">
      <c r="A7" t="s">
        <v>29</v>
      </c>
      <c r="C7" s="1" t="s">
        <v>90</v>
      </c>
      <c r="D7" s="19" t="s">
        <v>112</v>
      </c>
      <c r="E7" s="17"/>
      <c r="G7" s="12"/>
    </row>
    <row r="8" spans="1:9" x14ac:dyDescent="0.25">
      <c r="A8" t="s">
        <v>30</v>
      </c>
      <c r="C8" s="17" t="s">
        <v>90</v>
      </c>
      <c r="D8" s="32" t="s">
        <v>111</v>
      </c>
      <c r="E8" s="17"/>
      <c r="G8" s="10"/>
    </row>
    <row r="9" spans="1:9" x14ac:dyDescent="0.25">
      <c r="A9" t="s">
        <v>31</v>
      </c>
      <c r="C9" s="17" t="s">
        <v>90</v>
      </c>
      <c r="D9" s="33"/>
      <c r="E9" s="17"/>
      <c r="G9" s="10"/>
    </row>
    <row r="10" spans="1:9" ht="15.75" thickBot="1" x14ac:dyDescent="0.3">
      <c r="A10" t="s">
        <v>32</v>
      </c>
      <c r="C10" s="17" t="s">
        <v>90</v>
      </c>
      <c r="D10" s="34"/>
      <c r="E10" s="17"/>
      <c r="G10" s="10"/>
    </row>
    <row r="11" spans="1:9" x14ac:dyDescent="0.25">
      <c r="A11" t="s">
        <v>33</v>
      </c>
      <c r="C11" s="1" t="s">
        <v>90</v>
      </c>
      <c r="D11" s="28" t="s">
        <v>109</v>
      </c>
      <c r="E11" s="17"/>
    </row>
    <row r="12" spans="1:9" ht="15.75" thickBot="1" x14ac:dyDescent="0.3">
      <c r="A12" t="s">
        <v>34</v>
      </c>
      <c r="C12" s="1" t="s">
        <v>90</v>
      </c>
      <c r="D12" s="29"/>
      <c r="E12" s="17"/>
    </row>
    <row r="13" spans="1:9" x14ac:dyDescent="0.25">
      <c r="A13" t="s">
        <v>35</v>
      </c>
      <c r="C13" s="1" t="s">
        <v>90</v>
      </c>
      <c r="D13" s="26" t="s">
        <v>108</v>
      </c>
      <c r="E13" s="17"/>
      <c r="G13" s="7" t="s">
        <v>90</v>
      </c>
      <c r="H13" s="8" t="s">
        <v>145</v>
      </c>
    </row>
    <row r="14" spans="1:9" ht="15.75" thickBot="1" x14ac:dyDescent="0.3">
      <c r="A14" t="s">
        <v>36</v>
      </c>
      <c r="C14" s="1" t="s">
        <v>90</v>
      </c>
      <c r="D14" s="27"/>
      <c r="E14" s="17"/>
      <c r="G14" s="7" t="s">
        <v>90</v>
      </c>
      <c r="H14" s="8" t="s">
        <v>146</v>
      </c>
    </row>
    <row r="15" spans="1:9" x14ac:dyDescent="0.25">
      <c r="A15" t="s">
        <v>37</v>
      </c>
      <c r="C15" s="1" t="s">
        <v>90</v>
      </c>
      <c r="D15" s="3" t="s">
        <v>107</v>
      </c>
      <c r="E15" s="17"/>
    </row>
    <row r="16" spans="1:9" x14ac:dyDescent="0.25">
      <c r="A16" t="s">
        <v>38</v>
      </c>
      <c r="B16" s="24" t="s">
        <v>83</v>
      </c>
    </row>
    <row r="17" spans="1:8" x14ac:dyDescent="0.25">
      <c r="A17" t="s">
        <v>39</v>
      </c>
      <c r="B17" s="24"/>
    </row>
    <row r="18" spans="1:8" x14ac:dyDescent="0.25">
      <c r="A18" t="s">
        <v>40</v>
      </c>
      <c r="B18" s="23" t="s">
        <v>84</v>
      </c>
      <c r="G18" s="6" t="s">
        <v>90</v>
      </c>
      <c r="H18" s="8" t="s">
        <v>115</v>
      </c>
    </row>
    <row r="19" spans="1:8" x14ac:dyDescent="0.25">
      <c r="A19" t="s">
        <v>41</v>
      </c>
      <c r="B19" s="23"/>
      <c r="G19" s="6" t="s">
        <v>90</v>
      </c>
      <c r="H19" s="8" t="s">
        <v>115</v>
      </c>
    </row>
    <row r="20" spans="1:8" x14ac:dyDescent="0.25">
      <c r="A20" t="s">
        <v>42</v>
      </c>
      <c r="B20" s="24" t="s">
        <v>85</v>
      </c>
      <c r="F20" s="1">
        <v>5</v>
      </c>
      <c r="G20" s="6" t="s">
        <v>90</v>
      </c>
      <c r="H20" s="8" t="s">
        <v>126</v>
      </c>
    </row>
    <row r="21" spans="1:8" x14ac:dyDescent="0.25">
      <c r="A21" t="s">
        <v>43</v>
      </c>
      <c r="B21" s="24"/>
      <c r="F21" s="1">
        <v>4</v>
      </c>
      <c r="G21" s="6" t="s">
        <v>90</v>
      </c>
      <c r="H21" s="8" t="s">
        <v>128</v>
      </c>
    </row>
    <row r="22" spans="1:8" x14ac:dyDescent="0.25">
      <c r="A22" t="s">
        <v>44</v>
      </c>
      <c r="B22" s="24" t="s">
        <v>86</v>
      </c>
      <c r="E22" s="9" t="s">
        <v>90</v>
      </c>
      <c r="F22" s="1">
        <v>3</v>
      </c>
      <c r="G22" s="1" t="s">
        <v>90</v>
      </c>
      <c r="H22" s="8" t="s">
        <v>140</v>
      </c>
    </row>
    <row r="23" spans="1:8" x14ac:dyDescent="0.25">
      <c r="A23" t="s">
        <v>45</v>
      </c>
      <c r="B23" s="24"/>
      <c r="E23" s="9" t="s">
        <v>90</v>
      </c>
      <c r="F23" s="1">
        <v>2</v>
      </c>
      <c r="G23" s="1" t="s">
        <v>90</v>
      </c>
      <c r="H23" s="8" t="s">
        <v>141</v>
      </c>
    </row>
    <row r="24" spans="1:8" x14ac:dyDescent="0.25">
      <c r="A24" t="s">
        <v>46</v>
      </c>
      <c r="G24" s="1" t="s">
        <v>90</v>
      </c>
      <c r="H24" s="8" t="s">
        <v>127</v>
      </c>
    </row>
    <row r="25" spans="1:8" x14ac:dyDescent="0.25">
      <c r="A25" t="s">
        <v>47</v>
      </c>
      <c r="G25" s="1" t="s">
        <v>90</v>
      </c>
      <c r="H25" s="8" t="s">
        <v>129</v>
      </c>
    </row>
    <row r="26" spans="1:8" x14ac:dyDescent="0.25">
      <c r="A26" t="s">
        <v>48</v>
      </c>
      <c r="G26" s="1" t="s">
        <v>90</v>
      </c>
      <c r="H26" s="8" t="s">
        <v>122</v>
      </c>
    </row>
    <row r="27" spans="1:8" x14ac:dyDescent="0.25">
      <c r="A27" t="s">
        <v>49</v>
      </c>
      <c r="G27" s="1" t="s">
        <v>90</v>
      </c>
      <c r="H27" s="8" t="s">
        <v>123</v>
      </c>
    </row>
    <row r="28" spans="1:8" x14ac:dyDescent="0.25">
      <c r="A28" t="s">
        <v>51</v>
      </c>
      <c r="G28" s="1" t="s">
        <v>90</v>
      </c>
      <c r="H28" s="8" t="s">
        <v>120</v>
      </c>
    </row>
    <row r="29" spans="1:8" x14ac:dyDescent="0.25">
      <c r="A29" t="s">
        <v>52</v>
      </c>
      <c r="G29" s="1" t="s">
        <v>90</v>
      </c>
      <c r="H29" s="8" t="s">
        <v>121</v>
      </c>
    </row>
    <row r="30" spans="1:8" x14ac:dyDescent="0.25">
      <c r="A30" t="s">
        <v>53</v>
      </c>
    </row>
    <row r="31" spans="1:8" x14ac:dyDescent="0.25">
      <c r="A31" t="s">
        <v>54</v>
      </c>
    </row>
    <row r="32" spans="1:8" x14ac:dyDescent="0.25">
      <c r="A32" t="s">
        <v>55</v>
      </c>
    </row>
    <row r="33" spans="1:8" x14ac:dyDescent="0.25">
      <c r="A33" t="s">
        <v>56</v>
      </c>
    </row>
    <row r="34" spans="1:8" x14ac:dyDescent="0.25">
      <c r="A34" t="s">
        <v>57</v>
      </c>
    </row>
    <row r="35" spans="1:8" x14ac:dyDescent="0.25">
      <c r="A35" t="s">
        <v>58</v>
      </c>
    </row>
    <row r="36" spans="1:8" x14ac:dyDescent="0.25">
      <c r="A36" t="s">
        <v>59</v>
      </c>
    </row>
    <row r="37" spans="1:8" x14ac:dyDescent="0.25">
      <c r="A37" t="s">
        <v>60</v>
      </c>
    </row>
    <row r="38" spans="1:8" x14ac:dyDescent="0.25">
      <c r="A38" t="s">
        <v>61</v>
      </c>
    </row>
    <row r="39" spans="1:8" x14ac:dyDescent="0.25">
      <c r="A39" t="s">
        <v>62</v>
      </c>
    </row>
    <row r="40" spans="1:8" x14ac:dyDescent="0.25">
      <c r="A40" t="s">
        <v>63</v>
      </c>
    </row>
    <row r="41" spans="1:8" x14ac:dyDescent="0.25">
      <c r="A41" t="s">
        <v>64</v>
      </c>
      <c r="G41" s="1" t="s">
        <v>90</v>
      </c>
      <c r="H41" s="8" t="s">
        <v>147</v>
      </c>
    </row>
    <row r="42" spans="1:8" x14ac:dyDescent="0.25">
      <c r="A42" t="s">
        <v>65</v>
      </c>
    </row>
    <row r="43" spans="1:8" x14ac:dyDescent="0.25">
      <c r="A43" t="s">
        <v>56</v>
      </c>
      <c r="C43" s="16"/>
      <c r="D43" s="16"/>
      <c r="E43" s="16"/>
      <c r="F43" s="16"/>
      <c r="G43" s="1" t="s">
        <v>90</v>
      </c>
      <c r="H43" s="8" t="s">
        <v>114</v>
      </c>
    </row>
    <row r="44" spans="1:8" x14ac:dyDescent="0.25">
      <c r="A44" t="s">
        <v>66</v>
      </c>
    </row>
    <row r="45" spans="1:8" x14ac:dyDescent="0.25">
      <c r="A45" t="s">
        <v>67</v>
      </c>
    </row>
    <row r="46" spans="1:8" ht="15.75" thickBot="1" x14ac:dyDescent="0.3">
      <c r="A46" t="s">
        <v>68</v>
      </c>
    </row>
    <row r="47" spans="1:8" x14ac:dyDescent="0.25">
      <c r="A47" t="s">
        <v>69</v>
      </c>
      <c r="D47" s="20" t="s">
        <v>110</v>
      </c>
      <c r="E47" s="17"/>
      <c r="G47" s="10"/>
    </row>
    <row r="48" spans="1:8" x14ac:dyDescent="0.25">
      <c r="A48" t="s">
        <v>70</v>
      </c>
      <c r="D48" s="21"/>
      <c r="E48" s="17"/>
      <c r="G48" s="10"/>
    </row>
    <row r="49" spans="1:8" ht="15.75" thickBot="1" x14ac:dyDescent="0.3">
      <c r="A49" t="s">
        <v>71</v>
      </c>
      <c r="D49" s="22"/>
      <c r="E49" s="17"/>
      <c r="G49" s="10"/>
    </row>
    <row r="50" spans="1:8" x14ac:dyDescent="0.25">
      <c r="A50" t="s">
        <v>72</v>
      </c>
    </row>
    <row r="51" spans="1:8" x14ac:dyDescent="0.25">
      <c r="A51" t="s">
        <v>73</v>
      </c>
      <c r="G51" s="1" t="s">
        <v>90</v>
      </c>
      <c r="H51" s="8" t="s">
        <v>132</v>
      </c>
    </row>
    <row r="52" spans="1:8" x14ac:dyDescent="0.25">
      <c r="A52" t="s">
        <v>74</v>
      </c>
      <c r="G52" s="1" t="s">
        <v>90</v>
      </c>
      <c r="H52" s="8" t="s">
        <v>117</v>
      </c>
    </row>
    <row r="53" spans="1:8" x14ac:dyDescent="0.25">
      <c r="A53" t="s">
        <v>75</v>
      </c>
      <c r="G53" s="1" t="s">
        <v>90</v>
      </c>
      <c r="H53" s="8" t="s">
        <v>14</v>
      </c>
    </row>
    <row r="54" spans="1:8" x14ac:dyDescent="0.25">
      <c r="A54" t="s">
        <v>76</v>
      </c>
      <c r="G54" s="1" t="s">
        <v>90</v>
      </c>
      <c r="H54" s="8" t="s">
        <v>14</v>
      </c>
    </row>
    <row r="55" spans="1:8" x14ac:dyDescent="0.25">
      <c r="A55" t="s">
        <v>77</v>
      </c>
      <c r="G55" s="1" t="s">
        <v>90</v>
      </c>
      <c r="H55" s="8" t="s">
        <v>14</v>
      </c>
    </row>
    <row r="56" spans="1:8" x14ac:dyDescent="0.25">
      <c r="A56" t="s">
        <v>78</v>
      </c>
      <c r="G56" s="1" t="s">
        <v>90</v>
      </c>
      <c r="H56" s="8" t="s">
        <v>14</v>
      </c>
    </row>
    <row r="57" spans="1:8" x14ac:dyDescent="0.25">
      <c r="A57" t="s">
        <v>91</v>
      </c>
      <c r="G57" s="1" t="s">
        <v>90</v>
      </c>
      <c r="H57" s="8" t="s">
        <v>142</v>
      </c>
    </row>
    <row r="58" spans="1:8" x14ac:dyDescent="0.25">
      <c r="A58" t="s">
        <v>92</v>
      </c>
      <c r="G58" s="17" t="s">
        <v>90</v>
      </c>
      <c r="H58" s="18" t="s">
        <v>143</v>
      </c>
    </row>
    <row r="59" spans="1:8" x14ac:dyDescent="0.25">
      <c r="A59" t="s">
        <v>93</v>
      </c>
      <c r="G59" s="17" t="s">
        <v>90</v>
      </c>
      <c r="H59" s="18" t="s">
        <v>142</v>
      </c>
    </row>
    <row r="60" spans="1:8" x14ac:dyDescent="0.25">
      <c r="A60" t="s">
        <v>94</v>
      </c>
      <c r="G60" s="17" t="s">
        <v>90</v>
      </c>
      <c r="H60" s="18" t="s">
        <v>144</v>
      </c>
    </row>
    <row r="61" spans="1:8" x14ac:dyDescent="0.25">
      <c r="A61" t="s">
        <v>95</v>
      </c>
    </row>
    <row r="62" spans="1:8" x14ac:dyDescent="0.25">
      <c r="A62" t="s">
        <v>96</v>
      </c>
    </row>
    <row r="63" spans="1:8" x14ac:dyDescent="0.25">
      <c r="A63" t="s">
        <v>97</v>
      </c>
    </row>
    <row r="64" spans="1:8" x14ac:dyDescent="0.25">
      <c r="A64" t="s">
        <v>98</v>
      </c>
    </row>
    <row r="65" spans="1:8" x14ac:dyDescent="0.25">
      <c r="A65" t="s">
        <v>99</v>
      </c>
      <c r="G65" s="1" t="s">
        <v>90</v>
      </c>
      <c r="H65" s="8" t="s">
        <v>124</v>
      </c>
    </row>
    <row r="66" spans="1:8" x14ac:dyDescent="0.25">
      <c r="A66" t="s">
        <v>100</v>
      </c>
      <c r="G66" s="1" t="s">
        <v>90</v>
      </c>
      <c r="H66" s="8" t="s">
        <v>125</v>
      </c>
    </row>
    <row r="67" spans="1:8" x14ac:dyDescent="0.25">
      <c r="A67" t="s">
        <v>101</v>
      </c>
    </row>
    <row r="68" spans="1:8" x14ac:dyDescent="0.25">
      <c r="A68" t="s">
        <v>102</v>
      </c>
    </row>
    <row r="69" spans="1:8" x14ac:dyDescent="0.25">
      <c r="A69" t="s">
        <v>103</v>
      </c>
    </row>
    <row r="70" spans="1:8" x14ac:dyDescent="0.25">
      <c r="A70" t="s">
        <v>104</v>
      </c>
      <c r="G70" s="1" t="s">
        <v>90</v>
      </c>
      <c r="H70" s="8" t="s">
        <v>118</v>
      </c>
    </row>
    <row r="71" spans="1:8" x14ac:dyDescent="0.25">
      <c r="A71" t="s">
        <v>105</v>
      </c>
      <c r="G71" s="1" t="s">
        <v>90</v>
      </c>
      <c r="H71" s="8" t="s">
        <v>119</v>
      </c>
    </row>
    <row r="72" spans="1:8" x14ac:dyDescent="0.25">
      <c r="A72" t="s">
        <v>106</v>
      </c>
    </row>
  </sheetData>
  <autoFilter ref="A1:H72"/>
  <mergeCells count="11">
    <mergeCell ref="H2:H3"/>
    <mergeCell ref="D13:D14"/>
    <mergeCell ref="D11:D12"/>
    <mergeCell ref="D4:D5"/>
    <mergeCell ref="D8:D10"/>
    <mergeCell ref="D47:D49"/>
    <mergeCell ref="B2:B3"/>
    <mergeCell ref="B16:B17"/>
    <mergeCell ref="B18:B19"/>
    <mergeCell ref="B20:B21"/>
    <mergeCell ref="B22:B2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"/>
  <sheetViews>
    <sheetView workbookViewId="0">
      <selection activeCell="Q11" sqref="Q11"/>
    </sheetView>
  </sheetViews>
  <sheetFormatPr baseColWidth="10" defaultRowHeight="15" x14ac:dyDescent="0.25"/>
  <cols>
    <col min="2" max="2" width="13.85546875" bestFit="1" customWidth="1"/>
    <col min="4" max="4" width="12" bestFit="1" customWidth="1"/>
    <col min="5" max="5" width="14.7109375" customWidth="1"/>
    <col min="6" max="6" width="11.140625" customWidth="1"/>
    <col min="7" max="7" width="12.7109375" customWidth="1"/>
    <col min="8" max="8" width="12" customWidth="1"/>
    <col min="12" max="12" width="17.5703125" bestFit="1" customWidth="1"/>
    <col min="13" max="13" width="14.5703125" bestFit="1" customWidth="1"/>
    <col min="14" max="14" width="18.140625" customWidth="1"/>
    <col min="15" max="15" width="1.42578125" style="14" customWidth="1"/>
    <col min="16" max="16" width="14.42578125" style="13" bestFit="1" customWidth="1"/>
    <col min="17" max="17" width="11.42578125" style="13"/>
  </cols>
  <sheetData>
    <row r="1" spans="2:17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H1" t="s">
        <v>6</v>
      </c>
      <c r="I1" t="s">
        <v>7</v>
      </c>
      <c r="J1" t="s">
        <v>23</v>
      </c>
      <c r="K1" t="s">
        <v>24</v>
      </c>
      <c r="L1" t="s">
        <v>133</v>
      </c>
      <c r="M1" t="s">
        <v>134</v>
      </c>
      <c r="N1" t="s">
        <v>135</v>
      </c>
      <c r="P1" s="24" t="s">
        <v>138</v>
      </c>
      <c r="Q1" s="24"/>
    </row>
    <row r="2" spans="2:17" x14ac:dyDescent="0.25">
      <c r="B2">
        <v>63</v>
      </c>
      <c r="C2" s="2">
        <f>PI()*B2/1000</f>
        <v>0.19792033717615698</v>
      </c>
      <c r="D2">
        <v>3000</v>
      </c>
      <c r="E2" s="2">
        <f>D2/(60*60)</f>
        <v>0.83333333333333337</v>
      </c>
      <c r="F2" s="2">
        <f>E2/C2*60</f>
        <v>252.62689379665926</v>
      </c>
      <c r="G2">
        <v>120</v>
      </c>
      <c r="H2">
        <f>G2*C2</f>
        <v>23.750440461138837</v>
      </c>
      <c r="I2">
        <f>H2/1000*60</f>
        <v>1.4250264276683302</v>
      </c>
      <c r="J2">
        <v>12</v>
      </c>
      <c r="K2">
        <f>G2/J2</f>
        <v>10</v>
      </c>
      <c r="L2">
        <v>8</v>
      </c>
      <c r="M2">
        <f>PI()*B2</f>
        <v>197.92033717615698</v>
      </c>
      <c r="N2">
        <f>M2/8</f>
        <v>24.740042147019622</v>
      </c>
      <c r="P2" s="13" t="s">
        <v>136</v>
      </c>
      <c r="Q2" s="13" t="s">
        <v>137</v>
      </c>
    </row>
    <row r="3" spans="2:17" x14ac:dyDescent="0.25">
      <c r="P3" s="13">
        <v>40</v>
      </c>
      <c r="Q3" s="15">
        <f>P3*N2/10</f>
        <v>98.960168588078488</v>
      </c>
    </row>
  </sheetData>
  <mergeCells count="1">
    <mergeCell ref="P1:Q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7" sqref="I7"/>
    </sheetView>
  </sheetViews>
  <sheetFormatPr baseColWidth="10" defaultRowHeight="15" x14ac:dyDescent="0.25"/>
  <cols>
    <col min="1" max="1" width="15.5703125" customWidth="1"/>
    <col min="2" max="2" width="12.5703125" bestFit="1" customWidth="1"/>
    <col min="3" max="3" width="12.140625" bestFit="1" customWidth="1"/>
    <col min="4" max="4" width="9.85546875" customWidth="1"/>
    <col min="6" max="6" width="4.28515625" bestFit="1" customWidth="1"/>
    <col min="7" max="7" width="7.42578125" customWidth="1"/>
    <col min="8" max="8" width="15.140625" customWidth="1"/>
  </cols>
  <sheetData>
    <row r="1" spans="1:9" x14ac:dyDescent="0.25">
      <c r="B1" t="s">
        <v>10</v>
      </c>
      <c r="C1" t="s">
        <v>8</v>
      </c>
      <c r="D1" t="s">
        <v>9</v>
      </c>
      <c r="E1" t="s">
        <v>16</v>
      </c>
      <c r="F1" t="s">
        <v>18</v>
      </c>
      <c r="H1" t="s">
        <v>21</v>
      </c>
      <c r="I1" t="s">
        <v>22</v>
      </c>
    </row>
    <row r="2" spans="1:9" x14ac:dyDescent="0.25">
      <c r="A2" t="s">
        <v>11</v>
      </c>
      <c r="B2">
        <v>0.5</v>
      </c>
      <c r="C2">
        <v>12</v>
      </c>
      <c r="D2">
        <f>C2*B2</f>
        <v>6</v>
      </c>
    </row>
    <row r="3" spans="1:9" x14ac:dyDescent="0.25">
      <c r="A3" t="s">
        <v>12</v>
      </c>
      <c r="B3">
        <v>2.8</v>
      </c>
      <c r="C3">
        <v>12</v>
      </c>
      <c r="D3">
        <f>C3*B3</f>
        <v>33.599999999999994</v>
      </c>
    </row>
    <row r="4" spans="1:9" x14ac:dyDescent="0.25">
      <c r="A4" t="s">
        <v>13</v>
      </c>
      <c r="B4">
        <v>0.8</v>
      </c>
      <c r="C4">
        <v>12</v>
      </c>
      <c r="D4">
        <f>C4*B4</f>
        <v>9.6000000000000014</v>
      </c>
    </row>
    <row r="5" spans="1:9" x14ac:dyDescent="0.25">
      <c r="A5" t="s">
        <v>15</v>
      </c>
      <c r="E5">
        <v>0.3</v>
      </c>
      <c r="F5">
        <v>1</v>
      </c>
      <c r="G5">
        <f>F5*E5</f>
        <v>0.3</v>
      </c>
    </row>
    <row r="6" spans="1:9" x14ac:dyDescent="0.25">
      <c r="A6" t="s">
        <v>17</v>
      </c>
      <c r="E6">
        <v>0.1</v>
      </c>
      <c r="F6">
        <v>1</v>
      </c>
      <c r="G6">
        <f t="shared" ref="G6:G8" si="0">F6*E6</f>
        <v>0.1</v>
      </c>
    </row>
    <row r="7" spans="1:9" x14ac:dyDescent="0.25">
      <c r="A7" t="s">
        <v>19</v>
      </c>
      <c r="E7">
        <f>H7/12*1.1</f>
        <v>1.5583333333333336</v>
      </c>
      <c r="F7">
        <v>2</v>
      </c>
      <c r="G7">
        <f t="shared" si="0"/>
        <v>3.1166666666666671</v>
      </c>
      <c r="H7">
        <v>17</v>
      </c>
    </row>
    <row r="8" spans="1:9" x14ac:dyDescent="0.25">
      <c r="A8" t="s">
        <v>20</v>
      </c>
      <c r="E8">
        <v>0.5</v>
      </c>
      <c r="F8">
        <v>1</v>
      </c>
      <c r="G8">
        <f t="shared" si="0"/>
        <v>0.5</v>
      </c>
    </row>
    <row r="12" spans="1:9" x14ac:dyDescent="0.25">
      <c r="G12">
        <f>SUM(G5:G11)</f>
        <v>4.0166666666666675</v>
      </c>
      <c r="I12">
        <f>G12*12</f>
        <v>48.20000000000001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ArduinoMegaPin</vt:lpstr>
      <vt:lpstr>tourMoteurs</vt:lpstr>
      <vt:lpstr>courant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2015-09-20T14:19:51Z</dcterms:created>
  <dcterms:modified xsi:type="dcterms:W3CDTF">2018-05-23T13:30:34Z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6f229d47-2136-459d-ba42-aa8231978f27</vt:lpwstr>
  </property>
</Properties>
</file>