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ulture-of-development\js13k-back\"/>
    </mc:Choice>
  </mc:AlternateContent>
  <xr:revisionPtr revIDLastSave="0" documentId="13_ncr:1_{3132C930-61A7-46C0-BDA3-7119D3E8794E}" xr6:coauthVersionLast="41" xr6:coauthVersionMax="41" xr10:uidLastSave="{00000000-0000-0000-0000-000000000000}"/>
  <bookViews>
    <workbookView xWindow="-15030" yWindow="2250" windowWidth="28800" windowHeight="18285" xr2:uid="{7D700135-C964-4BDA-87A2-83B85BB22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K5" i="1"/>
  <c r="K21" i="1" s="1"/>
  <c r="J5" i="1"/>
  <c r="I5" i="1"/>
  <c r="I21" i="1" s="1"/>
  <c r="H5" i="1"/>
  <c r="H24" i="1" s="1"/>
  <c r="G5" i="1"/>
  <c r="G24" i="1" s="1"/>
  <c r="F5" i="1"/>
  <c r="F24" i="1" s="1"/>
  <c r="J22" i="1"/>
  <c r="J4" i="1"/>
  <c r="J18" i="1" s="1"/>
  <c r="J3" i="1"/>
  <c r="J15" i="1" s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I24" i="1"/>
  <c r="L23" i="1"/>
  <c r="K23" i="1"/>
  <c r="I23" i="1"/>
  <c r="H23" i="1"/>
  <c r="G23" i="1"/>
  <c r="L22" i="1"/>
  <c r="K22" i="1"/>
  <c r="I22" i="1"/>
  <c r="H22" i="1"/>
  <c r="G22" i="1"/>
  <c r="L21" i="1"/>
  <c r="L19" i="1"/>
  <c r="K19" i="1"/>
  <c r="J19" i="1"/>
  <c r="I19" i="1"/>
  <c r="H19" i="1"/>
  <c r="G19" i="1"/>
  <c r="L18" i="1"/>
  <c r="K18" i="1"/>
  <c r="L17" i="1"/>
  <c r="K17" i="1"/>
  <c r="I17" i="1"/>
  <c r="H17" i="1"/>
  <c r="G17" i="1"/>
  <c r="K16" i="1"/>
  <c r="J16" i="1"/>
  <c r="I16" i="1"/>
  <c r="H16" i="1"/>
  <c r="G16" i="1"/>
  <c r="L15" i="1"/>
  <c r="L13" i="1"/>
  <c r="K13" i="1"/>
  <c r="J13" i="1"/>
  <c r="I13" i="1"/>
  <c r="H13" i="1"/>
  <c r="G13" i="1"/>
  <c r="F36" i="1"/>
  <c r="F35" i="1"/>
  <c r="F34" i="1"/>
  <c r="F33" i="1"/>
  <c r="F32" i="1"/>
  <c r="F31" i="1"/>
  <c r="F30" i="1"/>
  <c r="F29" i="1"/>
  <c r="F28" i="1"/>
  <c r="F26" i="1"/>
  <c r="F25" i="1"/>
  <c r="F17" i="1"/>
  <c r="F16" i="1"/>
  <c r="L4" i="1"/>
  <c r="L20" i="1" s="1"/>
  <c r="K4" i="1"/>
  <c r="K20" i="1" s="1"/>
  <c r="I4" i="1"/>
  <c r="I18" i="1" s="1"/>
  <c r="H4" i="1"/>
  <c r="H18" i="1" s="1"/>
  <c r="G4" i="1"/>
  <c r="G18" i="1" s="1"/>
  <c r="L3" i="1"/>
  <c r="L16" i="1" s="1"/>
  <c r="K3" i="1"/>
  <c r="K15" i="1" s="1"/>
  <c r="I3" i="1"/>
  <c r="I15" i="1" s="1"/>
  <c r="H3" i="1"/>
  <c r="H15" i="1" s="1"/>
  <c r="G3" i="1"/>
  <c r="G15" i="1" s="1"/>
  <c r="F4" i="1"/>
  <c r="F18" i="1" s="1"/>
  <c r="F3" i="1"/>
  <c r="F27" i="1" s="1"/>
  <c r="F20" i="1" l="1"/>
  <c r="G14" i="1"/>
  <c r="G20" i="1"/>
  <c r="F19" i="1"/>
  <c r="H14" i="1"/>
  <c r="J17" i="1"/>
  <c r="I14" i="1"/>
  <c r="G27" i="1"/>
  <c r="J14" i="1"/>
  <c r="H20" i="1"/>
  <c r="K14" i="1"/>
  <c r="I20" i="1"/>
  <c r="J20" i="1"/>
  <c r="H27" i="1"/>
  <c r="I27" i="1"/>
  <c r="F13" i="1"/>
  <c r="J27" i="1"/>
  <c r="F15" i="1"/>
  <c r="K27" i="1"/>
  <c r="F14" i="1"/>
  <c r="L27" i="1"/>
  <c r="G21" i="1"/>
  <c r="H21" i="1"/>
  <c r="F23" i="1"/>
  <c r="F21" i="1"/>
  <c r="F22" i="1"/>
  <c r="J23" i="1"/>
  <c r="J24" i="1"/>
  <c r="J21" i="1"/>
  <c r="L14" i="1"/>
</calcChain>
</file>

<file path=xl/sharedStrings.xml><?xml version="1.0" encoding="utf-8"?>
<sst xmlns="http://schemas.openxmlformats.org/spreadsheetml/2006/main" count="216" uniqueCount="99">
  <si>
    <t>Class</t>
  </si>
  <si>
    <t>Specialization</t>
  </si>
  <si>
    <t>Rarity</t>
  </si>
  <si>
    <t>Name</t>
  </si>
  <si>
    <t>Implication</t>
  </si>
  <si>
    <t>Algorithm</t>
  </si>
  <si>
    <t>Mathematician</t>
  </si>
  <si>
    <t>Abstraction</t>
  </si>
  <si>
    <t>Dream</t>
  </si>
  <si>
    <t>Concept</t>
  </si>
  <si>
    <t>Virus</t>
  </si>
  <si>
    <t>Modeler</t>
  </si>
  <si>
    <t>Engineer</t>
  </si>
  <si>
    <t>Dormant</t>
  </si>
  <si>
    <t>Common</t>
  </si>
  <si>
    <t>Epic</t>
  </si>
  <si>
    <t>Rare</t>
  </si>
  <si>
    <t>Fuzzy</t>
  </si>
  <si>
    <t>Boole</t>
  </si>
  <si>
    <t>Proof</t>
  </si>
  <si>
    <t>Truth</t>
  </si>
  <si>
    <t>Regression</t>
  </si>
  <si>
    <t>Divide and Conquer</t>
  </si>
  <si>
    <t>Greedy</t>
  </si>
  <si>
    <t>Brute Force</t>
  </si>
  <si>
    <t>Data</t>
  </si>
  <si>
    <t>Equation</t>
  </si>
  <si>
    <t>Theory</t>
  </si>
  <si>
    <t>Law</t>
  </si>
  <si>
    <t>Drug</t>
  </si>
  <si>
    <t>Lambda</t>
  </si>
  <si>
    <t>Language</t>
  </si>
  <si>
    <t>Transfer (knowledge)</t>
  </si>
  <si>
    <t>Prophet</t>
  </si>
  <si>
    <t>Idea</t>
  </si>
  <si>
    <t>Lucid</t>
  </si>
  <si>
    <t>Nightmare</t>
  </si>
  <si>
    <t>Power</t>
  </si>
  <si>
    <t>Philosophy</t>
  </si>
  <si>
    <t>Knowledge</t>
  </si>
  <si>
    <t>Religion</t>
  </si>
  <si>
    <t>Physical Attack</t>
  </si>
  <si>
    <t>Physical Defense</t>
  </si>
  <si>
    <t>Magic Attack</t>
  </si>
  <si>
    <t>Magic Defense</t>
  </si>
  <si>
    <t>Basic Skill</t>
  </si>
  <si>
    <t>Special Skill</t>
  </si>
  <si>
    <t>Attack Speed</t>
  </si>
  <si>
    <t>Class Trait</t>
  </si>
  <si>
    <t>Logic</t>
  </si>
  <si>
    <t>Planning</t>
  </si>
  <si>
    <t>Math</t>
  </si>
  <si>
    <t>Inutition</t>
  </si>
  <si>
    <t>Creativity</t>
  </si>
  <si>
    <t>Understanding</t>
  </si>
  <si>
    <t>Base Attributes</t>
  </si>
  <si>
    <t>Life</t>
  </si>
  <si>
    <t>Mana</t>
  </si>
  <si>
    <t>Class Attributes</t>
  </si>
  <si>
    <t>Logic/Impliciation</t>
  </si>
  <si>
    <t>Planning/Algorithm</t>
  </si>
  <si>
    <t>Math/Mathematician</t>
  </si>
  <si>
    <t>Intuition/Abstraction</t>
  </si>
  <si>
    <t>Creativity/Dream</t>
  </si>
  <si>
    <t>Understanding/Concept</t>
  </si>
  <si>
    <t>offense</t>
  </si>
  <si>
    <t>balanced</t>
  </si>
  <si>
    <t>defense</t>
  </si>
  <si>
    <t>Specialization Base</t>
  </si>
  <si>
    <t>offense physical</t>
  </si>
  <si>
    <t>defense physical</t>
  </si>
  <si>
    <t>offense magic</t>
  </si>
  <si>
    <t>defense magic</t>
  </si>
  <si>
    <t>Punch (physical roll)</t>
  </si>
  <si>
    <t>Infection (DOT magic)</t>
  </si>
  <si>
    <t>Negate (swaps the target's attack and defense)</t>
  </si>
  <si>
    <t>Cast (magic roll)</t>
  </si>
  <si>
    <t>Bubble (shield for 2x mana)</t>
  </si>
  <si>
    <t>Parition (reduce all opponent stats by 10%)</t>
  </si>
  <si>
    <t>Best Next (next attack hits lowest health opponent anywhere on the board)</t>
  </si>
  <si>
    <t>Label (make this minion the target for the whole team)</t>
  </si>
  <si>
    <t>Predict (next attack hits for max amount)</t>
  </si>
  <si>
    <t>Solve (reduce next damage taken to 0)</t>
  </si>
  <si>
    <t>Sense (attack magic and shield self for amount of hit)</t>
  </si>
  <si>
    <t>Conservation (reduce special cooldown of all teammates to 0)</t>
  </si>
  <si>
    <t>Bender (slow opponent attack speed by 10%)</t>
  </si>
  <si>
    <t>Represent (heal for 1/3 to 2/3 of missing life)</t>
  </si>
  <si>
    <t>Captivate (reduce opponents magic defense by 15%)</t>
  </si>
  <si>
    <t>Explain (pick a random teammate, random magic or physical, both match higher of the two)</t>
  </si>
  <si>
    <t>Lala Land (steals nearest opponents mana and resets their special timer)</t>
  </si>
  <si>
    <t>Frighten (nearby opponents attack another teammate)</t>
  </si>
  <si>
    <t>Flex (increase stats until next attack)</t>
  </si>
  <si>
    <t>Tithe (reduce nearest opponent stats by 10% until they take additional damage)</t>
  </si>
  <si>
    <t>Recall (repeat your best basic hit)</t>
  </si>
  <si>
    <t>Influence (force all opponents to attack self)</t>
  </si>
  <si>
    <t>Ignite (encases self in fire, burning nearby opponents for magic)</t>
  </si>
  <si>
    <t>Drink (poisons all opponents for magic DOT)</t>
  </si>
  <si>
    <t>Bounce (reflects next physical attack)</t>
  </si>
  <si>
    <t>Reflect (next magic damage is reflected)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</si>
</sst>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2" borderId="1" xfId="1" applyFont="1"/>
    <xf numFmtId="0" fontId="2" fillId="3" borderId="2" xfId="2" applyBorder="1"/>
    <xf numFmtId="0" fontId="0" fillId="4" borderId="0" xfId="0" applyFill="1"/>
    <xf numFmtId="0" fontId="0" fillId="5" borderId="0" xfId="0" applyFill="1"/>
    <xf numFmtId="2" fontId="0" fillId="0" borderId="0" xfId="0" applyNumberFormat="1"/>
    <xf numFmtId="1" fontId="0" fillId="0" borderId="0" xfId="0" applyNumberFormat="1"/>
  </cellXfs>
  <cellStyles count="3"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EFA4-6E66-43D2-8243-FC793CCE513D}">
  <dimension ref="A1:N40"/>
  <sheetViews>
    <sheetView tabSelected="1" topLeftCell="A7" zoomScale="175" zoomScaleNormal="175" workbookViewId="0">
      <selection activeCell="L36" sqref="L36"/>
    </sheetView>
  </sheetViews>
  <sheetFormatPr defaultRowHeight="15" x14ac:dyDescent="0.25"/>
  <cols>
    <col min="1" max="1" width="14.140625" bestFit="1" customWidth="1"/>
    <col min="2" max="2" width="14.42578125" bestFit="1" customWidth="1"/>
    <col min="3" max="3" width="13.42578125" bestFit="1" customWidth="1"/>
    <col min="4" max="4" width="9" bestFit="1" customWidth="1"/>
    <col min="5" max="5" width="20.28515625" bestFit="1" customWidth="1"/>
    <col min="6" max="6" width="14.42578125" bestFit="1" customWidth="1"/>
    <col min="7" max="7" width="16.28515625" bestFit="1" customWidth="1"/>
    <col min="8" max="8" width="12.28515625" bestFit="1" customWidth="1"/>
    <col min="9" max="9" width="14.28515625" bestFit="1" customWidth="1"/>
    <col min="10" max="10" width="9" bestFit="1" customWidth="1"/>
    <col min="11" max="11" width="6.85546875" bestFit="1" customWidth="1"/>
    <col min="12" max="12" width="12.7109375" bestFit="1" customWidth="1"/>
    <col min="13" max="13" width="19.140625" bestFit="1" customWidth="1"/>
    <col min="14" max="14" width="11.42578125" bestFit="1" customWidth="1"/>
  </cols>
  <sheetData>
    <row r="1" spans="1:14" s="1" customFormat="1" x14ac:dyDescent="0.2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56</v>
      </c>
      <c r="K1" s="1" t="s">
        <v>57</v>
      </c>
      <c r="L1" s="1" t="s">
        <v>47</v>
      </c>
      <c r="M1" s="1" t="s">
        <v>45</v>
      </c>
      <c r="N1" s="1" t="s">
        <v>46</v>
      </c>
    </row>
    <row r="2" spans="1:14" s="2" customFormat="1" x14ac:dyDescent="0.25">
      <c r="A2" s="2" t="s">
        <v>55</v>
      </c>
      <c r="F2" s="2">
        <v>1000</v>
      </c>
      <c r="G2" s="2">
        <v>1000</v>
      </c>
      <c r="H2" s="2">
        <v>1000</v>
      </c>
      <c r="I2" s="2">
        <v>1000</v>
      </c>
      <c r="J2" s="2">
        <v>5000</v>
      </c>
      <c r="K2" s="2">
        <v>500</v>
      </c>
      <c r="L2" s="2">
        <v>1</v>
      </c>
    </row>
    <row r="3" spans="1:14" s="3" customFormat="1" x14ac:dyDescent="0.25">
      <c r="A3" s="3" t="s">
        <v>58</v>
      </c>
      <c r="B3" s="3" t="s">
        <v>59</v>
      </c>
      <c r="E3" s="3" t="s">
        <v>65</v>
      </c>
      <c r="F3" s="3">
        <f>F7-((F7-1)*0.05)</f>
        <v>1.4750000000000001</v>
      </c>
      <c r="G3" s="3">
        <f t="shared" ref="G3:L3" si="0">G7-((G7-1)*0.05)</f>
        <v>1</v>
      </c>
      <c r="H3" s="3">
        <f t="shared" si="0"/>
        <v>1.4750000000000001</v>
      </c>
      <c r="I3" s="3">
        <f t="shared" si="0"/>
        <v>1</v>
      </c>
      <c r="J3" s="3">
        <f>J7+((J7-1)*0.05)</f>
        <v>0.89500000000000002</v>
      </c>
      <c r="K3" s="3">
        <f t="shared" si="0"/>
        <v>1.2375</v>
      </c>
      <c r="L3" s="3">
        <f t="shared" si="0"/>
        <v>1.19</v>
      </c>
    </row>
    <row r="4" spans="1:14" s="3" customFormat="1" x14ac:dyDescent="0.25">
      <c r="A4" s="3" t="s">
        <v>58</v>
      </c>
      <c r="B4" s="3" t="s">
        <v>60</v>
      </c>
      <c r="E4" s="3" t="s">
        <v>66</v>
      </c>
      <c r="F4" s="3">
        <f>F6-((F6-1)*0.05)</f>
        <v>1.2375</v>
      </c>
      <c r="G4" s="3">
        <f t="shared" ref="G4:L4" si="1">G6-((G6-1)*0.05)</f>
        <v>1.2375</v>
      </c>
      <c r="H4" s="3">
        <f t="shared" si="1"/>
        <v>1.2375</v>
      </c>
      <c r="I4" s="3">
        <f t="shared" si="1"/>
        <v>1.2375</v>
      </c>
      <c r="J4" s="3">
        <f>J6+((J6-1)*0.05)</f>
        <v>1.105</v>
      </c>
      <c r="K4" s="3">
        <f t="shared" si="1"/>
        <v>1.0950000000000002</v>
      </c>
      <c r="L4" s="3">
        <f t="shared" si="1"/>
        <v>1.0950000000000002</v>
      </c>
    </row>
    <row r="5" spans="1:14" s="3" customFormat="1" x14ac:dyDescent="0.25">
      <c r="A5" s="3" t="s">
        <v>58</v>
      </c>
      <c r="B5" s="3" t="s">
        <v>61</v>
      </c>
      <c r="E5" s="3" t="s">
        <v>67</v>
      </c>
      <c r="F5" s="3">
        <f>F8-((F8-1)*0.1)</f>
        <v>1</v>
      </c>
      <c r="G5" s="3">
        <f t="shared" ref="G5:L5" si="2">G8-((G8-1)*0.1)</f>
        <v>1.675</v>
      </c>
      <c r="H5" s="3">
        <f t="shared" si="2"/>
        <v>1</v>
      </c>
      <c r="I5" s="3">
        <f t="shared" si="2"/>
        <v>1.675</v>
      </c>
      <c r="J5" s="3">
        <f t="shared" si="2"/>
        <v>1.45</v>
      </c>
      <c r="K5" s="3">
        <f t="shared" si="2"/>
        <v>1.45</v>
      </c>
      <c r="L5" s="3">
        <f t="shared" si="2"/>
        <v>0.91</v>
      </c>
    </row>
    <row r="6" spans="1:14" s="3" customFormat="1" x14ac:dyDescent="0.25">
      <c r="A6" s="3" t="s">
        <v>58</v>
      </c>
      <c r="B6" s="3" t="s">
        <v>62</v>
      </c>
      <c r="E6" s="3" t="s">
        <v>66</v>
      </c>
      <c r="F6" s="3">
        <v>1.25</v>
      </c>
      <c r="G6" s="3">
        <v>1.25</v>
      </c>
      <c r="H6" s="3">
        <v>1.25</v>
      </c>
      <c r="I6" s="3">
        <v>1.25</v>
      </c>
      <c r="J6" s="3">
        <v>1.1000000000000001</v>
      </c>
      <c r="K6" s="3">
        <v>1.1000000000000001</v>
      </c>
      <c r="L6" s="3">
        <v>1.1000000000000001</v>
      </c>
    </row>
    <row r="7" spans="1:14" s="3" customFormat="1" x14ac:dyDescent="0.25">
      <c r="A7" s="3" t="s">
        <v>58</v>
      </c>
      <c r="B7" s="3" t="s">
        <v>63</v>
      </c>
      <c r="E7" s="3" t="s">
        <v>65</v>
      </c>
      <c r="F7" s="3">
        <v>1.5</v>
      </c>
      <c r="G7" s="3">
        <v>1</v>
      </c>
      <c r="H7" s="3">
        <v>1.5</v>
      </c>
      <c r="I7" s="3">
        <v>1</v>
      </c>
      <c r="J7" s="3">
        <v>0.9</v>
      </c>
      <c r="K7" s="3">
        <v>1.25</v>
      </c>
      <c r="L7" s="3">
        <v>1.2</v>
      </c>
    </row>
    <row r="8" spans="1:14" s="3" customFormat="1" x14ac:dyDescent="0.25">
      <c r="A8" s="3" t="s">
        <v>58</v>
      </c>
      <c r="B8" s="3" t="s">
        <v>64</v>
      </c>
      <c r="E8" s="3" t="s">
        <v>67</v>
      </c>
      <c r="F8" s="3">
        <v>1</v>
      </c>
      <c r="G8" s="3">
        <v>1.75</v>
      </c>
      <c r="H8" s="3">
        <v>1</v>
      </c>
      <c r="I8" s="3">
        <v>1.75</v>
      </c>
      <c r="J8" s="3">
        <v>1.5</v>
      </c>
      <c r="K8" s="3">
        <v>1.5</v>
      </c>
      <c r="L8" s="3">
        <v>0.9</v>
      </c>
    </row>
    <row r="9" spans="1:14" s="4" customFormat="1" x14ac:dyDescent="0.25">
      <c r="A9" s="4" t="s">
        <v>68</v>
      </c>
      <c r="C9" s="4" t="s">
        <v>10</v>
      </c>
      <c r="E9" s="4" t="s">
        <v>69</v>
      </c>
      <c r="F9" s="4">
        <v>1.3</v>
      </c>
      <c r="G9" s="4">
        <v>0.9</v>
      </c>
      <c r="H9" s="4">
        <v>0.8</v>
      </c>
      <c r="I9" s="4">
        <v>0.8</v>
      </c>
      <c r="J9" s="4">
        <v>0.9</v>
      </c>
      <c r="K9" s="4">
        <v>0.8</v>
      </c>
      <c r="L9" s="4">
        <v>1.25</v>
      </c>
    </row>
    <row r="10" spans="1:14" s="4" customFormat="1" x14ac:dyDescent="0.25">
      <c r="A10" s="4" t="s">
        <v>68</v>
      </c>
      <c r="C10" s="4" t="s">
        <v>11</v>
      </c>
      <c r="E10" s="4" t="s">
        <v>70</v>
      </c>
      <c r="F10" s="4">
        <v>1</v>
      </c>
      <c r="G10" s="4">
        <v>1.3</v>
      </c>
      <c r="H10" s="4">
        <v>0.9</v>
      </c>
      <c r="I10" s="4">
        <v>0.9</v>
      </c>
      <c r="J10" s="4">
        <v>1.5</v>
      </c>
      <c r="K10" s="4">
        <v>0.8</v>
      </c>
      <c r="L10" s="4">
        <v>0.9</v>
      </c>
    </row>
    <row r="11" spans="1:14" s="4" customFormat="1" x14ac:dyDescent="0.25">
      <c r="A11" s="4" t="s">
        <v>68</v>
      </c>
      <c r="C11" s="4" t="s">
        <v>12</v>
      </c>
      <c r="E11" s="4" t="s">
        <v>71</v>
      </c>
      <c r="F11" s="4">
        <v>0.8</v>
      </c>
      <c r="G11" s="4">
        <v>0.8</v>
      </c>
      <c r="H11" s="4">
        <v>1.4</v>
      </c>
      <c r="I11" s="4">
        <v>1.1000000000000001</v>
      </c>
      <c r="J11" s="4">
        <v>0.8</v>
      </c>
      <c r="K11" s="4">
        <v>1.25</v>
      </c>
      <c r="L11" s="4">
        <v>1</v>
      </c>
    </row>
    <row r="12" spans="1:14" s="4" customFormat="1" x14ac:dyDescent="0.25">
      <c r="A12" s="4" t="s">
        <v>68</v>
      </c>
      <c r="C12" s="4" t="s">
        <v>13</v>
      </c>
      <c r="E12" s="4" t="s">
        <v>72</v>
      </c>
      <c r="F12" s="4">
        <v>1.1000000000000001</v>
      </c>
      <c r="G12" s="4">
        <v>0.9</v>
      </c>
      <c r="H12" s="4">
        <v>1</v>
      </c>
      <c r="I12" s="4">
        <v>1.5</v>
      </c>
      <c r="J12" s="4">
        <v>1.35</v>
      </c>
      <c r="K12" s="4">
        <v>1.2</v>
      </c>
      <c r="L12" s="4">
        <v>0.9</v>
      </c>
    </row>
    <row r="13" spans="1:14" x14ac:dyDescent="0.25">
      <c r="A13" t="s">
        <v>49</v>
      </c>
      <c r="B13" t="s">
        <v>4</v>
      </c>
      <c r="C13" t="s">
        <v>10</v>
      </c>
      <c r="D13" t="s">
        <v>14</v>
      </c>
      <c r="E13" t="s">
        <v>17</v>
      </c>
      <c r="F13" s="6">
        <f>F$2*F$3*F$9*VLOOKUP($D13,$D$38:$E$40,2,FALSE)</f>
        <v>1917.5</v>
      </c>
      <c r="G13" s="6">
        <f t="shared" ref="G13:L13" si="3">G$2*G$3*G$9*VLOOKUP($D13,$D$38:$E$40,2,FALSE)</f>
        <v>900</v>
      </c>
      <c r="H13" s="6">
        <f t="shared" si="3"/>
        <v>1180</v>
      </c>
      <c r="I13" s="6">
        <f t="shared" si="3"/>
        <v>800</v>
      </c>
      <c r="J13" s="6">
        <f t="shared" si="3"/>
        <v>4027.5</v>
      </c>
      <c r="K13" s="6">
        <f t="shared" si="3"/>
        <v>495</v>
      </c>
      <c r="L13" s="5">
        <f t="shared" si="3"/>
        <v>1.4874999999999998</v>
      </c>
      <c r="M13" t="s">
        <v>73</v>
      </c>
      <c r="N13" t="s">
        <v>74</v>
      </c>
    </row>
    <row r="14" spans="1:14" x14ac:dyDescent="0.25">
      <c r="A14" t="s">
        <v>49</v>
      </c>
      <c r="B14" t="s">
        <v>4</v>
      </c>
      <c r="C14" t="s">
        <v>11</v>
      </c>
      <c r="D14" t="s">
        <v>14</v>
      </c>
      <c r="E14" t="s">
        <v>18</v>
      </c>
      <c r="F14" s="6">
        <f>F$2*F$3*F$10*VLOOKUP($D14,$D$38:$E$40,2,FALSE)</f>
        <v>1475</v>
      </c>
      <c r="G14" s="6">
        <f t="shared" ref="G14:L14" si="4">G$2*G$3*G$10*VLOOKUP($D14,$D$38:$E$40,2,FALSE)</f>
        <v>1300</v>
      </c>
      <c r="H14" s="6">
        <f t="shared" si="4"/>
        <v>1327.5</v>
      </c>
      <c r="I14" s="6">
        <f t="shared" si="4"/>
        <v>900</v>
      </c>
      <c r="J14" s="6">
        <f t="shared" si="4"/>
        <v>6712.5</v>
      </c>
      <c r="K14" s="6">
        <f t="shared" si="4"/>
        <v>495</v>
      </c>
      <c r="L14" s="5">
        <f t="shared" si="4"/>
        <v>1.071</v>
      </c>
      <c r="M14" t="s">
        <v>73</v>
      </c>
      <c r="N14" t="s">
        <v>75</v>
      </c>
    </row>
    <row r="15" spans="1:14" x14ac:dyDescent="0.25">
      <c r="A15" t="s">
        <v>49</v>
      </c>
      <c r="B15" t="s">
        <v>4</v>
      </c>
      <c r="C15" t="s">
        <v>12</v>
      </c>
      <c r="D15" t="s">
        <v>15</v>
      </c>
      <c r="E15" t="s">
        <v>19</v>
      </c>
      <c r="F15" s="6">
        <f>F$2*F$3*F$11*VLOOKUP($D15,$D$38:$E$40,2,FALSE)</f>
        <v>1711</v>
      </c>
      <c r="G15" s="6">
        <f t="shared" ref="G15:L15" si="5">G$2*G$3*G$11*VLOOKUP($D15,$D$38:$E$40,2,FALSE)</f>
        <v>1160</v>
      </c>
      <c r="H15" s="6">
        <f t="shared" si="5"/>
        <v>2994.25</v>
      </c>
      <c r="I15" s="6">
        <f t="shared" si="5"/>
        <v>1595</v>
      </c>
      <c r="J15" s="6">
        <f t="shared" si="5"/>
        <v>5191</v>
      </c>
      <c r="K15" s="6">
        <f t="shared" si="5"/>
        <v>1121.484375</v>
      </c>
      <c r="L15" s="5">
        <f t="shared" si="5"/>
        <v>1.7254999999999998</v>
      </c>
      <c r="M15" t="s">
        <v>76</v>
      </c>
      <c r="N15" t="s">
        <v>95</v>
      </c>
    </row>
    <row r="16" spans="1:14" x14ac:dyDescent="0.25">
      <c r="A16" t="s">
        <v>49</v>
      </c>
      <c r="B16" t="s">
        <v>4</v>
      </c>
      <c r="C16" t="s">
        <v>13</v>
      </c>
      <c r="D16" t="s">
        <v>14</v>
      </c>
      <c r="E16" t="s">
        <v>20</v>
      </c>
      <c r="F16" s="6">
        <f>F$2*F$3*F$12*VLOOKUP($D16,$D$38:$E$40,2,FALSE)</f>
        <v>1622.5000000000002</v>
      </c>
      <c r="G16" s="6">
        <f t="shared" ref="G16:L16" si="6">G$2*G$3*G$12*VLOOKUP($D16,$D$38:$E$40,2,FALSE)</f>
        <v>900</v>
      </c>
      <c r="H16" s="6">
        <f t="shared" si="6"/>
        <v>1475</v>
      </c>
      <c r="I16" s="6">
        <f t="shared" si="6"/>
        <v>1500</v>
      </c>
      <c r="J16" s="6">
        <f t="shared" si="6"/>
        <v>6041.25</v>
      </c>
      <c r="K16" s="6">
        <f t="shared" si="6"/>
        <v>742.5</v>
      </c>
      <c r="L16" s="5">
        <f t="shared" si="6"/>
        <v>1.071</v>
      </c>
      <c r="M16" t="s">
        <v>76</v>
      </c>
      <c r="N16" t="s">
        <v>77</v>
      </c>
    </row>
    <row r="17" spans="1:14" x14ac:dyDescent="0.25">
      <c r="A17" t="s">
        <v>50</v>
      </c>
      <c r="B17" t="s">
        <v>5</v>
      </c>
      <c r="C17" t="s">
        <v>10</v>
      </c>
      <c r="D17" t="s">
        <v>16</v>
      </c>
      <c r="E17" t="s">
        <v>21</v>
      </c>
      <c r="F17" s="6">
        <f>F$2*F$4*F$9*VLOOKUP($D17,$D$38:$E$40,2,FALSE)</f>
        <v>1930.5</v>
      </c>
      <c r="G17" s="6">
        <f t="shared" ref="G17:L17" si="7">G$2*G$4*G$9*VLOOKUP($D17,$D$38:$E$40,2,FALSE)</f>
        <v>1336.5</v>
      </c>
      <c r="H17" s="6">
        <f t="shared" si="7"/>
        <v>1188</v>
      </c>
      <c r="I17" s="6">
        <f t="shared" si="7"/>
        <v>1188</v>
      </c>
      <c r="J17" s="6">
        <f t="shared" si="7"/>
        <v>5967</v>
      </c>
      <c r="K17" s="6">
        <f t="shared" si="7"/>
        <v>525.60000000000014</v>
      </c>
      <c r="L17" s="5">
        <f t="shared" si="7"/>
        <v>1.6425000000000003</v>
      </c>
      <c r="M17" t="s">
        <v>73</v>
      </c>
      <c r="N17" t="s">
        <v>81</v>
      </c>
    </row>
    <row r="18" spans="1:14" x14ac:dyDescent="0.25">
      <c r="A18" t="s">
        <v>50</v>
      </c>
      <c r="B18" t="s">
        <v>5</v>
      </c>
      <c r="C18" t="s">
        <v>11</v>
      </c>
      <c r="D18" t="s">
        <v>16</v>
      </c>
      <c r="E18" t="s">
        <v>22</v>
      </c>
      <c r="F18" s="6">
        <f>F$2*F$4*F$10*VLOOKUP($D18,$D$38:$E$40,2,FALSE)</f>
        <v>1485</v>
      </c>
      <c r="G18" s="6">
        <f t="shared" ref="G18:L18" si="8">G$2*G$4*G$10*VLOOKUP($D18,$D$38:$E$40,2,FALSE)</f>
        <v>1930.5</v>
      </c>
      <c r="H18" s="6">
        <f t="shared" si="8"/>
        <v>1336.5</v>
      </c>
      <c r="I18" s="6">
        <f t="shared" si="8"/>
        <v>1336.5</v>
      </c>
      <c r="J18" s="6">
        <f t="shared" si="8"/>
        <v>9945</v>
      </c>
      <c r="K18" s="6">
        <f t="shared" si="8"/>
        <v>525.60000000000014</v>
      </c>
      <c r="L18" s="5">
        <f t="shared" si="8"/>
        <v>1.1826000000000001</v>
      </c>
      <c r="M18" t="s">
        <v>73</v>
      </c>
      <c r="N18" t="s">
        <v>78</v>
      </c>
    </row>
    <row r="19" spans="1:14" x14ac:dyDescent="0.25">
      <c r="A19" t="s">
        <v>50</v>
      </c>
      <c r="B19" t="s">
        <v>5</v>
      </c>
      <c r="C19" t="s">
        <v>12</v>
      </c>
      <c r="D19" t="s">
        <v>14</v>
      </c>
      <c r="E19" t="s">
        <v>23</v>
      </c>
      <c r="F19" s="6">
        <f>F$2*F$4*F$11*VLOOKUP($D19,$D$38:$E$40,2,FALSE)</f>
        <v>990</v>
      </c>
      <c r="G19" s="6">
        <f t="shared" ref="G19:L19" si="9">G$2*G$4*G$11*VLOOKUP($D19,$D$38:$E$40,2,FALSE)</f>
        <v>990</v>
      </c>
      <c r="H19" s="6">
        <f t="shared" si="9"/>
        <v>1732.5</v>
      </c>
      <c r="I19" s="6">
        <f t="shared" si="9"/>
        <v>1361.25</v>
      </c>
      <c r="J19" s="6">
        <f t="shared" si="9"/>
        <v>4420</v>
      </c>
      <c r="K19" s="6">
        <f t="shared" si="9"/>
        <v>684.37500000000011</v>
      </c>
      <c r="L19" s="5">
        <f t="shared" si="9"/>
        <v>1.0950000000000002</v>
      </c>
      <c r="M19" t="s">
        <v>76</v>
      </c>
      <c r="N19" t="s">
        <v>79</v>
      </c>
    </row>
    <row r="20" spans="1:14" x14ac:dyDescent="0.25">
      <c r="A20" t="s">
        <v>50</v>
      </c>
      <c r="B20" t="s">
        <v>5</v>
      </c>
      <c r="C20" t="s">
        <v>13</v>
      </c>
      <c r="D20" t="s">
        <v>14</v>
      </c>
      <c r="E20" t="s">
        <v>24</v>
      </c>
      <c r="F20" s="6">
        <f>F$2*F$4*F$12*VLOOKUP($D20,$D$38:$E$40,2,FALSE)</f>
        <v>1361.25</v>
      </c>
      <c r="G20" s="6">
        <f t="shared" ref="G20:L20" si="10">G$2*G$4*G$12*VLOOKUP($D20,$D$38:$E$40,2,FALSE)</f>
        <v>1113.75</v>
      </c>
      <c r="H20" s="6">
        <f t="shared" si="10"/>
        <v>1237.5</v>
      </c>
      <c r="I20" s="6">
        <f t="shared" si="10"/>
        <v>1856.25</v>
      </c>
      <c r="J20" s="6">
        <f t="shared" si="10"/>
        <v>7458.7500000000009</v>
      </c>
      <c r="K20" s="6">
        <f t="shared" si="10"/>
        <v>657.00000000000011</v>
      </c>
      <c r="L20" s="5">
        <f t="shared" si="10"/>
        <v>0.98550000000000015</v>
      </c>
      <c r="M20" t="s">
        <v>76</v>
      </c>
      <c r="N20" t="s">
        <v>98</v>
      </c>
    </row>
    <row r="21" spans="1:14" x14ac:dyDescent="0.25">
      <c r="A21" t="s">
        <v>51</v>
      </c>
      <c r="B21" t="s">
        <v>6</v>
      </c>
      <c r="C21" t="s">
        <v>10</v>
      </c>
      <c r="D21" t="s">
        <v>14</v>
      </c>
      <c r="E21" t="s">
        <v>25</v>
      </c>
      <c r="F21" s="6">
        <f>F$2*F$5*F$9*VLOOKUP($D21,$D$38:$E$40,2,FALSE)</f>
        <v>1300</v>
      </c>
      <c r="G21" s="6">
        <f t="shared" ref="G21:L21" si="11">G$2*G$5*G$9*VLOOKUP($D21,$D$38:$E$40,2,FALSE)</f>
        <v>1507.5</v>
      </c>
      <c r="H21" s="6">
        <f t="shared" si="11"/>
        <v>800</v>
      </c>
      <c r="I21" s="6">
        <f t="shared" si="11"/>
        <v>1340</v>
      </c>
      <c r="J21" s="6">
        <f t="shared" si="11"/>
        <v>6525</v>
      </c>
      <c r="K21" s="6">
        <f t="shared" si="11"/>
        <v>580</v>
      </c>
      <c r="L21" s="5">
        <f t="shared" si="11"/>
        <v>1.1375</v>
      </c>
      <c r="M21" t="s">
        <v>73</v>
      </c>
      <c r="N21" t="s">
        <v>80</v>
      </c>
    </row>
    <row r="22" spans="1:14" x14ac:dyDescent="0.25">
      <c r="A22" t="s">
        <v>51</v>
      </c>
      <c r="B22" t="s">
        <v>6</v>
      </c>
      <c r="C22" t="s">
        <v>11</v>
      </c>
      <c r="D22" t="s">
        <v>14</v>
      </c>
      <c r="E22" t="s">
        <v>26</v>
      </c>
      <c r="F22" s="6">
        <f>F$2*F$5*F$10*VLOOKUP($D22,$D$38:$E$40,2,FALSE)</f>
        <v>1000</v>
      </c>
      <c r="G22" s="6">
        <f t="shared" ref="G22:L22" si="12">G$2*G$5*G$10*VLOOKUP($D22,$D$38:$E$40,2,FALSE)</f>
        <v>2177.5</v>
      </c>
      <c r="H22" s="6">
        <f t="shared" si="12"/>
        <v>900</v>
      </c>
      <c r="I22" s="6">
        <f t="shared" si="12"/>
        <v>1507.5</v>
      </c>
      <c r="J22" s="6">
        <f t="shared" si="12"/>
        <v>10875</v>
      </c>
      <c r="K22" s="6">
        <f t="shared" si="12"/>
        <v>580</v>
      </c>
      <c r="L22" s="5">
        <f t="shared" si="12"/>
        <v>0.81900000000000006</v>
      </c>
      <c r="M22" t="s">
        <v>73</v>
      </c>
      <c r="N22" t="s">
        <v>82</v>
      </c>
    </row>
    <row r="23" spans="1:14" x14ac:dyDescent="0.25">
      <c r="A23" t="s">
        <v>51</v>
      </c>
      <c r="B23" t="s">
        <v>6</v>
      </c>
      <c r="C23" t="s">
        <v>12</v>
      </c>
      <c r="D23" t="s">
        <v>16</v>
      </c>
      <c r="E23" t="s">
        <v>27</v>
      </c>
      <c r="F23" s="6">
        <f>F$2*F$5*F$11*VLOOKUP($D23,$D$38:$E$40,2,FALSE)</f>
        <v>960</v>
      </c>
      <c r="G23" s="6">
        <f t="shared" ref="G23:L23" si="13">G$2*G$5*G$11*VLOOKUP($D23,$D$38:$E$40,2,FALSE)</f>
        <v>1608</v>
      </c>
      <c r="H23" s="6">
        <f t="shared" si="13"/>
        <v>1680</v>
      </c>
      <c r="I23" s="6">
        <f t="shared" si="13"/>
        <v>2211</v>
      </c>
      <c r="J23" s="6">
        <f t="shared" si="13"/>
        <v>6960</v>
      </c>
      <c r="K23" s="6">
        <f t="shared" si="13"/>
        <v>1087.5</v>
      </c>
      <c r="L23" s="5">
        <f t="shared" si="13"/>
        <v>1.0920000000000001</v>
      </c>
      <c r="M23" t="s">
        <v>76</v>
      </c>
      <c r="N23" t="s">
        <v>83</v>
      </c>
    </row>
    <row r="24" spans="1:14" x14ac:dyDescent="0.25">
      <c r="A24" t="s">
        <v>51</v>
      </c>
      <c r="B24" t="s">
        <v>6</v>
      </c>
      <c r="C24" t="s">
        <v>13</v>
      </c>
      <c r="D24" t="s">
        <v>15</v>
      </c>
      <c r="E24" t="s">
        <v>28</v>
      </c>
      <c r="F24" s="6">
        <f>F$2*F$5*F$12*VLOOKUP($D24,$D$38:$E$40,2,FALSE)</f>
        <v>1595</v>
      </c>
      <c r="G24" s="6">
        <f t="shared" ref="G24:L24" si="14">G$2*G$5*G$12*VLOOKUP($D24,$D$38:$E$40,2,FALSE)</f>
        <v>2185.875</v>
      </c>
      <c r="H24" s="6">
        <f t="shared" si="14"/>
        <v>1450</v>
      </c>
      <c r="I24" s="6">
        <f t="shared" si="14"/>
        <v>3643.125</v>
      </c>
      <c r="J24" s="6">
        <f t="shared" si="14"/>
        <v>14191.875</v>
      </c>
      <c r="K24" s="6">
        <f t="shared" si="14"/>
        <v>1261.5</v>
      </c>
      <c r="L24" s="5">
        <f t="shared" si="14"/>
        <v>1.1875500000000001</v>
      </c>
      <c r="M24" t="s">
        <v>76</v>
      </c>
      <c r="N24" t="s">
        <v>84</v>
      </c>
    </row>
    <row r="25" spans="1:14" x14ac:dyDescent="0.25">
      <c r="A25" t="s">
        <v>52</v>
      </c>
      <c r="B25" t="s">
        <v>7</v>
      </c>
      <c r="C25" t="s">
        <v>10</v>
      </c>
      <c r="D25" t="s">
        <v>14</v>
      </c>
      <c r="E25" t="s">
        <v>29</v>
      </c>
      <c r="F25" s="6">
        <f>F$2*F$6*F$9*VLOOKUP($D25,$D$38:$E$40,2,FALSE)</f>
        <v>1625</v>
      </c>
      <c r="G25" s="6">
        <f t="shared" ref="G25:L25" si="15">G$2*G$6*G$9*VLOOKUP($D25,$D$38:$E$40,2,FALSE)</f>
        <v>1125</v>
      </c>
      <c r="H25" s="6">
        <f t="shared" si="15"/>
        <v>1000</v>
      </c>
      <c r="I25" s="6">
        <f t="shared" si="15"/>
        <v>1000</v>
      </c>
      <c r="J25" s="6">
        <f t="shared" si="15"/>
        <v>4950</v>
      </c>
      <c r="K25" s="6">
        <f t="shared" si="15"/>
        <v>440</v>
      </c>
      <c r="L25" s="5">
        <f t="shared" si="15"/>
        <v>1.375</v>
      </c>
      <c r="M25" t="s">
        <v>73</v>
      </c>
      <c r="N25" t="s">
        <v>85</v>
      </c>
    </row>
    <row r="26" spans="1:14" x14ac:dyDescent="0.25">
      <c r="A26" t="s">
        <v>52</v>
      </c>
      <c r="B26" t="s">
        <v>7</v>
      </c>
      <c r="C26" t="s">
        <v>11</v>
      </c>
      <c r="D26" t="s">
        <v>16</v>
      </c>
      <c r="E26" t="s">
        <v>30</v>
      </c>
      <c r="F26" s="6">
        <f>F$2*F$6*F$10*VLOOKUP($D26,$D$38:$E$40,2,FALSE)</f>
        <v>1500</v>
      </c>
      <c r="G26" s="6">
        <f t="shared" ref="G26:L26" si="16">G$2*G$6*G$10*VLOOKUP($D26,$D$38:$E$40,2,FALSE)</f>
        <v>1950</v>
      </c>
      <c r="H26" s="6">
        <f t="shared" si="16"/>
        <v>1350</v>
      </c>
      <c r="I26" s="6">
        <f t="shared" si="16"/>
        <v>1350</v>
      </c>
      <c r="J26" s="6">
        <f t="shared" si="16"/>
        <v>9900</v>
      </c>
      <c r="K26" s="6">
        <f t="shared" si="16"/>
        <v>528</v>
      </c>
      <c r="L26" s="5">
        <f t="shared" si="16"/>
        <v>1.1880000000000002</v>
      </c>
      <c r="M26" t="s">
        <v>73</v>
      </c>
      <c r="N26" t="s">
        <v>86</v>
      </c>
    </row>
    <row r="27" spans="1:14" x14ac:dyDescent="0.25">
      <c r="A27" t="s">
        <v>52</v>
      </c>
      <c r="B27" t="s">
        <v>7</v>
      </c>
      <c r="C27" t="s">
        <v>12</v>
      </c>
      <c r="D27" t="s">
        <v>14</v>
      </c>
      <c r="E27" t="s">
        <v>31</v>
      </c>
      <c r="F27" s="6">
        <f>F$2*F$3*F$11*VLOOKUP($D27,$D$38:$E$40,2,FALSE)</f>
        <v>1180</v>
      </c>
      <c r="G27" s="6">
        <f t="shared" ref="G27:L27" si="17">G$2*G$3*G$11*VLOOKUP($D27,$D$38:$E$40,2,FALSE)</f>
        <v>800</v>
      </c>
      <c r="H27" s="6">
        <f t="shared" si="17"/>
        <v>2065</v>
      </c>
      <c r="I27" s="6">
        <f t="shared" si="17"/>
        <v>1100</v>
      </c>
      <c r="J27" s="6">
        <f t="shared" si="17"/>
        <v>3580</v>
      </c>
      <c r="K27" s="6">
        <f t="shared" si="17"/>
        <v>773.4375</v>
      </c>
      <c r="L27" s="5">
        <f t="shared" si="17"/>
        <v>1.19</v>
      </c>
      <c r="M27" t="s">
        <v>76</v>
      </c>
      <c r="N27" t="s">
        <v>87</v>
      </c>
    </row>
    <row r="28" spans="1:14" x14ac:dyDescent="0.25">
      <c r="A28" t="s">
        <v>52</v>
      </c>
      <c r="B28" t="s">
        <v>7</v>
      </c>
      <c r="C28" t="s">
        <v>13</v>
      </c>
      <c r="D28" t="s">
        <v>16</v>
      </c>
      <c r="E28" t="s">
        <v>32</v>
      </c>
      <c r="F28" s="6">
        <f>F$2*F$6*F$12*VLOOKUP($D28,$D$38:$E$40,2,FALSE)</f>
        <v>1650</v>
      </c>
      <c r="G28" s="6">
        <f t="shared" ref="G28:L28" si="18">G$2*G$6*G$12*VLOOKUP($D28,$D$38:$E$40,2,FALSE)</f>
        <v>1350</v>
      </c>
      <c r="H28" s="6">
        <f t="shared" si="18"/>
        <v>1500</v>
      </c>
      <c r="I28" s="6">
        <f t="shared" si="18"/>
        <v>2250</v>
      </c>
      <c r="J28" s="6">
        <f t="shared" si="18"/>
        <v>8910</v>
      </c>
      <c r="K28" s="6">
        <f t="shared" si="18"/>
        <v>792</v>
      </c>
      <c r="L28" s="5">
        <f t="shared" si="18"/>
        <v>1.1880000000000002</v>
      </c>
      <c r="M28" t="s">
        <v>76</v>
      </c>
      <c r="N28" t="s">
        <v>88</v>
      </c>
    </row>
    <row r="29" spans="1:14" x14ac:dyDescent="0.25">
      <c r="A29" t="s">
        <v>53</v>
      </c>
      <c r="B29" t="s">
        <v>8</v>
      </c>
      <c r="C29" t="s">
        <v>10</v>
      </c>
      <c r="D29" t="s">
        <v>15</v>
      </c>
      <c r="E29" t="s">
        <v>33</v>
      </c>
      <c r="F29" s="6">
        <f>F$2*F$7*F$9*VLOOKUP($D29,$D$38:$E$40,2,FALSE)</f>
        <v>2827.5</v>
      </c>
      <c r="G29" s="6">
        <f t="shared" ref="G29:L29" si="19">G$2*G$7*G$9*VLOOKUP($D29,$D$38:$E$40,2,FALSE)</f>
        <v>1305</v>
      </c>
      <c r="H29" s="6">
        <f t="shared" si="19"/>
        <v>1740</v>
      </c>
      <c r="I29" s="6">
        <f t="shared" si="19"/>
        <v>1160</v>
      </c>
      <c r="J29" s="6">
        <f t="shared" si="19"/>
        <v>5872.5</v>
      </c>
      <c r="K29" s="6">
        <f t="shared" si="19"/>
        <v>725</v>
      </c>
      <c r="L29" s="5">
        <f t="shared" si="19"/>
        <v>2.1749999999999998</v>
      </c>
      <c r="M29" t="s">
        <v>73</v>
      </c>
      <c r="N29" t="s">
        <v>96</v>
      </c>
    </row>
    <row r="30" spans="1:14" x14ac:dyDescent="0.25">
      <c r="A30" t="s">
        <v>53</v>
      </c>
      <c r="B30" t="s">
        <v>8</v>
      </c>
      <c r="C30" t="s">
        <v>11</v>
      </c>
      <c r="D30" t="s">
        <v>14</v>
      </c>
      <c r="E30" t="s">
        <v>34</v>
      </c>
      <c r="F30" s="6">
        <f>F$2*F$7*F$10*VLOOKUP($D30,$D$38:$E$40,2,FALSE)</f>
        <v>1500</v>
      </c>
      <c r="G30" s="6">
        <f t="shared" ref="G30:L30" si="20">G$2*G$7*G$10*VLOOKUP($D30,$D$38:$E$40,2,FALSE)</f>
        <v>1300</v>
      </c>
      <c r="H30" s="6">
        <f t="shared" si="20"/>
        <v>1350</v>
      </c>
      <c r="I30" s="6">
        <f t="shared" si="20"/>
        <v>900</v>
      </c>
      <c r="J30" s="6">
        <f t="shared" si="20"/>
        <v>6750</v>
      </c>
      <c r="K30" s="6">
        <f t="shared" si="20"/>
        <v>500</v>
      </c>
      <c r="L30" s="5">
        <f t="shared" si="20"/>
        <v>1.08</v>
      </c>
      <c r="M30" t="s">
        <v>73</v>
      </c>
      <c r="N30" t="s">
        <v>97</v>
      </c>
    </row>
    <row r="31" spans="1:14" x14ac:dyDescent="0.25">
      <c r="A31" t="s">
        <v>53</v>
      </c>
      <c r="B31" t="s">
        <v>8</v>
      </c>
      <c r="C31" t="s">
        <v>12</v>
      </c>
      <c r="D31" t="s">
        <v>16</v>
      </c>
      <c r="E31" t="s">
        <v>35</v>
      </c>
      <c r="F31" s="6">
        <f>F$2*F$7*F$11*VLOOKUP($D31,$D$38:$E$40,2,FALSE)</f>
        <v>1440</v>
      </c>
      <c r="G31" s="6">
        <f t="shared" ref="G31:L31" si="21">G$2*G$7*G$11*VLOOKUP($D31,$D$38:$E$40,2,FALSE)</f>
        <v>960</v>
      </c>
      <c r="H31" s="6">
        <f t="shared" si="21"/>
        <v>2520</v>
      </c>
      <c r="I31" s="6">
        <f t="shared" si="21"/>
        <v>1320</v>
      </c>
      <c r="J31" s="6">
        <f t="shared" si="21"/>
        <v>4320</v>
      </c>
      <c r="K31" s="6">
        <f t="shared" si="21"/>
        <v>937.5</v>
      </c>
      <c r="L31" s="5">
        <f t="shared" si="21"/>
        <v>1.44</v>
      </c>
      <c r="M31" t="s">
        <v>76</v>
      </c>
      <c r="N31" t="s">
        <v>89</v>
      </c>
    </row>
    <row r="32" spans="1:14" x14ac:dyDescent="0.25">
      <c r="A32" t="s">
        <v>53</v>
      </c>
      <c r="B32" t="s">
        <v>8</v>
      </c>
      <c r="C32" t="s">
        <v>13</v>
      </c>
      <c r="D32" t="s">
        <v>14</v>
      </c>
      <c r="E32" t="s">
        <v>36</v>
      </c>
      <c r="F32" s="6">
        <f>F$2*F$7*F$12*VLOOKUP($D32,$D$38:$E$40,2,FALSE)</f>
        <v>1650.0000000000002</v>
      </c>
      <c r="G32" s="6">
        <f t="shared" ref="G32:L32" si="22">G$2*G$7*G$12*VLOOKUP($D32,$D$38:$E$40,2,FALSE)</f>
        <v>900</v>
      </c>
      <c r="H32" s="6">
        <f t="shared" si="22"/>
        <v>1500</v>
      </c>
      <c r="I32" s="6">
        <f t="shared" si="22"/>
        <v>1500</v>
      </c>
      <c r="J32" s="6">
        <f t="shared" si="22"/>
        <v>6075</v>
      </c>
      <c r="K32" s="6">
        <f t="shared" si="22"/>
        <v>750</v>
      </c>
      <c r="L32" s="5">
        <f t="shared" si="22"/>
        <v>1.08</v>
      </c>
      <c r="M32" t="s">
        <v>76</v>
      </c>
      <c r="N32" t="s">
        <v>90</v>
      </c>
    </row>
    <row r="33" spans="1:14" x14ac:dyDescent="0.25">
      <c r="A33" t="s">
        <v>54</v>
      </c>
      <c r="B33" t="s">
        <v>9</v>
      </c>
      <c r="C33" t="s">
        <v>10</v>
      </c>
      <c r="D33" t="s">
        <v>14</v>
      </c>
      <c r="E33" t="s">
        <v>37</v>
      </c>
      <c r="F33" s="6">
        <f>F$2*F$8*F$9*VLOOKUP($D33,$D$38:$E$40,2,FALSE)</f>
        <v>1300</v>
      </c>
      <c r="G33" s="6">
        <f t="shared" ref="G33:L33" si="23">G$2*G$8*G$9*VLOOKUP($D33,$D$38:$E$40,2,FALSE)</f>
        <v>1575</v>
      </c>
      <c r="H33" s="6">
        <f t="shared" si="23"/>
        <v>800</v>
      </c>
      <c r="I33" s="6">
        <f t="shared" si="23"/>
        <v>1400</v>
      </c>
      <c r="J33" s="6">
        <f t="shared" si="23"/>
        <v>6750</v>
      </c>
      <c r="K33" s="6">
        <f t="shared" si="23"/>
        <v>600</v>
      </c>
      <c r="L33" s="5">
        <f t="shared" si="23"/>
        <v>1.125</v>
      </c>
      <c r="M33" t="s">
        <v>73</v>
      </c>
      <c r="N33" t="s">
        <v>91</v>
      </c>
    </row>
    <row r="34" spans="1:14" x14ac:dyDescent="0.25">
      <c r="A34" t="s">
        <v>54</v>
      </c>
      <c r="B34" t="s">
        <v>9</v>
      </c>
      <c r="C34" t="s">
        <v>11</v>
      </c>
      <c r="D34" t="s">
        <v>15</v>
      </c>
      <c r="E34" t="s">
        <v>38</v>
      </c>
      <c r="F34" s="6">
        <f>F$2*F$8*F$10*VLOOKUP($D34,$D$38:$E$40,2,FALSE)</f>
        <v>1450</v>
      </c>
      <c r="G34" s="6">
        <f t="shared" ref="G34:L34" si="24">G$2*G$8*G$10*VLOOKUP($D34,$D$38:$E$40,2,FALSE)</f>
        <v>3298.75</v>
      </c>
      <c r="H34" s="6">
        <f t="shared" si="24"/>
        <v>1305</v>
      </c>
      <c r="I34" s="6">
        <f t="shared" si="24"/>
        <v>2283.75</v>
      </c>
      <c r="J34" s="6">
        <f t="shared" si="24"/>
        <v>16312.5</v>
      </c>
      <c r="K34" s="6">
        <f t="shared" si="24"/>
        <v>870</v>
      </c>
      <c r="L34" s="5">
        <f t="shared" si="24"/>
        <v>1.1745000000000001</v>
      </c>
      <c r="M34" t="s">
        <v>73</v>
      </c>
      <c r="N34" t="s">
        <v>94</v>
      </c>
    </row>
    <row r="35" spans="1:14" x14ac:dyDescent="0.25">
      <c r="A35" t="s">
        <v>54</v>
      </c>
      <c r="B35" t="s">
        <v>9</v>
      </c>
      <c r="C35" t="s">
        <v>12</v>
      </c>
      <c r="D35" t="s">
        <v>14</v>
      </c>
      <c r="E35" t="s">
        <v>39</v>
      </c>
      <c r="F35" s="6">
        <f>F$2*F$8*F$11*VLOOKUP($D35,$D$38:$E$40,2,FALSE)</f>
        <v>800</v>
      </c>
      <c r="G35" s="6">
        <f t="shared" ref="G35:L35" si="25">G$2*G$8*G$11*VLOOKUP($D35,$D$38:$E$40,2,FALSE)</f>
        <v>1400</v>
      </c>
      <c r="H35" s="6">
        <f t="shared" si="25"/>
        <v>1400</v>
      </c>
      <c r="I35" s="6">
        <f t="shared" si="25"/>
        <v>1925.0000000000002</v>
      </c>
      <c r="J35" s="6">
        <f t="shared" si="25"/>
        <v>6000</v>
      </c>
      <c r="K35" s="6">
        <f t="shared" si="25"/>
        <v>937.5</v>
      </c>
      <c r="L35" s="5">
        <f t="shared" si="25"/>
        <v>0.9</v>
      </c>
      <c r="M35" t="s">
        <v>76</v>
      </c>
      <c r="N35" t="s">
        <v>93</v>
      </c>
    </row>
    <row r="36" spans="1:14" x14ac:dyDescent="0.25">
      <c r="A36" t="s">
        <v>54</v>
      </c>
      <c r="B36" t="s">
        <v>9</v>
      </c>
      <c r="C36" t="s">
        <v>13</v>
      </c>
      <c r="D36" t="s">
        <v>14</v>
      </c>
      <c r="E36" t="s">
        <v>40</v>
      </c>
      <c r="F36" s="6">
        <f>F$2*F$8*F$12*VLOOKUP($D36,$D$38:$E$40,2,FALSE)</f>
        <v>1100</v>
      </c>
      <c r="G36" s="6">
        <f t="shared" ref="G36:L36" si="26">G$2*G$8*G$12*VLOOKUP($D36,$D$38:$E$40,2,FALSE)</f>
        <v>1575</v>
      </c>
      <c r="H36" s="6">
        <f t="shared" si="26"/>
        <v>1000</v>
      </c>
      <c r="I36" s="6">
        <f t="shared" si="26"/>
        <v>2625</v>
      </c>
      <c r="J36" s="6">
        <f t="shared" si="26"/>
        <v>10125</v>
      </c>
      <c r="K36" s="6">
        <f t="shared" si="26"/>
        <v>900</v>
      </c>
      <c r="L36" s="5">
        <f t="shared" si="26"/>
        <v>0.81</v>
      </c>
      <c r="M36" t="s">
        <v>76</v>
      </c>
      <c r="N36" t="s">
        <v>92</v>
      </c>
    </row>
    <row r="38" spans="1:14" x14ac:dyDescent="0.25">
      <c r="D38" t="s">
        <v>14</v>
      </c>
      <c r="E38">
        <v>1</v>
      </c>
    </row>
    <row r="39" spans="1:14" x14ac:dyDescent="0.25">
      <c r="D39" t="s">
        <v>16</v>
      </c>
      <c r="E39">
        <v>1.2</v>
      </c>
    </row>
    <row r="40" spans="1:14" x14ac:dyDescent="0.25">
      <c r="D40" t="s">
        <v>15</v>
      </c>
      <c r="E40">
        <v>1.45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Larsen</dc:creator>
  <cp:lastModifiedBy>Nicholas Larsen</cp:lastModifiedBy>
  <dcterms:created xsi:type="dcterms:W3CDTF">2019-08-15T17:43:06Z</dcterms:created>
  <dcterms:modified xsi:type="dcterms:W3CDTF">2019-08-16T18:31:39Z</dcterms:modified>
</cp:coreProperties>
</file>