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waz\Downloads\"/>
    </mc:Choice>
  </mc:AlternateContent>
  <xr:revisionPtr revIDLastSave="0" documentId="13_ncr:1_{A72DC2AC-B5CC-4C04-85E3-B33CE493C5F8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6" i="1" l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L83" i="1"/>
  <c r="M83" i="1" s="1"/>
  <c r="K82" i="1"/>
  <c r="L82" i="1" s="1"/>
  <c r="M82" i="1" s="1"/>
  <c r="K81" i="1"/>
  <c r="L81" i="1" s="1"/>
  <c r="M81" i="1" s="1"/>
  <c r="K80" i="1"/>
  <c r="L80" i="1" s="1"/>
  <c r="M80" i="1" s="1"/>
  <c r="K79" i="1"/>
  <c r="L79" i="1" s="1"/>
  <c r="M79" i="1" s="1"/>
  <c r="K78" i="1"/>
  <c r="L78" i="1" s="1"/>
  <c r="M78" i="1" s="1"/>
  <c r="K77" i="1"/>
  <c r="L77" i="1" s="1"/>
  <c r="M77" i="1" s="1"/>
  <c r="K76" i="1"/>
  <c r="L76" i="1" s="1"/>
  <c r="M76" i="1" s="1"/>
  <c r="K75" i="1"/>
  <c r="L75" i="1" s="1"/>
  <c r="M75" i="1" s="1"/>
  <c r="K74" i="1"/>
  <c r="L74" i="1" s="1"/>
  <c r="M74" i="1" s="1"/>
  <c r="K73" i="1"/>
  <c r="L73" i="1" s="1"/>
  <c r="M73" i="1" s="1"/>
  <c r="K72" i="1"/>
  <c r="L72" i="1" s="1"/>
  <c r="M72" i="1" s="1"/>
  <c r="K71" i="1"/>
  <c r="L71" i="1" s="1"/>
  <c r="M71" i="1" s="1"/>
  <c r="K70" i="1"/>
  <c r="L70" i="1" s="1"/>
  <c r="M70" i="1" s="1"/>
  <c r="K69" i="1"/>
  <c r="L69" i="1" s="1"/>
  <c r="M69" i="1" s="1"/>
  <c r="K68" i="1"/>
  <c r="L68" i="1" s="1"/>
  <c r="M68" i="1" s="1"/>
  <c r="K67" i="1"/>
  <c r="L67" i="1" s="1"/>
  <c r="M67" i="1" s="1"/>
  <c r="K66" i="1"/>
  <c r="L66" i="1" s="1"/>
  <c r="M66" i="1" s="1"/>
  <c r="K65" i="1"/>
  <c r="L65" i="1" s="1"/>
  <c r="M65" i="1" s="1"/>
  <c r="K64" i="1"/>
  <c r="L64" i="1" s="1"/>
  <c r="M64" i="1" s="1"/>
  <c r="K63" i="1"/>
  <c r="L63" i="1" s="1"/>
  <c r="M63" i="1" s="1"/>
  <c r="K62" i="1"/>
  <c r="L62" i="1" s="1"/>
  <c r="M62" i="1" s="1"/>
  <c r="K61" i="1"/>
  <c r="L61" i="1" s="1"/>
  <c r="M61" i="1" s="1"/>
  <c r="K60" i="1"/>
  <c r="L60" i="1" s="1"/>
  <c r="M60" i="1" s="1"/>
  <c r="K59" i="1"/>
  <c r="L59" i="1" s="1"/>
  <c r="M59" i="1" s="1"/>
  <c r="K58" i="1"/>
  <c r="L58" i="1" s="1"/>
  <c r="M58" i="1" s="1"/>
  <c r="K57" i="1"/>
  <c r="L57" i="1" s="1"/>
  <c r="M57" i="1" s="1"/>
  <c r="K56" i="1"/>
  <c r="L56" i="1" s="1"/>
  <c r="M56" i="1" s="1"/>
  <c r="K55" i="1"/>
  <c r="L55" i="1" s="1"/>
  <c r="M55" i="1" s="1"/>
  <c r="K54" i="1"/>
  <c r="L54" i="1" s="1"/>
  <c r="M54" i="1" s="1"/>
  <c r="K53" i="1"/>
  <c r="L53" i="1" s="1"/>
  <c r="M53" i="1" s="1"/>
  <c r="K52" i="1"/>
  <c r="L52" i="1" s="1"/>
  <c r="M52" i="1" s="1"/>
  <c r="K51" i="1"/>
  <c r="L51" i="1" s="1"/>
  <c r="M51" i="1" s="1"/>
  <c r="K50" i="1"/>
  <c r="L50" i="1" s="1"/>
  <c r="M50" i="1" s="1"/>
  <c r="K49" i="1"/>
  <c r="L49" i="1" s="1"/>
  <c r="M49" i="1" s="1"/>
  <c r="K48" i="1"/>
  <c r="L48" i="1" s="1"/>
  <c r="M48" i="1" s="1"/>
  <c r="K47" i="1"/>
  <c r="L47" i="1" s="1"/>
  <c r="M47" i="1" s="1"/>
  <c r="K46" i="1"/>
  <c r="L46" i="1" s="1"/>
  <c r="M46" i="1" s="1"/>
  <c r="K45" i="1"/>
  <c r="L45" i="1" s="1"/>
  <c r="M45" i="1" s="1"/>
  <c r="K44" i="1"/>
  <c r="L44" i="1" s="1"/>
  <c r="M44" i="1" s="1"/>
  <c r="K43" i="1"/>
  <c r="L43" i="1" s="1"/>
  <c r="M43" i="1" s="1"/>
  <c r="K42" i="1"/>
  <c r="L42" i="1" s="1"/>
  <c r="M42" i="1" s="1"/>
  <c r="K41" i="1"/>
  <c r="L41" i="1" s="1"/>
  <c r="M41" i="1" s="1"/>
  <c r="K40" i="1"/>
  <c r="L40" i="1" s="1"/>
  <c r="M40" i="1" s="1"/>
  <c r="K39" i="1"/>
  <c r="L39" i="1" s="1"/>
  <c r="M39" i="1" s="1"/>
  <c r="K38" i="1"/>
  <c r="L38" i="1" s="1"/>
  <c r="M38" i="1" s="1"/>
  <c r="K37" i="1"/>
  <c r="L37" i="1" s="1"/>
  <c r="M37" i="1" s="1"/>
</calcChain>
</file>

<file path=xl/sharedStrings.xml><?xml version="1.0" encoding="utf-8"?>
<sst xmlns="http://schemas.openxmlformats.org/spreadsheetml/2006/main" count="584" uniqueCount="365">
  <si>
    <t>Attendance</t>
  </si>
  <si>
    <t xml:space="preserve">Total					</t>
  </si>
  <si>
    <t>Cluster</t>
  </si>
  <si>
    <t>Name</t>
  </si>
  <si>
    <t>School</t>
  </si>
  <si>
    <t>Register_No</t>
  </si>
  <si>
    <t>Demonstrating_understanding_of_the_Hauna_vision_and_mission</t>
  </si>
  <si>
    <t>Demonstrating_knowledge_of_child_and_child_development</t>
  </si>
  <si>
    <t>Demonstrating_knowledge_of_child_developmental_domains</t>
  </si>
  <si>
    <t>Demonstrating_knowledge_of_pedagogical_practices_at_Hauna</t>
  </si>
  <si>
    <t>Demonstrating_knowledge_of_student_assessments</t>
  </si>
  <si>
    <t>Group_Presentation</t>
  </si>
  <si>
    <t>C0101</t>
  </si>
  <si>
    <t>Cluster 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</si>
  <si>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</si>
  <si>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</si>
  <si>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</si>
  <si>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</si>
  <si>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</si>
  <si>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</si>
  <si>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</si>
  <si>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</si>
  <si>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</si>
  <si>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</si>
  <si>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</si>
  <si>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</si>
  <si>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</si>
  <si>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</si>
  <si>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</si>
  <si>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</si>
  <si>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</si>
  <si>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</si>
  <si>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</si>
  <si>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</si>
  <si>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</si>
  <si>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</si>
  <si>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</si>
  <si>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</si>
  <si>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</si>
  <si>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</si>
  <si>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</si>
  <si>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</si>
  <si>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</si>
  <si>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</si>
  <si>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</si>
  <si>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</si>
  <si>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</si>
  <si>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</si>
  <si>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Sahida Khanam Hazari</t>
  </si>
  <si>
    <t>Al Noor Public School</t>
  </si>
  <si>
    <t>Sajina Pohtam laskar</t>
  </si>
  <si>
    <t>Shamima Akhtar Choudhury</t>
  </si>
  <si>
    <t xml:space="preserve">Tahera Begum Laskar </t>
  </si>
  <si>
    <t>Saima Parveen</t>
  </si>
  <si>
    <t>Ali Public School</t>
  </si>
  <si>
    <t>Saba Firdaus</t>
  </si>
  <si>
    <t xml:space="preserve">Mohd Shahroz </t>
  </si>
  <si>
    <t>Faith International School</t>
  </si>
  <si>
    <t>Sadiqa Anjum</t>
  </si>
  <si>
    <t>Kulsoom Fatima</t>
  </si>
  <si>
    <t>Mother's Lap(DCA)</t>
  </si>
  <si>
    <t>Areesha Rafat</t>
  </si>
  <si>
    <t>Rida Internatinal School</t>
  </si>
  <si>
    <t>Ayesha Hameed</t>
  </si>
  <si>
    <t>Hajra Faruqui</t>
  </si>
  <si>
    <t>Sadaf Fatima</t>
  </si>
  <si>
    <t xml:space="preserve">Fauziya Khan </t>
  </si>
  <si>
    <t xml:space="preserve">Rukhsar Taufique </t>
  </si>
  <si>
    <t>Thakreeth Nisha</t>
  </si>
  <si>
    <t>Sana Nursery and Primary School</t>
  </si>
  <si>
    <t>Hafeela</t>
  </si>
  <si>
    <t xml:space="preserve">L.Shahidha </t>
  </si>
  <si>
    <t>Karimunissa S</t>
  </si>
  <si>
    <t>Sana Smart School</t>
  </si>
  <si>
    <t>Malan Nisha</t>
  </si>
  <si>
    <t>Naseema Tabassum</t>
  </si>
  <si>
    <t>Ayesha Khatoon</t>
  </si>
  <si>
    <t>Scholars Paradise Inernational</t>
  </si>
  <si>
    <t>Shabeena</t>
  </si>
  <si>
    <t>Anjum Ali</t>
  </si>
  <si>
    <t>Scholars Paradise International</t>
  </si>
  <si>
    <t>Kahkashan khan</t>
  </si>
  <si>
    <t xml:space="preserve">Mantasha Javed </t>
  </si>
  <si>
    <t xml:space="preserve">Nausheen Ansari </t>
  </si>
  <si>
    <t>Samreen Fatima</t>
  </si>
  <si>
    <t xml:space="preserve">Ranno Siddiqui </t>
  </si>
  <si>
    <t>Farkhanda Jahan</t>
  </si>
  <si>
    <t>Iqra Saeed</t>
  </si>
  <si>
    <t>Nusrat Fatima</t>
  </si>
  <si>
    <t>Nashra Athar</t>
  </si>
  <si>
    <t>Suffa School</t>
  </si>
  <si>
    <t>Sabia Banu</t>
  </si>
  <si>
    <t xml:space="preserve">Qudsia Sayeed </t>
  </si>
  <si>
    <t>10</t>
  </si>
  <si>
    <t>12</t>
  </si>
  <si>
    <t>13</t>
  </si>
  <si>
    <t>11</t>
  </si>
  <si>
    <t>C4501</t>
  </si>
  <si>
    <t>Cluster-4 &amp; 5</t>
  </si>
  <si>
    <t xml:space="preserve">Zareena Begum </t>
  </si>
  <si>
    <t xml:space="preserve">Al Ameen  Primary And High School </t>
  </si>
  <si>
    <t>C4502</t>
  </si>
  <si>
    <t>Ayesha N</t>
  </si>
  <si>
    <t>Al Ameen Primary And High school</t>
  </si>
  <si>
    <t>C4503</t>
  </si>
  <si>
    <t>Asma Sultana</t>
  </si>
  <si>
    <t>Blossom Public School</t>
  </si>
  <si>
    <t>C4504</t>
  </si>
  <si>
    <t xml:space="preserve">Asma Begum </t>
  </si>
  <si>
    <t>Global Public School</t>
  </si>
  <si>
    <t>C4505</t>
  </si>
  <si>
    <t>Usma Taj</t>
  </si>
  <si>
    <t>C4506</t>
  </si>
  <si>
    <t>Tarannum sultana</t>
  </si>
  <si>
    <t>C4507</t>
  </si>
  <si>
    <t>Habeebunnisa</t>
  </si>
  <si>
    <t>C4508</t>
  </si>
  <si>
    <t>Reehana</t>
  </si>
  <si>
    <t>C4509</t>
  </si>
  <si>
    <t>Rabia basri</t>
  </si>
  <si>
    <t xml:space="preserve">Global Public School </t>
  </si>
  <si>
    <t>C4510</t>
  </si>
  <si>
    <t>Shifa khanum</t>
  </si>
  <si>
    <t>C4511</t>
  </si>
  <si>
    <t xml:space="preserve">Fouziya Farzana </t>
  </si>
  <si>
    <t xml:space="preserve">Grace International School </t>
  </si>
  <si>
    <t>C4512</t>
  </si>
  <si>
    <t xml:space="preserve">Roohin Naaz </t>
  </si>
  <si>
    <t>Hauna Pre School</t>
  </si>
  <si>
    <t>C4513</t>
  </si>
  <si>
    <t>Faiza Tarannum</t>
  </si>
  <si>
    <t>C4514</t>
  </si>
  <si>
    <t>M.Daniya</t>
  </si>
  <si>
    <t>Huda Chamarajanagar</t>
  </si>
  <si>
    <t>C4515</t>
  </si>
  <si>
    <t>Farzana Banu</t>
  </si>
  <si>
    <t>Huda Chamrajanagar</t>
  </si>
  <si>
    <t>C4516</t>
  </si>
  <si>
    <t>Sajida</t>
  </si>
  <si>
    <t>Huda National School</t>
  </si>
  <si>
    <t>C4517</t>
  </si>
  <si>
    <t>Nusrath Anjum N</t>
  </si>
  <si>
    <t>C4518</t>
  </si>
  <si>
    <t>Jabeen Taj</t>
  </si>
  <si>
    <t>C4519</t>
  </si>
  <si>
    <t xml:space="preserve">Khamrunnisa S </t>
  </si>
  <si>
    <t xml:space="preserve">Huda National school </t>
  </si>
  <si>
    <t>C4520</t>
  </si>
  <si>
    <t xml:space="preserve">Gulzar Begum </t>
  </si>
  <si>
    <t xml:space="preserve">Huda National School </t>
  </si>
  <si>
    <t>C4521</t>
  </si>
  <si>
    <t xml:space="preserve">Arshiya Taj </t>
  </si>
  <si>
    <t>Huda national school Byrasandra</t>
  </si>
  <si>
    <t>C4522</t>
  </si>
  <si>
    <t>Mohamadi Shifa</t>
  </si>
  <si>
    <t>Ilma International School</t>
  </si>
  <si>
    <t>C4523</t>
  </si>
  <si>
    <t>Shabeena Taj</t>
  </si>
  <si>
    <t>C4524</t>
  </si>
  <si>
    <t>Noor fathima</t>
  </si>
  <si>
    <t>Mubarakah Public School</t>
  </si>
  <si>
    <t>C4525</t>
  </si>
  <si>
    <t>Muskan</t>
  </si>
  <si>
    <t xml:space="preserve">Mubarakah Public School </t>
  </si>
  <si>
    <t>C4526</t>
  </si>
  <si>
    <t>Fiza K Chavani</t>
  </si>
  <si>
    <t>National Public School</t>
  </si>
  <si>
    <t>C4527</t>
  </si>
  <si>
    <t>Shayista Naaz Chopdar</t>
  </si>
  <si>
    <t>National Public School Ilkal</t>
  </si>
  <si>
    <t>C4528</t>
  </si>
  <si>
    <t>Umme Habeeba Karnool</t>
  </si>
  <si>
    <t xml:space="preserve">National Public school Ilkal </t>
  </si>
  <si>
    <t>C4529</t>
  </si>
  <si>
    <t xml:space="preserve">Nazima Begum </t>
  </si>
  <si>
    <t xml:space="preserve">Nazima begum </t>
  </si>
  <si>
    <t>C4530</t>
  </si>
  <si>
    <t xml:space="preserve">Aafiya Ustad </t>
  </si>
  <si>
    <t xml:space="preserve">Noor Creative School </t>
  </si>
  <si>
    <t>C4531</t>
  </si>
  <si>
    <t>Mujeeda Anjum</t>
  </si>
  <si>
    <t>Peace Public School</t>
  </si>
  <si>
    <t>C4532</t>
  </si>
  <si>
    <t>Ameena Kausar</t>
  </si>
  <si>
    <t>C4533</t>
  </si>
  <si>
    <t>Fathima Thahaniya</t>
  </si>
  <si>
    <t>C4534</t>
  </si>
  <si>
    <t xml:space="preserve">Ruhila Arbin </t>
  </si>
  <si>
    <t>C4535</t>
  </si>
  <si>
    <t>Rabiya Anjum</t>
  </si>
  <si>
    <t>Saint tact School</t>
  </si>
  <si>
    <t>C4536</t>
  </si>
  <si>
    <t>Sumaiya Parveen</t>
  </si>
  <si>
    <t>C4537</t>
  </si>
  <si>
    <t>Reshma Banu</t>
  </si>
  <si>
    <t>C4538</t>
  </si>
  <si>
    <t xml:space="preserve">Nasreen </t>
  </si>
  <si>
    <t>C4539</t>
  </si>
  <si>
    <t>Sadiya</t>
  </si>
  <si>
    <t>C4540</t>
  </si>
  <si>
    <t>Syeda Mubeena Kousar</t>
  </si>
  <si>
    <t xml:space="preserve">Samar Islamic school </t>
  </si>
  <si>
    <t>C4541</t>
  </si>
  <si>
    <t xml:space="preserve">Arshiya Fathima </t>
  </si>
  <si>
    <t>Solomon high school</t>
  </si>
  <si>
    <t>C4542</t>
  </si>
  <si>
    <t>Saleha Banu</t>
  </si>
  <si>
    <t>Trillium Kids</t>
  </si>
  <si>
    <t>C4543</t>
  </si>
  <si>
    <t>Tasmina M Sheikh</t>
  </si>
  <si>
    <t>C4544</t>
  </si>
  <si>
    <t>Yasmeen Taj</t>
  </si>
  <si>
    <t>C4545</t>
  </si>
  <si>
    <t>Ayesha Banu</t>
  </si>
  <si>
    <t>Trillium Public School.</t>
  </si>
  <si>
    <t>C4546</t>
  </si>
  <si>
    <t>Tabassum Fathima</t>
  </si>
  <si>
    <t>Trillium school</t>
  </si>
  <si>
    <t>C0601</t>
  </si>
  <si>
    <t>Cluster-6</t>
  </si>
  <si>
    <t>C0602</t>
  </si>
  <si>
    <t>Tamanna Barbhuiya</t>
  </si>
  <si>
    <t>C0603</t>
  </si>
  <si>
    <t>Sajina Pohtam Laskar</t>
  </si>
  <si>
    <t>C0604</t>
  </si>
  <si>
    <t>Marzana Yesmin Laskar</t>
  </si>
  <si>
    <t>C0605</t>
  </si>
  <si>
    <t>Qairunnisa Begum</t>
  </si>
  <si>
    <t>Divine English Medium School</t>
  </si>
  <si>
    <t>C0606</t>
  </si>
  <si>
    <t>Saba Saniya</t>
  </si>
  <si>
    <t>C0607</t>
  </si>
  <si>
    <t>Zeenat</t>
  </si>
  <si>
    <t>Edu Tec School</t>
  </si>
  <si>
    <t>C0608</t>
  </si>
  <si>
    <t xml:space="preserve">Kapadia Saniya Siddik </t>
  </si>
  <si>
    <t>C0609</t>
  </si>
  <si>
    <t>Bi Bi Hajeera</t>
  </si>
  <si>
    <t>Huda chamarajanagar</t>
  </si>
  <si>
    <t>C0610</t>
  </si>
  <si>
    <t>Bi Bi Ayesha</t>
  </si>
  <si>
    <t xml:space="preserve">Huda chamarajanagar </t>
  </si>
  <si>
    <t>C0611</t>
  </si>
  <si>
    <t>Shameela Jafri</t>
  </si>
  <si>
    <t>Ilm International school</t>
  </si>
  <si>
    <t>C0612</t>
  </si>
  <si>
    <t>Arshi Anjum</t>
  </si>
  <si>
    <t>C0613</t>
  </si>
  <si>
    <t>Aliya Salim</t>
  </si>
  <si>
    <t xml:space="preserve">Marwah Montessori School </t>
  </si>
  <si>
    <t>C0614</t>
  </si>
  <si>
    <t>Rizwana Malik</t>
  </si>
  <si>
    <t>Noble English School</t>
  </si>
  <si>
    <t>C0615</t>
  </si>
  <si>
    <t>Parveen Pathan</t>
  </si>
  <si>
    <t>Noble English School and Junior College</t>
  </si>
  <si>
    <t>C0616</t>
  </si>
  <si>
    <t>Sanober Imran Shaikh</t>
  </si>
  <si>
    <t xml:space="preserve">Noble School </t>
  </si>
  <si>
    <t>C0617</t>
  </si>
  <si>
    <t>Beena Menon</t>
  </si>
  <si>
    <t xml:space="preserve">Noble School &amp; Junior College </t>
  </si>
  <si>
    <t>C0618</t>
  </si>
  <si>
    <t>Afifa Maryam</t>
  </si>
  <si>
    <t>Safa Matriculation</t>
  </si>
  <si>
    <t>C0619</t>
  </si>
  <si>
    <t xml:space="preserve">Gulnaz </t>
  </si>
  <si>
    <t>Safa Matriculation School</t>
  </si>
  <si>
    <t>C0620</t>
  </si>
  <si>
    <t>S. Apsar</t>
  </si>
  <si>
    <t>Safa Matriculation school</t>
  </si>
  <si>
    <t>C0621</t>
  </si>
  <si>
    <t xml:space="preserve">Shahida </t>
  </si>
  <si>
    <t>C0622</t>
  </si>
  <si>
    <t>A.Vinnarasi.</t>
  </si>
  <si>
    <t>C0623</t>
  </si>
  <si>
    <t>Afiya.A</t>
  </si>
  <si>
    <t xml:space="preserve">Sana Model School </t>
  </si>
  <si>
    <t>C0624</t>
  </si>
  <si>
    <t>Safina Khan</t>
  </si>
  <si>
    <t>Trillium Public School</t>
  </si>
  <si>
    <t>C0701</t>
  </si>
  <si>
    <t>Cluster-7</t>
  </si>
  <si>
    <t>Sahida Hazari</t>
  </si>
  <si>
    <t>AL-NOOR PUBLIC SCHOOL</t>
  </si>
  <si>
    <t>C0702</t>
  </si>
  <si>
    <t>Sahima Choudhury</t>
  </si>
  <si>
    <t>C0703</t>
  </si>
  <si>
    <t>Imrana Begum</t>
  </si>
  <si>
    <t>C0704</t>
  </si>
  <si>
    <t>Atika khan</t>
  </si>
  <si>
    <t>Creative Minds Montessori</t>
  </si>
  <si>
    <t>C0705</t>
  </si>
  <si>
    <t>Iqra matin</t>
  </si>
  <si>
    <t>C0706</t>
  </si>
  <si>
    <t>Unzila Khatoon</t>
  </si>
  <si>
    <t xml:space="preserve">Hamd house </t>
  </si>
  <si>
    <t>C0707</t>
  </si>
  <si>
    <t>Tasmiya Banu</t>
  </si>
  <si>
    <t>C0708</t>
  </si>
  <si>
    <t>Umme Iyman</t>
  </si>
  <si>
    <t>Huda school mysore</t>
  </si>
  <si>
    <t>C0709</t>
  </si>
  <si>
    <t>Mary Victoria B.S</t>
  </si>
  <si>
    <t>C0710</t>
  </si>
  <si>
    <t>Tasmiya Kousar</t>
  </si>
  <si>
    <t>C0711</t>
  </si>
  <si>
    <t>Sumaiya khanam</t>
  </si>
  <si>
    <t>C0712</t>
  </si>
  <si>
    <t>Ruksar Banu</t>
  </si>
  <si>
    <t>C0713</t>
  </si>
  <si>
    <t>Zaheerunisa</t>
  </si>
  <si>
    <t>C0714</t>
  </si>
  <si>
    <t>Heena tamboli</t>
  </si>
  <si>
    <t>Millat school(Mumbai)</t>
  </si>
  <si>
    <t>C0715</t>
  </si>
  <si>
    <t>Fowzia khan</t>
  </si>
  <si>
    <t>C0716</t>
  </si>
  <si>
    <t>Tanveer Aibani</t>
  </si>
  <si>
    <t>C0717</t>
  </si>
  <si>
    <t>Shaheen Sayed</t>
  </si>
  <si>
    <t>C0718</t>
  </si>
  <si>
    <t>Reshma Makandar</t>
  </si>
  <si>
    <t>Mohammadia(ghataprabha)</t>
  </si>
  <si>
    <t>C0719</t>
  </si>
  <si>
    <t>Maysarah Yousuf</t>
  </si>
  <si>
    <t>Qalam public school</t>
  </si>
  <si>
    <t>C0720</t>
  </si>
  <si>
    <t>Alfiya khan</t>
  </si>
  <si>
    <t>Rida international(UP)</t>
  </si>
  <si>
    <t>C0721</t>
  </si>
  <si>
    <t>Saba Shakeel</t>
  </si>
  <si>
    <t>C0722</t>
  </si>
  <si>
    <t>Mantasha fatima</t>
  </si>
  <si>
    <t>C0723</t>
  </si>
  <si>
    <t>Nausheen siddiqui</t>
  </si>
  <si>
    <t>C0724</t>
  </si>
  <si>
    <t>Wafa shameem</t>
  </si>
  <si>
    <t>C0725</t>
  </si>
  <si>
    <t>Maviya Akeel</t>
  </si>
  <si>
    <t>C0726</t>
  </si>
  <si>
    <t>Tabassum Shaheen</t>
  </si>
  <si>
    <t>Sana model</t>
  </si>
  <si>
    <t>C0727</t>
  </si>
  <si>
    <t>Fathima jerin</t>
  </si>
  <si>
    <t>C0728</t>
  </si>
  <si>
    <t>Arsiya Hussain</t>
  </si>
  <si>
    <t>C0729</t>
  </si>
  <si>
    <t>Nasrin Fathima</t>
  </si>
  <si>
    <t>C0730</t>
  </si>
  <si>
    <t>Aisha Ansari</t>
  </si>
  <si>
    <t>Scholars paradise (SPI)</t>
  </si>
  <si>
    <t>C0731</t>
  </si>
  <si>
    <t>SPI</t>
  </si>
  <si>
    <t>C0732</t>
  </si>
  <si>
    <t>Nusrat fatima</t>
  </si>
  <si>
    <t>C0733</t>
  </si>
  <si>
    <t>Noorain Fathima</t>
  </si>
  <si>
    <t>Trillium kids</t>
  </si>
  <si>
    <t>C0734</t>
  </si>
  <si>
    <t>Nasreen Sultana</t>
  </si>
  <si>
    <t>C0735</t>
  </si>
  <si>
    <t>Samee yousuf goona</t>
  </si>
  <si>
    <t>Xcel</t>
  </si>
  <si>
    <t>Total_Percentage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</si>
</sst>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2"/>
      <color rgb="FF000000"/>
      <name val="Tw Cen MT"/>
      <family val="2"/>
    </font>
    <font>
      <b/>
      <sz val="11"/>
      <color theme="1"/>
      <name val="Tw Cen MT"/>
      <family val="2"/>
    </font>
    <font>
      <b/>
      <sz val="9"/>
      <color rgb="FF000000"/>
      <name val="Tw Cen MT"/>
      <family val="2"/>
    </font>
    <font>
      <sz val="11"/>
      <color theme="1"/>
      <name val="Tw Cen MT"/>
      <family val="2"/>
    </font>
    <font>
      <b/>
      <sz val="9"/>
      <color theme="1"/>
      <name val="Tw Cen MT"/>
      <family val="2"/>
    </font>
    <font>
      <b/>
      <sz val="10"/>
      <color theme="1"/>
      <name val="Tw Cen MT"/>
      <family val="2"/>
    </font>
    <font>
      <i/>
      <sz val="11"/>
      <color rgb="FF000000"/>
      <name val="Tw Cen MT"/>
      <family val="2"/>
    </font>
    <font>
      <sz val="12"/>
      <color theme="1"/>
      <name val="Tw Cen MT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0" fillId="2" borderId="0" xfId="0" applyFill="1" applyBorder="1"/>
    <xf numFmtId="0" fontId="4" fillId="2" borderId="0" xfId="0" applyFont="1" applyFill="1" applyBorder="1" applyAlignment="1"/>
    <xf numFmtId="0" fontId="4" fillId="2" borderId="0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/>
    <xf numFmtId="0" fontId="6" fillId="2" borderId="2" xfId="1" applyFont="1" applyFill="1" applyBorder="1" applyAlignment="1"/>
    <xf numFmtId="0" fontId="6" fillId="2" borderId="3" xfId="1" applyFont="1" applyFill="1" applyBorder="1" applyAlignment="1"/>
    <xf numFmtId="0" fontId="8" fillId="2" borderId="2" xfId="0" applyFont="1" applyFill="1" applyBorder="1" applyAlignment="1"/>
    <xf numFmtId="0" fontId="8" fillId="2" borderId="3" xfId="0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2" borderId="5" xfId="0" applyFont="1" applyFill="1" applyBorder="1"/>
    <xf numFmtId="0" fontId="6" fillId="2" borderId="4" xfId="1" applyFont="1" applyFill="1" applyBorder="1" applyAlignment="1"/>
    <xf numFmtId="0" fontId="6" fillId="2" borderId="6" xfId="1" applyFont="1" applyFill="1" applyBorder="1" applyAlignment="1"/>
    <xf numFmtId="0" fontId="7" fillId="0" borderId="2" xfId="0" applyFont="1" applyBorder="1"/>
    <xf numFmtId="0" fontId="0" fillId="2" borderId="0" xfId="0" applyFill="1" applyBorder="1" applyAlignment="1"/>
    <xf numFmtId="0" fontId="7" fillId="2" borderId="2" xfId="0" applyFont="1" applyFill="1" applyBorder="1" applyAlignment="1"/>
    <xf numFmtId="0" fontId="0" fillId="0" borderId="0" xfId="0" applyAlignment="1"/>
    <xf numFmtId="0" fontId="7" fillId="2" borderId="4" xfId="0" applyFont="1" applyFill="1" applyBorder="1" applyAlignment="1"/>
    <xf numFmtId="0" fontId="0" fillId="4" borderId="2" xfId="0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7" fillId="4" borderId="2" xfId="0" applyFont="1" applyFill="1" applyBorder="1"/>
    <xf numFmtId="0" fontId="7" fillId="0" borderId="0" xfId="0" applyFont="1"/>
    <xf numFmtId="0" fontId="5" fillId="5" borderId="2" xfId="0" applyFont="1" applyFill="1" applyBorder="1"/>
    <xf numFmtId="0" fontId="9" fillId="5" borderId="2" xfId="0" applyFont="1" applyFill="1" applyBorder="1" applyAlignment="1"/>
    <xf numFmtId="0" fontId="1" fillId="5" borderId="2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 wrapText="1"/>
    </xf>
    <xf numFmtId="1" fontId="1" fillId="5" borderId="2" xfId="0" applyNumberFormat="1" applyFont="1" applyFill="1" applyBorder="1" applyAlignment="1">
      <alignment horizontal="right"/>
    </xf>
    <xf numFmtId="0" fontId="10" fillId="2" borderId="0" xfId="0" applyFont="1" applyFill="1" applyBorder="1" applyAlignment="1"/>
    <xf numFmtId="0" fontId="7" fillId="6" borderId="2" xfId="0" applyFont="1" applyFill="1" applyBorder="1"/>
    <xf numFmtId="164" fontId="7" fillId="6" borderId="2" xfId="0" applyNumberFormat="1" applyFont="1" applyFill="1" applyBorder="1" applyAlignment="1">
      <alignment horizontal="center" wrapText="1"/>
    </xf>
    <xf numFmtId="0" fontId="11" fillId="6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/>
    <xf numFmtId="1" fontId="7" fillId="2" borderId="2" xfId="0" applyNumberFormat="1" applyFont="1" applyFill="1" applyBorder="1" applyAlignment="1"/>
    <xf numFmtId="1" fontId="7" fillId="2" borderId="4" xfId="0" applyNumberFormat="1" applyFont="1" applyFill="1" applyBorder="1" applyAlignment="1"/>
    <xf numFmtId="1" fontId="0" fillId="4" borderId="2" xfId="0" applyNumberFormat="1" applyFill="1" applyBorder="1" applyAlignment="1">
      <alignment horizontal="right"/>
    </xf>
    <xf numFmtId="1" fontId="0" fillId="6" borderId="2" xfId="0" applyNumberFormat="1" applyFill="1" applyBorder="1" applyAlignment="1"/>
    <xf numFmtId="1" fontId="0" fillId="0" borderId="0" xfId="0" applyNumberFormat="1" applyAlignment="1"/>
    <xf numFmtId="0" fontId="0" fillId="6" borderId="0" xfId="0" applyFill="1" applyBorder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abSelected="1" topLeftCell="L1" workbookViewId="0">
      <selection activeCell="M6" sqref="M6"/>
    </sheetView>
  </sheetViews>
  <sheetFormatPr defaultColWidth="77.77734375" defaultRowHeight="14.4" x14ac:dyDescent="0.3"/>
  <cols>
    <col min="1" max="1" width="13.21875" style="22" customWidth="1"/>
    <col min="2" max="2" width="12.21875" customWidth="1"/>
    <col min="3" max="3" width="22.44140625" customWidth="1"/>
    <col min="4" max="4" width="29" customWidth="1"/>
    <col min="5" max="5" width="58.109375" style="17" customWidth="1"/>
    <col min="6" max="15" width="77.77734375" style="17"/>
  </cols>
  <sheetData>
    <row r="1" spans="1:15" s="1" customFormat="1" ht="31.2" x14ac:dyDescent="0.3">
      <c r="A1" s="28" t="s">
        <v>5</v>
      </c>
      <c r="B1" s="2" t="s">
        <v>2</v>
      </c>
      <c r="C1" s="3" t="s">
        <v>3</v>
      </c>
      <c r="D1" s="3" t="s">
        <v>4</v>
      </c>
      <c r="E1" s="3" t="s">
        <v>6</v>
      </c>
      <c r="F1" s="2" t="s">
        <v>7</v>
      </c>
      <c r="G1" s="2" t="s">
        <v>8</v>
      </c>
      <c r="H1" s="3" t="s">
        <v>9</v>
      </c>
      <c r="I1" s="2" t="s">
        <v>10</v>
      </c>
      <c r="J1" s="2" t="s">
        <v>11</v>
      </c>
      <c r="K1" s="2" t="s">
        <v>0</v>
      </c>
      <c r="L1" s="2" t="s">
        <v>1</v>
      </c>
      <c r="M1" s="2" t="s">
        <v>364</v>
      </c>
      <c r="N1" s="38"/>
      <c r="O1" s="15"/>
    </row>
    <row r="2" spans="1:15" ht="16.2" customHeight="1" x14ac:dyDescent="0.3">
      <c r="A2" s="4" t="s">
        <v>12</v>
      </c>
      <c r="B2" s="5" t="s">
        <v>13</v>
      </c>
      <c r="C2" s="6" t="s">
        <v>48</v>
      </c>
      <c r="D2" s="7" t="s">
        <v>49</v>
      </c>
      <c r="E2" s="16">
        <v>5</v>
      </c>
      <c r="F2" s="16">
        <v>10</v>
      </c>
      <c r="G2" s="16">
        <v>23</v>
      </c>
      <c r="H2" s="16">
        <v>13</v>
      </c>
      <c r="I2" s="16">
        <v>10</v>
      </c>
      <c r="J2" s="16">
        <v>15</v>
      </c>
      <c r="K2" s="16">
        <v>10</v>
      </c>
      <c r="L2" s="16">
        <v>86</v>
      </c>
      <c r="M2" s="33">
        <v>90.526315789473685</v>
      </c>
    </row>
    <row r="3" spans="1:15" ht="14.4" customHeight="1" x14ac:dyDescent="0.3">
      <c r="A3" s="4" t="s">
        <v>14</v>
      </c>
      <c r="B3" s="5" t="s">
        <v>13</v>
      </c>
      <c r="C3" s="6" t="s">
        <v>50</v>
      </c>
      <c r="D3" s="7" t="s">
        <v>49</v>
      </c>
      <c r="E3" s="16">
        <v>5</v>
      </c>
      <c r="F3" s="16">
        <v>7</v>
      </c>
      <c r="G3" s="16">
        <v>20</v>
      </c>
      <c r="H3" s="16">
        <v>11</v>
      </c>
      <c r="I3" s="16">
        <v>8</v>
      </c>
      <c r="J3" s="16">
        <v>15</v>
      </c>
      <c r="K3" s="16">
        <v>10</v>
      </c>
      <c r="L3" s="16">
        <v>76</v>
      </c>
      <c r="M3" s="33">
        <v>80</v>
      </c>
    </row>
    <row r="4" spans="1:15" ht="14.4" customHeight="1" x14ac:dyDescent="0.3">
      <c r="A4" s="4" t="s">
        <v>15</v>
      </c>
      <c r="B4" s="5" t="s">
        <v>13</v>
      </c>
      <c r="C4" s="6" t="s">
        <v>51</v>
      </c>
      <c r="D4" s="7" t="s">
        <v>49</v>
      </c>
      <c r="E4" s="16">
        <v>5</v>
      </c>
      <c r="F4" s="16">
        <v>8</v>
      </c>
      <c r="G4" s="16">
        <v>23</v>
      </c>
      <c r="H4" s="16">
        <v>10</v>
      </c>
      <c r="I4" s="16">
        <v>10</v>
      </c>
      <c r="J4" s="16">
        <v>15</v>
      </c>
      <c r="K4" s="16">
        <v>10</v>
      </c>
      <c r="L4" s="16">
        <v>81</v>
      </c>
      <c r="M4" s="33">
        <v>85.263157894736835</v>
      </c>
    </row>
    <row r="5" spans="1:15" ht="14.4" customHeight="1" x14ac:dyDescent="0.3">
      <c r="A5" s="4" t="s">
        <v>16</v>
      </c>
      <c r="B5" s="5" t="s">
        <v>13</v>
      </c>
      <c r="C5" s="6" t="s">
        <v>52</v>
      </c>
      <c r="D5" s="7" t="s">
        <v>49</v>
      </c>
      <c r="E5" s="16">
        <v>4</v>
      </c>
      <c r="F5" s="16">
        <v>6</v>
      </c>
      <c r="G5" s="16">
        <v>20</v>
      </c>
      <c r="H5" s="16">
        <v>13</v>
      </c>
      <c r="I5" s="16">
        <v>8</v>
      </c>
      <c r="J5" s="16">
        <v>16</v>
      </c>
      <c r="K5" s="16">
        <v>10</v>
      </c>
      <c r="L5" s="16">
        <v>77</v>
      </c>
      <c r="M5" s="33">
        <v>81.05263157894737</v>
      </c>
    </row>
    <row r="6" spans="1:15" ht="14.4" customHeight="1" x14ac:dyDescent="0.3">
      <c r="A6" s="4" t="s">
        <v>17</v>
      </c>
      <c r="B6" s="5" t="s">
        <v>13</v>
      </c>
      <c r="C6" s="6" t="s">
        <v>53</v>
      </c>
      <c r="D6" s="7" t="s">
        <v>54</v>
      </c>
      <c r="E6" s="16">
        <v>4</v>
      </c>
      <c r="F6" s="16">
        <v>9</v>
      </c>
      <c r="G6" s="16">
        <v>24</v>
      </c>
      <c r="H6" s="16">
        <v>11</v>
      </c>
      <c r="I6" s="16">
        <v>8</v>
      </c>
      <c r="J6" s="16">
        <v>17.5</v>
      </c>
      <c r="K6" s="16">
        <v>10</v>
      </c>
      <c r="L6" s="16">
        <v>83.5</v>
      </c>
      <c r="M6" s="33">
        <v>87.89473684210526</v>
      </c>
    </row>
    <row r="7" spans="1:15" ht="14.4" customHeight="1" x14ac:dyDescent="0.3">
      <c r="A7" s="4" t="s">
        <v>18</v>
      </c>
      <c r="B7" s="5" t="s">
        <v>13</v>
      </c>
      <c r="C7" s="6" t="s">
        <v>55</v>
      </c>
      <c r="D7" s="7" t="s">
        <v>54</v>
      </c>
      <c r="E7" s="16">
        <v>4</v>
      </c>
      <c r="F7" s="16">
        <v>10</v>
      </c>
      <c r="G7" s="16">
        <v>24</v>
      </c>
      <c r="H7" s="16">
        <v>15</v>
      </c>
      <c r="I7" s="16">
        <v>10</v>
      </c>
      <c r="J7" s="16">
        <v>18.5</v>
      </c>
      <c r="K7" s="16">
        <v>10</v>
      </c>
      <c r="L7" s="16">
        <v>91.5</v>
      </c>
      <c r="M7" s="33">
        <v>96.315789473684205</v>
      </c>
    </row>
    <row r="8" spans="1:15" x14ac:dyDescent="0.3">
      <c r="A8" s="4" t="s">
        <v>19</v>
      </c>
      <c r="B8" s="5" t="s">
        <v>13</v>
      </c>
      <c r="C8" s="6" t="s">
        <v>56</v>
      </c>
      <c r="D8" s="7" t="s">
        <v>57</v>
      </c>
      <c r="E8" s="16">
        <v>4</v>
      </c>
      <c r="F8" s="16">
        <v>10</v>
      </c>
      <c r="G8" s="16">
        <v>25</v>
      </c>
      <c r="H8" s="16">
        <v>15</v>
      </c>
      <c r="I8" s="16">
        <v>10</v>
      </c>
      <c r="J8" s="16" t="s">
        <v>93</v>
      </c>
      <c r="K8" s="16">
        <v>9.1666666666666661</v>
      </c>
      <c r="L8" s="16">
        <v>73.166666666666671</v>
      </c>
      <c r="M8" s="33">
        <v>77.017543859649123</v>
      </c>
    </row>
    <row r="9" spans="1:15" x14ac:dyDescent="0.3">
      <c r="A9" s="4" t="s">
        <v>20</v>
      </c>
      <c r="B9" s="5" t="s">
        <v>13</v>
      </c>
      <c r="C9" s="6" t="s">
        <v>58</v>
      </c>
      <c r="D9" s="7" t="s">
        <v>57</v>
      </c>
      <c r="E9" s="16">
        <v>5</v>
      </c>
      <c r="F9" s="16">
        <v>9</v>
      </c>
      <c r="G9" s="16">
        <v>20</v>
      </c>
      <c r="H9" s="16">
        <v>18</v>
      </c>
      <c r="I9" s="16">
        <v>7</v>
      </c>
      <c r="J9" s="16" t="s">
        <v>94</v>
      </c>
      <c r="K9" s="16">
        <v>9.1666666666666661</v>
      </c>
      <c r="L9" s="16">
        <v>68.166666666666671</v>
      </c>
      <c r="M9" s="33">
        <v>71.754385964912288</v>
      </c>
    </row>
    <row r="10" spans="1:15" x14ac:dyDescent="0.3">
      <c r="A10" s="4" t="s">
        <v>21</v>
      </c>
      <c r="B10" s="5" t="s">
        <v>13</v>
      </c>
      <c r="C10" s="6" t="s">
        <v>59</v>
      </c>
      <c r="D10" s="7" t="s">
        <v>60</v>
      </c>
      <c r="E10" s="16">
        <v>4</v>
      </c>
      <c r="F10" s="16">
        <v>6</v>
      </c>
      <c r="G10" s="16">
        <v>18</v>
      </c>
      <c r="H10" s="16">
        <v>11</v>
      </c>
      <c r="I10" s="16">
        <v>8</v>
      </c>
      <c r="J10" s="16">
        <v>16</v>
      </c>
      <c r="K10" s="16">
        <v>10</v>
      </c>
      <c r="L10" s="16">
        <v>73</v>
      </c>
      <c r="M10" s="33">
        <v>76.84210526315789</v>
      </c>
    </row>
    <row r="11" spans="1:15" x14ac:dyDescent="0.3">
      <c r="A11" s="4" t="s">
        <v>22</v>
      </c>
      <c r="B11" s="5" t="s">
        <v>13</v>
      </c>
      <c r="C11" s="6" t="s">
        <v>61</v>
      </c>
      <c r="D11" s="7" t="s">
        <v>62</v>
      </c>
      <c r="E11" s="16">
        <v>5</v>
      </c>
      <c r="F11" s="16">
        <v>7</v>
      </c>
      <c r="G11" s="16">
        <v>24</v>
      </c>
      <c r="H11" s="16">
        <v>13</v>
      </c>
      <c r="I11" s="16">
        <v>10</v>
      </c>
      <c r="J11" s="16" t="s">
        <v>94</v>
      </c>
      <c r="K11" s="16">
        <v>10</v>
      </c>
      <c r="L11" s="16">
        <v>69</v>
      </c>
      <c r="M11" s="33">
        <v>72.631578947368425</v>
      </c>
    </row>
    <row r="12" spans="1:15" x14ac:dyDescent="0.3">
      <c r="A12" s="4" t="s">
        <v>23</v>
      </c>
      <c r="B12" s="5" t="s">
        <v>13</v>
      </c>
      <c r="C12" s="6" t="s">
        <v>63</v>
      </c>
      <c r="D12" s="7" t="s">
        <v>62</v>
      </c>
      <c r="E12" s="16">
        <v>5</v>
      </c>
      <c r="F12" s="16">
        <v>10</v>
      </c>
      <c r="G12" s="16">
        <v>25</v>
      </c>
      <c r="H12" s="16">
        <v>13</v>
      </c>
      <c r="I12" s="16">
        <v>10</v>
      </c>
      <c r="J12" s="16" t="s">
        <v>94</v>
      </c>
      <c r="K12" s="16">
        <v>10</v>
      </c>
      <c r="L12" s="16">
        <v>73</v>
      </c>
      <c r="M12" s="33">
        <v>76.84210526315789</v>
      </c>
    </row>
    <row r="13" spans="1:15" x14ac:dyDescent="0.3">
      <c r="A13" s="4" t="s">
        <v>24</v>
      </c>
      <c r="B13" s="5" t="s">
        <v>13</v>
      </c>
      <c r="C13" s="6" t="s">
        <v>64</v>
      </c>
      <c r="D13" s="7" t="s">
        <v>62</v>
      </c>
      <c r="E13" s="16">
        <v>5</v>
      </c>
      <c r="F13" s="16">
        <v>6</v>
      </c>
      <c r="G13" s="16">
        <v>17</v>
      </c>
      <c r="H13" s="16">
        <v>12</v>
      </c>
      <c r="I13" s="16">
        <v>10</v>
      </c>
      <c r="J13" s="16" t="s">
        <v>94</v>
      </c>
      <c r="K13" s="16">
        <v>10</v>
      </c>
      <c r="L13" s="16">
        <v>60</v>
      </c>
      <c r="M13" s="33">
        <v>63.157894736842103</v>
      </c>
    </row>
    <row r="14" spans="1:15" x14ac:dyDescent="0.3">
      <c r="A14" s="4" t="s">
        <v>25</v>
      </c>
      <c r="B14" s="5" t="s">
        <v>13</v>
      </c>
      <c r="C14" s="6" t="s">
        <v>65</v>
      </c>
      <c r="D14" s="7" t="s">
        <v>62</v>
      </c>
      <c r="E14" s="16">
        <v>5</v>
      </c>
      <c r="F14" s="16">
        <v>10</v>
      </c>
      <c r="G14" s="16">
        <v>25</v>
      </c>
      <c r="H14" s="16">
        <v>13</v>
      </c>
      <c r="I14" s="16">
        <v>10</v>
      </c>
      <c r="J14" s="16" t="s">
        <v>94</v>
      </c>
      <c r="K14" s="16">
        <v>10</v>
      </c>
      <c r="L14" s="16">
        <v>73</v>
      </c>
      <c r="M14" s="33">
        <v>76.84210526315789</v>
      </c>
    </row>
    <row r="15" spans="1:15" x14ac:dyDescent="0.3">
      <c r="A15" s="4" t="s">
        <v>26</v>
      </c>
      <c r="B15" s="5" t="s">
        <v>13</v>
      </c>
      <c r="C15" s="6" t="s">
        <v>66</v>
      </c>
      <c r="D15" s="7" t="s">
        <v>62</v>
      </c>
      <c r="E15" s="16">
        <v>5</v>
      </c>
      <c r="F15" s="16">
        <v>10</v>
      </c>
      <c r="G15" s="16">
        <v>25</v>
      </c>
      <c r="H15" s="16">
        <v>13</v>
      </c>
      <c r="I15" s="16">
        <v>10</v>
      </c>
      <c r="J15" s="16" t="s">
        <v>94</v>
      </c>
      <c r="K15" s="16">
        <v>10</v>
      </c>
      <c r="L15" s="16">
        <v>73</v>
      </c>
      <c r="M15" s="33">
        <v>76.84210526315789</v>
      </c>
    </row>
    <row r="16" spans="1:15" x14ac:dyDescent="0.3">
      <c r="A16" s="4" t="s">
        <v>27</v>
      </c>
      <c r="B16" s="5" t="s">
        <v>13</v>
      </c>
      <c r="C16" s="6" t="s">
        <v>67</v>
      </c>
      <c r="D16" s="7" t="s">
        <v>62</v>
      </c>
      <c r="E16" s="16">
        <v>5</v>
      </c>
      <c r="F16" s="16">
        <v>6</v>
      </c>
      <c r="G16" s="16">
        <v>21</v>
      </c>
      <c r="H16" s="16">
        <v>6</v>
      </c>
      <c r="I16" s="16">
        <v>5</v>
      </c>
      <c r="J16" s="16" t="s">
        <v>95</v>
      </c>
      <c r="K16" s="16">
        <v>10</v>
      </c>
      <c r="L16" s="16">
        <v>53</v>
      </c>
      <c r="M16" s="33">
        <v>55.78947368421052</v>
      </c>
    </row>
    <row r="17" spans="1:13" x14ac:dyDescent="0.3">
      <c r="A17" s="4" t="s">
        <v>28</v>
      </c>
      <c r="B17" s="5" t="s">
        <v>13</v>
      </c>
      <c r="C17" s="6" t="s">
        <v>68</v>
      </c>
      <c r="D17" s="7" t="s">
        <v>69</v>
      </c>
      <c r="E17" s="16">
        <v>5</v>
      </c>
      <c r="F17" s="16">
        <v>6</v>
      </c>
      <c r="G17" s="16">
        <v>15</v>
      </c>
      <c r="H17" s="16">
        <v>14</v>
      </c>
      <c r="I17" s="16">
        <v>10</v>
      </c>
      <c r="J17" s="16" t="s">
        <v>96</v>
      </c>
      <c r="K17" s="16">
        <v>10</v>
      </c>
      <c r="L17" s="16">
        <v>60</v>
      </c>
      <c r="M17" s="33">
        <v>63.157894736842103</v>
      </c>
    </row>
    <row r="18" spans="1:13" x14ac:dyDescent="0.3">
      <c r="A18" s="4" t="s">
        <v>29</v>
      </c>
      <c r="B18" s="5" t="s">
        <v>13</v>
      </c>
      <c r="C18" s="6" t="s">
        <v>70</v>
      </c>
      <c r="D18" s="7" t="s">
        <v>69</v>
      </c>
      <c r="E18" s="16">
        <v>5</v>
      </c>
      <c r="F18" s="16">
        <v>9</v>
      </c>
      <c r="G18" s="16">
        <v>23</v>
      </c>
      <c r="H18" s="16">
        <v>14</v>
      </c>
      <c r="I18" s="16">
        <v>9</v>
      </c>
      <c r="J18" s="16" t="s">
        <v>96</v>
      </c>
      <c r="K18" s="16">
        <v>10</v>
      </c>
      <c r="L18" s="16">
        <v>70</v>
      </c>
      <c r="M18" s="33">
        <v>73.68421052631578</v>
      </c>
    </row>
    <row r="19" spans="1:13" x14ac:dyDescent="0.3">
      <c r="A19" s="4" t="s">
        <v>30</v>
      </c>
      <c r="B19" s="5" t="s">
        <v>13</v>
      </c>
      <c r="C19" s="6" t="s">
        <v>71</v>
      </c>
      <c r="D19" s="7" t="s">
        <v>69</v>
      </c>
      <c r="E19" s="16">
        <v>5</v>
      </c>
      <c r="F19" s="16">
        <v>9</v>
      </c>
      <c r="G19" s="16">
        <v>19</v>
      </c>
      <c r="H19" s="16">
        <v>12</v>
      </c>
      <c r="I19" s="16">
        <v>10</v>
      </c>
      <c r="J19" s="16" t="s">
        <v>96</v>
      </c>
      <c r="K19" s="16">
        <v>10</v>
      </c>
      <c r="L19" s="16">
        <v>65</v>
      </c>
      <c r="M19" s="33">
        <v>68.421052631578945</v>
      </c>
    </row>
    <row r="20" spans="1:13" x14ac:dyDescent="0.3">
      <c r="A20" s="4" t="s">
        <v>31</v>
      </c>
      <c r="B20" s="5" t="s">
        <v>13</v>
      </c>
      <c r="C20" s="6" t="s">
        <v>72</v>
      </c>
      <c r="D20" s="7" t="s">
        <v>73</v>
      </c>
      <c r="E20" s="16">
        <v>5</v>
      </c>
      <c r="F20" s="16">
        <v>9</v>
      </c>
      <c r="G20" s="16">
        <v>22</v>
      </c>
      <c r="H20" s="16">
        <v>11</v>
      </c>
      <c r="I20" s="16">
        <v>9</v>
      </c>
      <c r="J20" s="16">
        <v>19.5</v>
      </c>
      <c r="K20" s="16">
        <v>10</v>
      </c>
      <c r="L20" s="16">
        <v>85.5</v>
      </c>
      <c r="M20" s="33">
        <v>90</v>
      </c>
    </row>
    <row r="21" spans="1:13" x14ac:dyDescent="0.3">
      <c r="A21" s="4" t="s">
        <v>32</v>
      </c>
      <c r="B21" s="5" t="s">
        <v>13</v>
      </c>
      <c r="C21" s="6" t="s">
        <v>74</v>
      </c>
      <c r="D21" s="7" t="s">
        <v>73</v>
      </c>
      <c r="E21" s="16">
        <v>5</v>
      </c>
      <c r="F21" s="16">
        <v>7</v>
      </c>
      <c r="G21" s="16">
        <v>17</v>
      </c>
      <c r="H21" s="16">
        <v>13</v>
      </c>
      <c r="I21" s="16">
        <v>10</v>
      </c>
      <c r="J21" s="16">
        <v>19</v>
      </c>
      <c r="K21" s="16">
        <v>10</v>
      </c>
      <c r="L21" s="16">
        <v>81</v>
      </c>
      <c r="M21" s="33">
        <v>85.263157894736835</v>
      </c>
    </row>
    <row r="22" spans="1:13" x14ac:dyDescent="0.3">
      <c r="A22" s="4" t="s">
        <v>33</v>
      </c>
      <c r="B22" s="5" t="s">
        <v>13</v>
      </c>
      <c r="C22" s="6" t="s">
        <v>75</v>
      </c>
      <c r="D22" s="7" t="s">
        <v>73</v>
      </c>
      <c r="E22" s="16">
        <v>5</v>
      </c>
      <c r="F22" s="16">
        <v>8</v>
      </c>
      <c r="G22" s="16">
        <v>21</v>
      </c>
      <c r="H22" s="16">
        <v>13</v>
      </c>
      <c r="I22" s="16">
        <v>9</v>
      </c>
      <c r="J22" s="16">
        <v>20</v>
      </c>
      <c r="K22" s="16">
        <v>10</v>
      </c>
      <c r="L22" s="16">
        <v>86</v>
      </c>
      <c r="M22" s="33">
        <v>90.526315789473685</v>
      </c>
    </row>
    <row r="23" spans="1:13" x14ac:dyDescent="0.3">
      <c r="A23" s="4" t="s">
        <v>34</v>
      </c>
      <c r="B23" s="5" t="s">
        <v>13</v>
      </c>
      <c r="C23" s="6" t="s">
        <v>76</v>
      </c>
      <c r="D23" s="7" t="s">
        <v>77</v>
      </c>
      <c r="E23" s="16">
        <v>5</v>
      </c>
      <c r="F23" s="16">
        <v>10</v>
      </c>
      <c r="G23" s="16">
        <v>20</v>
      </c>
      <c r="H23" s="16">
        <v>14</v>
      </c>
      <c r="I23" s="16">
        <v>9</v>
      </c>
      <c r="J23" s="16">
        <v>14.5</v>
      </c>
      <c r="K23" s="16">
        <v>10</v>
      </c>
      <c r="L23" s="16">
        <v>82.5</v>
      </c>
      <c r="M23" s="33">
        <v>86.842105263157904</v>
      </c>
    </row>
    <row r="24" spans="1:13" x14ac:dyDescent="0.3">
      <c r="A24" s="4" t="s">
        <v>35</v>
      </c>
      <c r="B24" s="5" t="s">
        <v>13</v>
      </c>
      <c r="C24" s="6" t="s">
        <v>78</v>
      </c>
      <c r="D24" s="7" t="s">
        <v>77</v>
      </c>
      <c r="E24" s="16">
        <v>5</v>
      </c>
      <c r="F24" s="16">
        <v>7</v>
      </c>
      <c r="G24" s="16">
        <v>16</v>
      </c>
      <c r="H24" s="16">
        <v>13</v>
      </c>
      <c r="I24" s="16">
        <v>8</v>
      </c>
      <c r="J24" s="16">
        <v>10.5</v>
      </c>
      <c r="K24" s="16">
        <v>8.3333333333333339</v>
      </c>
      <c r="L24" s="16">
        <v>67.833333333333329</v>
      </c>
      <c r="M24" s="33">
        <v>71.403508771929822</v>
      </c>
    </row>
    <row r="25" spans="1:13" x14ac:dyDescent="0.3">
      <c r="A25" s="4" t="s">
        <v>36</v>
      </c>
      <c r="B25" s="5" t="s">
        <v>13</v>
      </c>
      <c r="C25" s="6" t="s">
        <v>79</v>
      </c>
      <c r="D25" s="7" t="s">
        <v>80</v>
      </c>
      <c r="E25" s="16">
        <v>5</v>
      </c>
      <c r="F25" s="16">
        <v>6</v>
      </c>
      <c r="G25" s="16">
        <v>21</v>
      </c>
      <c r="H25" s="16">
        <v>12</v>
      </c>
      <c r="I25" s="16">
        <v>9</v>
      </c>
      <c r="J25" s="16">
        <v>16.5</v>
      </c>
      <c r="K25" s="16">
        <v>10</v>
      </c>
      <c r="L25" s="16">
        <v>79.5</v>
      </c>
      <c r="M25" s="33">
        <v>83.684210526315795</v>
      </c>
    </row>
    <row r="26" spans="1:13" x14ac:dyDescent="0.3">
      <c r="A26" s="4" t="s">
        <v>37</v>
      </c>
      <c r="B26" s="5" t="s">
        <v>13</v>
      </c>
      <c r="C26" s="6" t="s">
        <v>81</v>
      </c>
      <c r="D26" s="7" t="s">
        <v>80</v>
      </c>
      <c r="E26" s="16">
        <v>3</v>
      </c>
      <c r="F26" s="16">
        <v>6</v>
      </c>
      <c r="G26" s="16">
        <v>15</v>
      </c>
      <c r="H26" s="16">
        <v>9</v>
      </c>
      <c r="I26" s="16">
        <v>8</v>
      </c>
      <c r="J26" s="16">
        <v>16.5</v>
      </c>
      <c r="K26" s="16">
        <v>10</v>
      </c>
      <c r="L26" s="16">
        <v>67.5</v>
      </c>
      <c r="M26" s="33">
        <v>71.05263157894737</v>
      </c>
    </row>
    <row r="27" spans="1:13" x14ac:dyDescent="0.3">
      <c r="A27" s="4" t="s">
        <v>38</v>
      </c>
      <c r="B27" s="5" t="s">
        <v>13</v>
      </c>
      <c r="C27" s="6" t="s">
        <v>82</v>
      </c>
      <c r="D27" s="7" t="s">
        <v>80</v>
      </c>
      <c r="E27" s="16">
        <v>5</v>
      </c>
      <c r="F27" s="16">
        <v>6</v>
      </c>
      <c r="G27" s="16">
        <v>11</v>
      </c>
      <c r="H27" s="16">
        <v>12</v>
      </c>
      <c r="I27" s="16">
        <v>6</v>
      </c>
      <c r="J27" s="16">
        <v>18</v>
      </c>
      <c r="K27" s="16">
        <v>9.1666666666666661</v>
      </c>
      <c r="L27" s="16">
        <v>67.166666666666671</v>
      </c>
      <c r="M27" s="33">
        <v>70.701754385964918</v>
      </c>
    </row>
    <row r="28" spans="1:13" x14ac:dyDescent="0.3">
      <c r="A28" s="4" t="s">
        <v>39</v>
      </c>
      <c r="B28" s="5" t="s">
        <v>13</v>
      </c>
      <c r="C28" s="6" t="s">
        <v>83</v>
      </c>
      <c r="D28" s="7" t="s">
        <v>80</v>
      </c>
      <c r="E28" s="16">
        <v>4</v>
      </c>
      <c r="F28" s="16">
        <v>8</v>
      </c>
      <c r="G28" s="16">
        <v>23</v>
      </c>
      <c r="H28" s="16">
        <v>15</v>
      </c>
      <c r="I28" s="16">
        <v>8</v>
      </c>
      <c r="J28" s="16">
        <v>16.5</v>
      </c>
      <c r="K28" s="16">
        <v>10</v>
      </c>
      <c r="L28" s="16">
        <v>84.5</v>
      </c>
      <c r="M28" s="33">
        <v>88.94736842105263</v>
      </c>
    </row>
    <row r="29" spans="1:13" x14ac:dyDescent="0.3">
      <c r="A29" s="4" t="s">
        <v>40</v>
      </c>
      <c r="B29" s="5" t="s">
        <v>13</v>
      </c>
      <c r="C29" s="6" t="s">
        <v>84</v>
      </c>
      <c r="D29" s="7" t="s">
        <v>80</v>
      </c>
      <c r="E29" s="16">
        <v>5</v>
      </c>
      <c r="F29" s="16">
        <v>8</v>
      </c>
      <c r="G29" s="16">
        <v>18</v>
      </c>
      <c r="H29" s="16">
        <v>13</v>
      </c>
      <c r="I29" s="16">
        <v>8</v>
      </c>
      <c r="J29" s="16">
        <v>15.5</v>
      </c>
      <c r="K29" s="16">
        <v>10</v>
      </c>
      <c r="L29" s="16">
        <v>77.5</v>
      </c>
      <c r="M29" s="33">
        <v>81.578947368421055</v>
      </c>
    </row>
    <row r="30" spans="1:13" x14ac:dyDescent="0.3">
      <c r="A30" s="4" t="s">
        <v>41</v>
      </c>
      <c r="B30" s="5" t="s">
        <v>13</v>
      </c>
      <c r="C30" s="6" t="s">
        <v>85</v>
      </c>
      <c r="D30" s="7" t="s">
        <v>80</v>
      </c>
      <c r="E30" s="16">
        <v>5</v>
      </c>
      <c r="F30" s="16">
        <v>6</v>
      </c>
      <c r="G30" s="16">
        <v>17</v>
      </c>
      <c r="H30" s="16">
        <v>8</v>
      </c>
      <c r="I30" s="16">
        <v>7</v>
      </c>
      <c r="J30" s="16">
        <v>13.5</v>
      </c>
      <c r="K30" s="16">
        <v>10</v>
      </c>
      <c r="L30" s="16">
        <v>66.5</v>
      </c>
      <c r="M30" s="33">
        <v>70</v>
      </c>
    </row>
    <row r="31" spans="1:13" x14ac:dyDescent="0.3">
      <c r="A31" s="4" t="s">
        <v>42</v>
      </c>
      <c r="B31" s="5" t="s">
        <v>13</v>
      </c>
      <c r="C31" s="6" t="s">
        <v>86</v>
      </c>
      <c r="D31" s="7" t="s">
        <v>80</v>
      </c>
      <c r="E31" s="16">
        <v>5</v>
      </c>
      <c r="F31" s="16">
        <v>9</v>
      </c>
      <c r="G31" s="16">
        <v>25</v>
      </c>
      <c r="H31" s="16">
        <v>15</v>
      </c>
      <c r="I31" s="16">
        <v>10</v>
      </c>
      <c r="J31" s="16">
        <v>14</v>
      </c>
      <c r="K31" s="16">
        <v>9.1666666666666661</v>
      </c>
      <c r="L31" s="16">
        <v>87.166666666666671</v>
      </c>
      <c r="M31" s="33">
        <v>91.754385964912288</v>
      </c>
    </row>
    <row r="32" spans="1:13" x14ac:dyDescent="0.3">
      <c r="A32" s="4" t="s">
        <v>43</v>
      </c>
      <c r="B32" s="5" t="s">
        <v>13</v>
      </c>
      <c r="C32" s="6" t="s">
        <v>87</v>
      </c>
      <c r="D32" s="7" t="s">
        <v>80</v>
      </c>
      <c r="E32" s="16">
        <v>5</v>
      </c>
      <c r="F32" s="16">
        <v>4</v>
      </c>
      <c r="G32" s="16">
        <v>25</v>
      </c>
      <c r="H32" s="16">
        <v>15</v>
      </c>
      <c r="I32" s="16">
        <v>10</v>
      </c>
      <c r="J32" s="16">
        <v>15</v>
      </c>
      <c r="K32" s="16">
        <v>9.1666666666666661</v>
      </c>
      <c r="L32" s="16">
        <v>83.166666666666671</v>
      </c>
      <c r="M32" s="33">
        <v>87.543859649122808</v>
      </c>
    </row>
    <row r="33" spans="1:13" x14ac:dyDescent="0.3">
      <c r="A33" s="4" t="s">
        <v>44</v>
      </c>
      <c r="B33" s="5" t="s">
        <v>13</v>
      </c>
      <c r="C33" s="6" t="s">
        <v>88</v>
      </c>
      <c r="D33" s="7" t="s">
        <v>80</v>
      </c>
      <c r="E33" s="16">
        <v>5</v>
      </c>
      <c r="F33" s="16">
        <v>5</v>
      </c>
      <c r="G33" s="16">
        <v>15</v>
      </c>
      <c r="H33" s="16">
        <v>9</v>
      </c>
      <c r="I33" s="16">
        <v>3</v>
      </c>
      <c r="J33" s="16">
        <v>14.5</v>
      </c>
      <c r="K33" s="16">
        <v>10</v>
      </c>
      <c r="L33" s="16">
        <v>61.5</v>
      </c>
      <c r="M33" s="33">
        <v>64.736842105263165</v>
      </c>
    </row>
    <row r="34" spans="1:13" x14ac:dyDescent="0.3">
      <c r="A34" s="4" t="s">
        <v>45</v>
      </c>
      <c r="B34" s="5" t="s">
        <v>13</v>
      </c>
      <c r="C34" s="6" t="s">
        <v>89</v>
      </c>
      <c r="D34" s="7" t="s">
        <v>90</v>
      </c>
      <c r="E34" s="16">
        <v>5</v>
      </c>
      <c r="F34" s="16">
        <v>6</v>
      </c>
      <c r="G34" s="16">
        <v>15</v>
      </c>
      <c r="H34" s="16">
        <v>4</v>
      </c>
      <c r="I34" s="16">
        <v>5</v>
      </c>
      <c r="J34" s="16">
        <v>13</v>
      </c>
      <c r="K34" s="16">
        <v>10</v>
      </c>
      <c r="L34" s="16">
        <v>58</v>
      </c>
      <c r="M34" s="33">
        <v>61.05263157894737</v>
      </c>
    </row>
    <row r="35" spans="1:13" x14ac:dyDescent="0.3">
      <c r="A35" s="4" t="s">
        <v>46</v>
      </c>
      <c r="B35" s="5" t="s">
        <v>13</v>
      </c>
      <c r="C35" s="8" t="s">
        <v>91</v>
      </c>
      <c r="D35" s="9" t="s">
        <v>90</v>
      </c>
      <c r="E35" s="16">
        <v>5</v>
      </c>
      <c r="F35" s="16">
        <v>6</v>
      </c>
      <c r="G35" s="16">
        <v>19</v>
      </c>
      <c r="H35" s="16">
        <v>7</v>
      </c>
      <c r="I35" s="16">
        <v>7</v>
      </c>
      <c r="J35" s="16">
        <v>14</v>
      </c>
      <c r="K35" s="16">
        <v>10</v>
      </c>
      <c r="L35" s="16">
        <v>68</v>
      </c>
      <c r="M35" s="33">
        <v>71.578947368421055</v>
      </c>
    </row>
    <row r="36" spans="1:13" x14ac:dyDescent="0.3">
      <c r="A36" s="10" t="s">
        <v>47</v>
      </c>
      <c r="B36" s="11" t="s">
        <v>13</v>
      </c>
      <c r="C36" s="12" t="s">
        <v>92</v>
      </c>
      <c r="D36" s="13" t="s">
        <v>90</v>
      </c>
      <c r="E36" s="18">
        <v>5</v>
      </c>
      <c r="F36" s="18">
        <v>3</v>
      </c>
      <c r="G36" s="18">
        <v>15</v>
      </c>
      <c r="H36" s="18">
        <v>9</v>
      </c>
      <c r="I36" s="18">
        <v>8</v>
      </c>
      <c r="J36" s="18">
        <v>14</v>
      </c>
      <c r="K36" s="18">
        <v>10</v>
      </c>
      <c r="L36" s="18">
        <v>64</v>
      </c>
      <c r="M36" s="34">
        <v>67.368421052631575</v>
      </c>
    </row>
    <row r="37" spans="1:13" x14ac:dyDescent="0.3">
      <c r="A37" s="14" t="s">
        <v>97</v>
      </c>
      <c r="B37" s="21" t="s">
        <v>98</v>
      </c>
      <c r="C37" s="21" t="s">
        <v>99</v>
      </c>
      <c r="D37" s="21" t="s">
        <v>100</v>
      </c>
      <c r="E37" s="19">
        <v>4</v>
      </c>
      <c r="F37" s="19">
        <v>6</v>
      </c>
      <c r="G37" s="19">
        <v>19</v>
      </c>
      <c r="H37" s="19">
        <v>9</v>
      </c>
      <c r="I37" s="19">
        <v>7</v>
      </c>
      <c r="J37" s="19">
        <v>13</v>
      </c>
      <c r="K37" s="20">
        <f>(6/6)*10</f>
        <v>10</v>
      </c>
      <c r="L37" s="19">
        <f>SUM(E37:K37)</f>
        <v>68</v>
      </c>
      <c r="M37" s="35">
        <f>L37/95*100</f>
        <v>71.578947368421055</v>
      </c>
    </row>
    <row r="38" spans="1:13" x14ac:dyDescent="0.3">
      <c r="A38" s="14" t="s">
        <v>101</v>
      </c>
      <c r="B38" s="21" t="s">
        <v>98</v>
      </c>
      <c r="C38" s="21" t="s">
        <v>102</v>
      </c>
      <c r="D38" s="21" t="s">
        <v>103</v>
      </c>
      <c r="E38" s="19">
        <v>5</v>
      </c>
      <c r="F38" s="19">
        <v>7</v>
      </c>
      <c r="G38" s="19">
        <v>19</v>
      </c>
      <c r="H38" s="19">
        <v>11</v>
      </c>
      <c r="I38" s="19">
        <v>5</v>
      </c>
      <c r="J38" s="19">
        <v>19</v>
      </c>
      <c r="K38" s="20">
        <f t="shared" ref="K38:K48" si="0">(6/6)*10</f>
        <v>10</v>
      </c>
      <c r="L38" s="19">
        <f t="shared" ref="L38:L82" si="1">SUM(E38:K38)</f>
        <v>76</v>
      </c>
      <c r="M38" s="35">
        <f t="shared" ref="M38:M82" si="2">L38/95*100</f>
        <v>80</v>
      </c>
    </row>
    <row r="39" spans="1:13" x14ac:dyDescent="0.3">
      <c r="A39" s="14" t="s">
        <v>104</v>
      </c>
      <c r="B39" s="21" t="s">
        <v>98</v>
      </c>
      <c r="C39" s="21" t="s">
        <v>105</v>
      </c>
      <c r="D39" s="21" t="s">
        <v>106</v>
      </c>
      <c r="E39" s="19">
        <v>1</v>
      </c>
      <c r="F39" s="19">
        <v>10</v>
      </c>
      <c r="G39" s="19">
        <v>12</v>
      </c>
      <c r="H39" s="19">
        <v>8</v>
      </c>
      <c r="I39" s="19">
        <v>9</v>
      </c>
      <c r="J39" s="19">
        <v>15</v>
      </c>
      <c r="K39" s="20">
        <f t="shared" si="0"/>
        <v>10</v>
      </c>
      <c r="L39" s="19">
        <f t="shared" si="1"/>
        <v>65</v>
      </c>
      <c r="M39" s="35">
        <f t="shared" si="2"/>
        <v>68.421052631578945</v>
      </c>
    </row>
    <row r="40" spans="1:13" x14ac:dyDescent="0.3">
      <c r="A40" s="14" t="s">
        <v>107</v>
      </c>
      <c r="B40" s="21" t="s">
        <v>98</v>
      </c>
      <c r="C40" s="21" t="s">
        <v>108</v>
      </c>
      <c r="D40" s="21" t="s">
        <v>109</v>
      </c>
      <c r="E40" s="19">
        <v>3</v>
      </c>
      <c r="F40" s="19">
        <v>6</v>
      </c>
      <c r="G40" s="19">
        <v>10</v>
      </c>
      <c r="H40" s="19">
        <v>8</v>
      </c>
      <c r="I40" s="19">
        <v>8</v>
      </c>
      <c r="J40" s="19">
        <v>8</v>
      </c>
      <c r="K40" s="20">
        <f t="shared" si="0"/>
        <v>10</v>
      </c>
      <c r="L40" s="19">
        <f t="shared" si="1"/>
        <v>53</v>
      </c>
      <c r="M40" s="35">
        <f t="shared" si="2"/>
        <v>55.78947368421052</v>
      </c>
    </row>
    <row r="41" spans="1:13" x14ac:dyDescent="0.3">
      <c r="A41" s="14" t="s">
        <v>110</v>
      </c>
      <c r="B41" s="21" t="s">
        <v>98</v>
      </c>
      <c r="C41" s="21" t="s">
        <v>111</v>
      </c>
      <c r="D41" s="21" t="s">
        <v>109</v>
      </c>
      <c r="E41" s="19">
        <v>3</v>
      </c>
      <c r="F41" s="19">
        <v>5</v>
      </c>
      <c r="G41" s="19">
        <v>13</v>
      </c>
      <c r="H41" s="19">
        <v>13</v>
      </c>
      <c r="I41" s="19">
        <v>8</v>
      </c>
      <c r="J41" s="19">
        <v>13</v>
      </c>
      <c r="K41" s="20">
        <f t="shared" si="0"/>
        <v>10</v>
      </c>
      <c r="L41" s="19">
        <f t="shared" si="1"/>
        <v>65</v>
      </c>
      <c r="M41" s="35">
        <f t="shared" si="2"/>
        <v>68.421052631578945</v>
      </c>
    </row>
    <row r="42" spans="1:13" x14ac:dyDescent="0.3">
      <c r="A42" s="14" t="s">
        <v>112</v>
      </c>
      <c r="B42" s="21" t="s">
        <v>98</v>
      </c>
      <c r="C42" s="21" t="s">
        <v>113</v>
      </c>
      <c r="D42" s="21" t="s">
        <v>109</v>
      </c>
      <c r="E42" s="19">
        <v>4</v>
      </c>
      <c r="F42" s="19">
        <v>7</v>
      </c>
      <c r="G42" s="19">
        <v>25</v>
      </c>
      <c r="H42" s="19">
        <v>7</v>
      </c>
      <c r="I42" s="19">
        <v>8</v>
      </c>
      <c r="J42" s="19">
        <v>10</v>
      </c>
      <c r="K42" s="20">
        <f>(6/6)*10</f>
        <v>10</v>
      </c>
      <c r="L42" s="19">
        <f t="shared" si="1"/>
        <v>71</v>
      </c>
      <c r="M42" s="35">
        <f t="shared" si="2"/>
        <v>74.73684210526315</v>
      </c>
    </row>
    <row r="43" spans="1:13" x14ac:dyDescent="0.3">
      <c r="A43" s="14" t="s">
        <v>114</v>
      </c>
      <c r="B43" s="21" t="s">
        <v>98</v>
      </c>
      <c r="C43" s="21" t="s">
        <v>115</v>
      </c>
      <c r="D43" s="21" t="s">
        <v>109</v>
      </c>
      <c r="E43" s="19">
        <v>4</v>
      </c>
      <c r="F43" s="19">
        <v>9</v>
      </c>
      <c r="G43" s="19">
        <v>14</v>
      </c>
      <c r="H43" s="19">
        <v>13</v>
      </c>
      <c r="I43" s="19">
        <v>7</v>
      </c>
      <c r="J43" s="19">
        <v>10</v>
      </c>
      <c r="K43" s="20">
        <f t="shared" si="0"/>
        <v>10</v>
      </c>
      <c r="L43" s="19">
        <f t="shared" si="1"/>
        <v>67</v>
      </c>
      <c r="M43" s="35">
        <f t="shared" si="2"/>
        <v>70.526315789473685</v>
      </c>
    </row>
    <row r="44" spans="1:13" x14ac:dyDescent="0.3">
      <c r="A44" s="14" t="s">
        <v>116</v>
      </c>
      <c r="B44" s="21" t="s">
        <v>98</v>
      </c>
      <c r="C44" s="21" t="s">
        <v>117</v>
      </c>
      <c r="D44" s="21" t="s">
        <v>109</v>
      </c>
      <c r="E44" s="19">
        <v>4</v>
      </c>
      <c r="F44" s="19">
        <v>3</v>
      </c>
      <c r="G44" s="19">
        <v>18</v>
      </c>
      <c r="H44" s="19">
        <v>5</v>
      </c>
      <c r="I44" s="19">
        <v>9</v>
      </c>
      <c r="J44" s="19">
        <v>8</v>
      </c>
      <c r="K44" s="20">
        <f t="shared" si="0"/>
        <v>10</v>
      </c>
      <c r="L44" s="19">
        <f t="shared" si="1"/>
        <v>57</v>
      </c>
      <c r="M44" s="35">
        <f t="shared" si="2"/>
        <v>60</v>
      </c>
    </row>
    <row r="45" spans="1:13" x14ac:dyDescent="0.3">
      <c r="A45" s="14" t="s">
        <v>118</v>
      </c>
      <c r="B45" s="21" t="s">
        <v>98</v>
      </c>
      <c r="C45" s="21" t="s">
        <v>119</v>
      </c>
      <c r="D45" s="21" t="s">
        <v>120</v>
      </c>
      <c r="E45" s="19">
        <v>4</v>
      </c>
      <c r="F45" s="19">
        <v>8</v>
      </c>
      <c r="G45" s="19">
        <v>21</v>
      </c>
      <c r="H45" s="19">
        <v>8</v>
      </c>
      <c r="I45" s="19">
        <v>8</v>
      </c>
      <c r="J45" s="19">
        <v>14</v>
      </c>
      <c r="K45" s="20">
        <f t="shared" si="0"/>
        <v>10</v>
      </c>
      <c r="L45" s="19">
        <f t="shared" si="1"/>
        <v>73</v>
      </c>
      <c r="M45" s="35">
        <f t="shared" si="2"/>
        <v>76.84210526315789</v>
      </c>
    </row>
    <row r="46" spans="1:13" x14ac:dyDescent="0.3">
      <c r="A46" s="14" t="s">
        <v>121</v>
      </c>
      <c r="B46" s="21" t="s">
        <v>98</v>
      </c>
      <c r="C46" s="21" t="s">
        <v>122</v>
      </c>
      <c r="D46" s="21" t="s">
        <v>120</v>
      </c>
      <c r="E46" s="19">
        <v>4</v>
      </c>
      <c r="F46" s="19">
        <v>4</v>
      </c>
      <c r="G46" s="19">
        <v>17</v>
      </c>
      <c r="H46" s="19">
        <v>8</v>
      </c>
      <c r="I46" s="19">
        <v>6</v>
      </c>
      <c r="J46" s="19">
        <v>10</v>
      </c>
      <c r="K46" s="20">
        <f t="shared" si="0"/>
        <v>10</v>
      </c>
      <c r="L46" s="19">
        <f t="shared" si="1"/>
        <v>59</v>
      </c>
      <c r="M46" s="35">
        <f t="shared" si="2"/>
        <v>62.10526315789474</v>
      </c>
    </row>
    <row r="47" spans="1:13" x14ac:dyDescent="0.3">
      <c r="A47" s="14" t="s">
        <v>123</v>
      </c>
      <c r="B47" s="21" t="s">
        <v>98</v>
      </c>
      <c r="C47" s="21" t="s">
        <v>124</v>
      </c>
      <c r="D47" s="21" t="s">
        <v>125</v>
      </c>
      <c r="E47" s="19">
        <v>5</v>
      </c>
      <c r="F47" s="19">
        <v>6</v>
      </c>
      <c r="G47" s="19">
        <v>20</v>
      </c>
      <c r="H47" s="19">
        <v>12</v>
      </c>
      <c r="I47" s="19">
        <v>7</v>
      </c>
      <c r="J47" s="19">
        <v>10</v>
      </c>
      <c r="K47" s="20">
        <f t="shared" si="0"/>
        <v>10</v>
      </c>
      <c r="L47" s="19">
        <f t="shared" si="1"/>
        <v>70</v>
      </c>
      <c r="M47" s="35">
        <f t="shared" si="2"/>
        <v>73.68421052631578</v>
      </c>
    </row>
    <row r="48" spans="1:13" x14ac:dyDescent="0.3">
      <c r="A48" s="14" t="s">
        <v>126</v>
      </c>
      <c r="B48" s="21" t="s">
        <v>98</v>
      </c>
      <c r="C48" s="21" t="s">
        <v>127</v>
      </c>
      <c r="D48" s="21" t="s">
        <v>128</v>
      </c>
      <c r="E48" s="19">
        <v>5</v>
      </c>
      <c r="F48" s="19">
        <v>8</v>
      </c>
      <c r="G48" s="19">
        <v>25</v>
      </c>
      <c r="H48" s="19">
        <v>15</v>
      </c>
      <c r="I48" s="19">
        <v>10</v>
      </c>
      <c r="J48" s="19">
        <v>17</v>
      </c>
      <c r="K48" s="20">
        <f t="shared" si="0"/>
        <v>10</v>
      </c>
      <c r="L48" s="19">
        <f t="shared" si="1"/>
        <v>90</v>
      </c>
      <c r="M48" s="35">
        <f t="shared" si="2"/>
        <v>94.73684210526315</v>
      </c>
    </row>
    <row r="49" spans="1:13" x14ac:dyDescent="0.3">
      <c r="A49" s="14" t="s">
        <v>129</v>
      </c>
      <c r="B49" s="21" t="s">
        <v>98</v>
      </c>
      <c r="C49" s="21" t="s">
        <v>130</v>
      </c>
      <c r="D49" s="21" t="s">
        <v>128</v>
      </c>
      <c r="E49" s="19">
        <v>5</v>
      </c>
      <c r="F49" s="19">
        <v>10</v>
      </c>
      <c r="G49" s="19">
        <v>25</v>
      </c>
      <c r="H49" s="19">
        <v>15</v>
      </c>
      <c r="I49" s="19">
        <v>10</v>
      </c>
      <c r="J49" s="19">
        <v>19</v>
      </c>
      <c r="K49" s="20">
        <f>(4/6)*10</f>
        <v>6.6666666666666661</v>
      </c>
      <c r="L49" s="19">
        <f t="shared" si="1"/>
        <v>90.666666666666671</v>
      </c>
      <c r="M49" s="35">
        <f t="shared" si="2"/>
        <v>95.438596491228083</v>
      </c>
    </row>
    <row r="50" spans="1:13" x14ac:dyDescent="0.3">
      <c r="A50" s="14" t="s">
        <v>131</v>
      </c>
      <c r="B50" s="21" t="s">
        <v>98</v>
      </c>
      <c r="C50" s="21" t="s">
        <v>132</v>
      </c>
      <c r="D50" s="21" t="s">
        <v>133</v>
      </c>
      <c r="E50" s="19">
        <v>4</v>
      </c>
      <c r="F50" s="19">
        <v>6</v>
      </c>
      <c r="G50" s="19">
        <v>24</v>
      </c>
      <c r="H50" s="19">
        <v>13</v>
      </c>
      <c r="I50" s="19">
        <v>8</v>
      </c>
      <c r="J50" s="19">
        <v>18</v>
      </c>
      <c r="K50" s="20">
        <f>(6/6)*10</f>
        <v>10</v>
      </c>
      <c r="L50" s="19">
        <f t="shared" si="1"/>
        <v>83</v>
      </c>
      <c r="M50" s="35">
        <f t="shared" si="2"/>
        <v>87.368421052631589</v>
      </c>
    </row>
    <row r="51" spans="1:13" x14ac:dyDescent="0.3">
      <c r="A51" s="14" t="s">
        <v>134</v>
      </c>
      <c r="B51" s="21" t="s">
        <v>98</v>
      </c>
      <c r="C51" s="21" t="s">
        <v>135</v>
      </c>
      <c r="D51" s="21" t="s">
        <v>136</v>
      </c>
      <c r="E51" s="19">
        <v>4</v>
      </c>
      <c r="F51" s="19">
        <v>6</v>
      </c>
      <c r="G51" s="19">
        <v>24</v>
      </c>
      <c r="H51" s="19">
        <v>11</v>
      </c>
      <c r="I51" s="19">
        <v>8</v>
      </c>
      <c r="J51" s="19">
        <v>9</v>
      </c>
      <c r="K51" s="20">
        <f t="shared" ref="K51:K60" si="3">(6/6)*10</f>
        <v>10</v>
      </c>
      <c r="L51" s="19">
        <f t="shared" si="1"/>
        <v>72</v>
      </c>
      <c r="M51" s="35">
        <f t="shared" si="2"/>
        <v>75.789473684210535</v>
      </c>
    </row>
    <row r="52" spans="1:13" x14ac:dyDescent="0.3">
      <c r="A52" s="14" t="s">
        <v>137</v>
      </c>
      <c r="B52" s="21" t="s">
        <v>98</v>
      </c>
      <c r="C52" s="21" t="s">
        <v>138</v>
      </c>
      <c r="D52" s="21" t="s">
        <v>139</v>
      </c>
      <c r="E52" s="19">
        <v>5</v>
      </c>
      <c r="F52" s="19">
        <v>6</v>
      </c>
      <c r="G52" s="19">
        <v>20</v>
      </c>
      <c r="H52" s="19">
        <v>10</v>
      </c>
      <c r="I52" s="19">
        <v>8</v>
      </c>
      <c r="J52" s="19">
        <v>8</v>
      </c>
      <c r="K52" s="20">
        <f t="shared" si="3"/>
        <v>10</v>
      </c>
      <c r="L52" s="19">
        <f t="shared" si="1"/>
        <v>67</v>
      </c>
      <c r="M52" s="35">
        <f t="shared" si="2"/>
        <v>70.526315789473685</v>
      </c>
    </row>
    <row r="53" spans="1:13" x14ac:dyDescent="0.3">
      <c r="A53" s="14" t="s">
        <v>140</v>
      </c>
      <c r="B53" s="21" t="s">
        <v>98</v>
      </c>
      <c r="C53" s="21" t="s">
        <v>141</v>
      </c>
      <c r="D53" s="21" t="s">
        <v>139</v>
      </c>
      <c r="E53" s="19">
        <v>4</v>
      </c>
      <c r="F53" s="19">
        <v>8</v>
      </c>
      <c r="G53" s="19">
        <v>18</v>
      </c>
      <c r="H53" s="19">
        <v>13</v>
      </c>
      <c r="I53" s="19">
        <v>7</v>
      </c>
      <c r="J53" s="19">
        <v>9</v>
      </c>
      <c r="K53" s="20">
        <f t="shared" si="3"/>
        <v>10</v>
      </c>
      <c r="L53" s="19">
        <f t="shared" si="1"/>
        <v>69</v>
      </c>
      <c r="M53" s="35">
        <f t="shared" si="2"/>
        <v>72.631578947368425</v>
      </c>
    </row>
    <row r="54" spans="1:13" x14ac:dyDescent="0.3">
      <c r="A54" s="14" t="s">
        <v>142</v>
      </c>
      <c r="B54" s="21" t="s">
        <v>98</v>
      </c>
      <c r="C54" s="21" t="s">
        <v>143</v>
      </c>
      <c r="D54" s="21" t="s">
        <v>139</v>
      </c>
      <c r="E54" s="19">
        <v>5</v>
      </c>
      <c r="F54" s="19">
        <v>6</v>
      </c>
      <c r="G54" s="20">
        <v>22</v>
      </c>
      <c r="H54" s="20">
        <v>13</v>
      </c>
      <c r="I54" s="20">
        <v>8</v>
      </c>
      <c r="J54" s="19">
        <v>8</v>
      </c>
      <c r="K54" s="20">
        <f t="shared" si="3"/>
        <v>10</v>
      </c>
      <c r="L54" s="19">
        <f t="shared" si="1"/>
        <v>72</v>
      </c>
      <c r="M54" s="35">
        <f t="shared" si="2"/>
        <v>75.789473684210535</v>
      </c>
    </row>
    <row r="55" spans="1:13" x14ac:dyDescent="0.3">
      <c r="A55" s="14" t="s">
        <v>144</v>
      </c>
      <c r="B55" s="21" t="s">
        <v>98</v>
      </c>
      <c r="C55" s="21" t="s">
        <v>145</v>
      </c>
      <c r="D55" s="21" t="s">
        <v>146</v>
      </c>
      <c r="E55" s="19">
        <v>5</v>
      </c>
      <c r="F55" s="19">
        <v>10</v>
      </c>
      <c r="G55" s="20">
        <v>25</v>
      </c>
      <c r="H55" s="19">
        <v>14</v>
      </c>
      <c r="I55" s="20">
        <v>9</v>
      </c>
      <c r="J55" s="19">
        <v>9</v>
      </c>
      <c r="K55" s="20">
        <f t="shared" si="3"/>
        <v>10</v>
      </c>
      <c r="L55" s="19">
        <f t="shared" si="1"/>
        <v>82</v>
      </c>
      <c r="M55" s="35">
        <f t="shared" si="2"/>
        <v>86.31578947368422</v>
      </c>
    </row>
    <row r="56" spans="1:13" x14ac:dyDescent="0.3">
      <c r="A56" s="14" t="s">
        <v>147</v>
      </c>
      <c r="B56" s="21" t="s">
        <v>98</v>
      </c>
      <c r="C56" s="21" t="s">
        <v>148</v>
      </c>
      <c r="D56" s="21" t="s">
        <v>149</v>
      </c>
      <c r="E56" s="19">
        <v>3</v>
      </c>
      <c r="F56" s="19">
        <v>10</v>
      </c>
      <c r="G56" s="20">
        <v>11</v>
      </c>
      <c r="H56" s="19">
        <v>9</v>
      </c>
      <c r="I56" s="20">
        <v>8</v>
      </c>
      <c r="J56" s="19">
        <v>9</v>
      </c>
      <c r="K56" s="20">
        <f t="shared" si="3"/>
        <v>10</v>
      </c>
      <c r="L56" s="19">
        <f t="shared" si="1"/>
        <v>60</v>
      </c>
      <c r="M56" s="35">
        <f t="shared" si="2"/>
        <v>63.157894736842103</v>
      </c>
    </row>
    <row r="57" spans="1:13" x14ac:dyDescent="0.3">
      <c r="A57" s="14" t="s">
        <v>150</v>
      </c>
      <c r="B57" s="21" t="s">
        <v>98</v>
      </c>
      <c r="C57" s="21" t="s">
        <v>151</v>
      </c>
      <c r="D57" s="21" t="s">
        <v>152</v>
      </c>
      <c r="E57" s="19">
        <v>5</v>
      </c>
      <c r="F57" s="19">
        <v>5</v>
      </c>
      <c r="G57" s="19">
        <v>16</v>
      </c>
      <c r="H57" s="19">
        <v>9</v>
      </c>
      <c r="I57" s="19">
        <v>7</v>
      </c>
      <c r="J57" s="19">
        <v>8</v>
      </c>
      <c r="K57" s="20">
        <f t="shared" si="3"/>
        <v>10</v>
      </c>
      <c r="L57" s="19">
        <f t="shared" si="1"/>
        <v>60</v>
      </c>
      <c r="M57" s="35">
        <f t="shared" si="2"/>
        <v>63.157894736842103</v>
      </c>
    </row>
    <row r="58" spans="1:13" x14ac:dyDescent="0.3">
      <c r="A58" s="14" t="s">
        <v>153</v>
      </c>
      <c r="B58" s="21" t="s">
        <v>98</v>
      </c>
      <c r="C58" s="21" t="s">
        <v>154</v>
      </c>
      <c r="D58" s="21" t="s">
        <v>155</v>
      </c>
      <c r="E58" s="19">
        <v>4</v>
      </c>
      <c r="F58" s="19">
        <v>9</v>
      </c>
      <c r="G58" s="20">
        <v>21</v>
      </c>
      <c r="H58" s="19">
        <v>13</v>
      </c>
      <c r="I58" s="19">
        <v>10</v>
      </c>
      <c r="J58" s="19">
        <v>15</v>
      </c>
      <c r="K58" s="20">
        <f t="shared" si="3"/>
        <v>10</v>
      </c>
      <c r="L58" s="19">
        <f t="shared" si="1"/>
        <v>82</v>
      </c>
      <c r="M58" s="35">
        <f t="shared" si="2"/>
        <v>86.31578947368422</v>
      </c>
    </row>
    <row r="59" spans="1:13" x14ac:dyDescent="0.3">
      <c r="A59" s="14" t="s">
        <v>156</v>
      </c>
      <c r="B59" s="21" t="s">
        <v>98</v>
      </c>
      <c r="C59" s="21" t="s">
        <v>157</v>
      </c>
      <c r="D59" s="21" t="s">
        <v>155</v>
      </c>
      <c r="E59" s="19">
        <v>4</v>
      </c>
      <c r="F59" s="19">
        <v>7</v>
      </c>
      <c r="G59" s="19">
        <v>12</v>
      </c>
      <c r="H59" s="19">
        <v>7</v>
      </c>
      <c r="I59" s="19">
        <v>7</v>
      </c>
      <c r="J59" s="19">
        <v>15</v>
      </c>
      <c r="K59" s="20">
        <f t="shared" si="3"/>
        <v>10</v>
      </c>
      <c r="L59" s="19">
        <f t="shared" si="1"/>
        <v>62</v>
      </c>
      <c r="M59" s="35">
        <f t="shared" si="2"/>
        <v>65.26315789473685</v>
      </c>
    </row>
    <row r="60" spans="1:13" x14ac:dyDescent="0.3">
      <c r="A60" s="14" t="s">
        <v>158</v>
      </c>
      <c r="B60" s="21" t="s">
        <v>98</v>
      </c>
      <c r="C60" s="21" t="s">
        <v>159</v>
      </c>
      <c r="D60" s="21" t="s">
        <v>160</v>
      </c>
      <c r="E60" s="19">
        <v>4</v>
      </c>
      <c r="F60" s="19">
        <v>7</v>
      </c>
      <c r="G60" s="20">
        <v>22</v>
      </c>
      <c r="H60" s="19">
        <v>12</v>
      </c>
      <c r="I60" s="19">
        <v>8</v>
      </c>
      <c r="J60" s="19">
        <v>18</v>
      </c>
      <c r="K60" s="20">
        <f t="shared" si="3"/>
        <v>10</v>
      </c>
      <c r="L60" s="19">
        <f t="shared" si="1"/>
        <v>81</v>
      </c>
      <c r="M60" s="35">
        <f t="shared" si="2"/>
        <v>85.263157894736835</v>
      </c>
    </row>
    <row r="61" spans="1:13" x14ac:dyDescent="0.3">
      <c r="A61" s="14" t="s">
        <v>161</v>
      </c>
      <c r="B61" s="21" t="s">
        <v>98</v>
      </c>
      <c r="C61" s="21" t="s">
        <v>162</v>
      </c>
      <c r="D61" s="21" t="s">
        <v>163</v>
      </c>
      <c r="E61" s="19">
        <v>4</v>
      </c>
      <c r="F61" s="19">
        <v>4</v>
      </c>
      <c r="G61" s="19">
        <v>18</v>
      </c>
      <c r="H61" s="19">
        <v>13</v>
      </c>
      <c r="I61" s="19">
        <v>7</v>
      </c>
      <c r="J61" s="19">
        <v>13</v>
      </c>
      <c r="K61" s="20">
        <f>(5/6)*10</f>
        <v>8.3333333333333339</v>
      </c>
      <c r="L61" s="19">
        <f t="shared" si="1"/>
        <v>67.333333333333329</v>
      </c>
      <c r="M61" s="35">
        <f t="shared" si="2"/>
        <v>70.877192982456137</v>
      </c>
    </row>
    <row r="62" spans="1:13" x14ac:dyDescent="0.3">
      <c r="A62" s="14" t="s">
        <v>164</v>
      </c>
      <c r="B62" s="21" t="s">
        <v>98</v>
      </c>
      <c r="C62" s="21" t="s">
        <v>165</v>
      </c>
      <c r="D62" s="21" t="s">
        <v>166</v>
      </c>
      <c r="E62" s="19">
        <v>5</v>
      </c>
      <c r="F62" s="19">
        <v>9</v>
      </c>
      <c r="G62" s="20">
        <v>19</v>
      </c>
      <c r="H62" s="19">
        <v>15</v>
      </c>
      <c r="I62" s="19">
        <v>8</v>
      </c>
      <c r="J62" s="19">
        <v>9</v>
      </c>
      <c r="K62" s="20">
        <f>(6/6)*10</f>
        <v>10</v>
      </c>
      <c r="L62" s="19">
        <f t="shared" si="1"/>
        <v>75</v>
      </c>
      <c r="M62" s="35">
        <f t="shared" si="2"/>
        <v>78.94736842105263</v>
      </c>
    </row>
    <row r="63" spans="1:13" x14ac:dyDescent="0.3">
      <c r="A63" s="14" t="s">
        <v>167</v>
      </c>
      <c r="B63" s="21" t="s">
        <v>98</v>
      </c>
      <c r="C63" s="21" t="s">
        <v>168</v>
      </c>
      <c r="D63" s="21" t="s">
        <v>169</v>
      </c>
      <c r="E63" s="19">
        <v>4</v>
      </c>
      <c r="F63" s="19">
        <v>6</v>
      </c>
      <c r="G63" s="20">
        <v>19</v>
      </c>
      <c r="H63" s="19">
        <v>9</v>
      </c>
      <c r="I63" s="19">
        <v>8</v>
      </c>
      <c r="J63" s="19">
        <v>14</v>
      </c>
      <c r="K63" s="20">
        <f t="shared" ref="K63:K65" si="4">(6/6)*10</f>
        <v>10</v>
      </c>
      <c r="L63" s="19">
        <f t="shared" si="1"/>
        <v>70</v>
      </c>
      <c r="M63" s="35">
        <f t="shared" si="2"/>
        <v>73.68421052631578</v>
      </c>
    </row>
    <row r="64" spans="1:13" x14ac:dyDescent="0.3">
      <c r="A64" s="14" t="s">
        <v>170</v>
      </c>
      <c r="B64" s="21" t="s">
        <v>98</v>
      </c>
      <c r="C64" s="21" t="s">
        <v>171</v>
      </c>
      <c r="D64" s="21" t="s">
        <v>172</v>
      </c>
      <c r="E64" s="19">
        <v>5</v>
      </c>
      <c r="F64" s="19">
        <v>9</v>
      </c>
      <c r="G64" s="19">
        <v>24</v>
      </c>
      <c r="H64" s="19">
        <v>10</v>
      </c>
      <c r="I64" s="19">
        <v>9</v>
      </c>
      <c r="J64" s="19">
        <v>16</v>
      </c>
      <c r="K64" s="20">
        <f t="shared" si="4"/>
        <v>10</v>
      </c>
      <c r="L64" s="19">
        <f t="shared" si="1"/>
        <v>83</v>
      </c>
      <c r="M64" s="35">
        <f t="shared" si="2"/>
        <v>87.368421052631589</v>
      </c>
    </row>
    <row r="65" spans="1:13" x14ac:dyDescent="0.3">
      <c r="A65" s="14" t="s">
        <v>173</v>
      </c>
      <c r="B65" s="21" t="s">
        <v>98</v>
      </c>
      <c r="C65" s="21" t="s">
        <v>174</v>
      </c>
      <c r="D65" s="21" t="s">
        <v>175</v>
      </c>
      <c r="E65" s="19">
        <v>5</v>
      </c>
      <c r="F65" s="19">
        <v>6</v>
      </c>
      <c r="G65" s="20">
        <v>15</v>
      </c>
      <c r="H65" s="19">
        <v>13</v>
      </c>
      <c r="I65" s="19">
        <v>9</v>
      </c>
      <c r="J65" s="19">
        <v>16</v>
      </c>
      <c r="K65" s="20">
        <f t="shared" si="4"/>
        <v>10</v>
      </c>
      <c r="L65" s="19">
        <f t="shared" si="1"/>
        <v>74</v>
      </c>
      <c r="M65" s="35">
        <f t="shared" si="2"/>
        <v>77.89473684210526</v>
      </c>
    </row>
    <row r="66" spans="1:13" x14ac:dyDescent="0.3">
      <c r="A66" s="14" t="s">
        <v>176</v>
      </c>
      <c r="B66" s="21" t="s">
        <v>98</v>
      </c>
      <c r="C66" s="21" t="s">
        <v>177</v>
      </c>
      <c r="D66" s="21" t="s">
        <v>178</v>
      </c>
      <c r="E66" s="19">
        <v>5</v>
      </c>
      <c r="F66" s="19">
        <v>5</v>
      </c>
      <c r="G66" s="20">
        <v>20</v>
      </c>
      <c r="H66" s="19">
        <v>7</v>
      </c>
      <c r="I66" s="19">
        <v>6</v>
      </c>
      <c r="J66" s="19">
        <v>10</v>
      </c>
      <c r="K66" s="20">
        <f>(4/6)*10</f>
        <v>6.6666666666666661</v>
      </c>
      <c r="L66" s="19">
        <f t="shared" si="1"/>
        <v>59.666666666666664</v>
      </c>
      <c r="M66" s="35">
        <f t="shared" si="2"/>
        <v>62.807017543859644</v>
      </c>
    </row>
    <row r="67" spans="1:13" x14ac:dyDescent="0.3">
      <c r="A67" s="14" t="s">
        <v>179</v>
      </c>
      <c r="B67" s="21" t="s">
        <v>98</v>
      </c>
      <c r="C67" s="21" t="s">
        <v>180</v>
      </c>
      <c r="D67" s="21" t="s">
        <v>181</v>
      </c>
      <c r="E67" s="19">
        <v>5</v>
      </c>
      <c r="F67" s="19">
        <v>10</v>
      </c>
      <c r="G67" s="19">
        <v>25</v>
      </c>
      <c r="H67" s="19">
        <v>14</v>
      </c>
      <c r="I67" s="19">
        <v>9</v>
      </c>
      <c r="J67" s="19">
        <v>19</v>
      </c>
      <c r="K67" s="20">
        <f>(6/6)*10</f>
        <v>10</v>
      </c>
      <c r="L67" s="19">
        <f t="shared" si="1"/>
        <v>92</v>
      </c>
      <c r="M67" s="35">
        <f t="shared" si="2"/>
        <v>96.84210526315789</v>
      </c>
    </row>
    <row r="68" spans="1:13" x14ac:dyDescent="0.3">
      <c r="A68" s="14" t="s">
        <v>182</v>
      </c>
      <c r="B68" s="21" t="s">
        <v>98</v>
      </c>
      <c r="C68" s="21" t="s">
        <v>183</v>
      </c>
      <c r="D68" s="21" t="s">
        <v>181</v>
      </c>
      <c r="E68" s="19">
        <v>5</v>
      </c>
      <c r="F68" s="19">
        <v>9</v>
      </c>
      <c r="G68" s="20">
        <v>24</v>
      </c>
      <c r="H68" s="19">
        <v>15</v>
      </c>
      <c r="I68" s="19">
        <v>10</v>
      </c>
      <c r="J68" s="19">
        <v>19</v>
      </c>
      <c r="K68" s="20">
        <f t="shared" ref="K68:K75" si="5">(6/6)*10</f>
        <v>10</v>
      </c>
      <c r="L68" s="19">
        <f t="shared" si="1"/>
        <v>92</v>
      </c>
      <c r="M68" s="35">
        <f t="shared" si="2"/>
        <v>96.84210526315789</v>
      </c>
    </row>
    <row r="69" spans="1:13" x14ac:dyDescent="0.3">
      <c r="A69" s="14" t="s">
        <v>184</v>
      </c>
      <c r="B69" s="21" t="s">
        <v>98</v>
      </c>
      <c r="C69" s="21" t="s">
        <v>185</v>
      </c>
      <c r="D69" s="21" t="s">
        <v>181</v>
      </c>
      <c r="E69" s="19">
        <v>5</v>
      </c>
      <c r="F69" s="19">
        <v>10</v>
      </c>
      <c r="G69" s="19">
        <v>20</v>
      </c>
      <c r="H69" s="19">
        <v>15</v>
      </c>
      <c r="I69" s="19">
        <v>9</v>
      </c>
      <c r="J69" s="19">
        <v>18</v>
      </c>
      <c r="K69" s="20">
        <f t="shared" si="5"/>
        <v>10</v>
      </c>
      <c r="L69" s="19">
        <f t="shared" si="1"/>
        <v>87</v>
      </c>
      <c r="M69" s="35">
        <f t="shared" si="2"/>
        <v>91.578947368421055</v>
      </c>
    </row>
    <row r="70" spans="1:13" x14ac:dyDescent="0.3">
      <c r="A70" s="14" t="s">
        <v>186</v>
      </c>
      <c r="B70" s="21" t="s">
        <v>98</v>
      </c>
      <c r="C70" s="21" t="s">
        <v>187</v>
      </c>
      <c r="D70" s="21" t="s">
        <v>187</v>
      </c>
      <c r="E70" s="19">
        <v>5</v>
      </c>
      <c r="F70" s="19">
        <v>5</v>
      </c>
      <c r="G70" s="20">
        <v>25</v>
      </c>
      <c r="H70" s="19">
        <v>14</v>
      </c>
      <c r="I70" s="19">
        <v>9</v>
      </c>
      <c r="J70" s="19">
        <v>8</v>
      </c>
      <c r="K70" s="20">
        <f t="shared" si="5"/>
        <v>10</v>
      </c>
      <c r="L70" s="19">
        <f t="shared" si="1"/>
        <v>76</v>
      </c>
      <c r="M70" s="35">
        <f t="shared" si="2"/>
        <v>80</v>
      </c>
    </row>
    <row r="71" spans="1:13" x14ac:dyDescent="0.3">
      <c r="A71" s="14" t="s">
        <v>188</v>
      </c>
      <c r="B71" s="21" t="s">
        <v>98</v>
      </c>
      <c r="C71" s="21" t="s">
        <v>189</v>
      </c>
      <c r="D71" s="21" t="s">
        <v>190</v>
      </c>
      <c r="E71" s="19">
        <v>5</v>
      </c>
      <c r="F71" s="19">
        <v>7</v>
      </c>
      <c r="G71" s="20">
        <v>15</v>
      </c>
      <c r="H71" s="20">
        <v>7</v>
      </c>
      <c r="I71" s="20">
        <v>7</v>
      </c>
      <c r="J71" s="19">
        <v>9</v>
      </c>
      <c r="K71" s="20">
        <f t="shared" si="5"/>
        <v>10</v>
      </c>
      <c r="L71" s="19">
        <f t="shared" si="1"/>
        <v>60</v>
      </c>
      <c r="M71" s="35">
        <f t="shared" si="2"/>
        <v>63.157894736842103</v>
      </c>
    </row>
    <row r="72" spans="1:13" x14ac:dyDescent="0.3">
      <c r="A72" s="14" t="s">
        <v>191</v>
      </c>
      <c r="B72" s="21" t="s">
        <v>98</v>
      </c>
      <c r="C72" s="21" t="s">
        <v>192</v>
      </c>
      <c r="D72" s="21" t="s">
        <v>190</v>
      </c>
      <c r="E72" s="19">
        <v>5</v>
      </c>
      <c r="F72" s="19">
        <v>7</v>
      </c>
      <c r="G72" s="20">
        <v>20</v>
      </c>
      <c r="H72" s="20">
        <v>7</v>
      </c>
      <c r="I72" s="20">
        <v>7</v>
      </c>
      <c r="J72" s="20">
        <v>12</v>
      </c>
      <c r="K72" s="20">
        <f t="shared" si="5"/>
        <v>10</v>
      </c>
      <c r="L72" s="19">
        <f t="shared" si="1"/>
        <v>68</v>
      </c>
      <c r="M72" s="35">
        <f t="shared" si="2"/>
        <v>71.578947368421055</v>
      </c>
    </row>
    <row r="73" spans="1:13" x14ac:dyDescent="0.3">
      <c r="A73" s="14" t="s">
        <v>193</v>
      </c>
      <c r="B73" s="21" t="s">
        <v>98</v>
      </c>
      <c r="C73" s="21" t="s">
        <v>194</v>
      </c>
      <c r="D73" s="21" t="s">
        <v>190</v>
      </c>
      <c r="E73" s="19">
        <v>3</v>
      </c>
      <c r="F73" s="19">
        <v>8</v>
      </c>
      <c r="G73" s="20">
        <v>12</v>
      </c>
      <c r="H73" s="20">
        <v>14</v>
      </c>
      <c r="I73" s="20">
        <v>10</v>
      </c>
      <c r="J73" s="19">
        <v>9</v>
      </c>
      <c r="K73" s="20">
        <f t="shared" si="5"/>
        <v>10</v>
      </c>
      <c r="L73" s="19">
        <f t="shared" si="1"/>
        <v>66</v>
      </c>
      <c r="M73" s="35">
        <f t="shared" si="2"/>
        <v>69.473684210526315</v>
      </c>
    </row>
    <row r="74" spans="1:13" x14ac:dyDescent="0.3">
      <c r="A74" s="14" t="s">
        <v>195</v>
      </c>
      <c r="B74" s="21" t="s">
        <v>98</v>
      </c>
      <c r="C74" s="21" t="s">
        <v>196</v>
      </c>
      <c r="D74" s="21" t="s">
        <v>190</v>
      </c>
      <c r="E74" s="19">
        <v>5</v>
      </c>
      <c r="F74" s="19">
        <v>5</v>
      </c>
      <c r="G74" s="20">
        <v>18</v>
      </c>
      <c r="H74" s="20">
        <v>8</v>
      </c>
      <c r="I74" s="20">
        <v>8</v>
      </c>
      <c r="J74" s="19">
        <v>8</v>
      </c>
      <c r="K74" s="20">
        <f t="shared" si="5"/>
        <v>10</v>
      </c>
      <c r="L74" s="19">
        <f t="shared" si="1"/>
        <v>62</v>
      </c>
      <c r="M74" s="35">
        <f t="shared" si="2"/>
        <v>65.26315789473685</v>
      </c>
    </row>
    <row r="75" spans="1:13" x14ac:dyDescent="0.3">
      <c r="A75" s="14" t="s">
        <v>197</v>
      </c>
      <c r="B75" s="21" t="s">
        <v>98</v>
      </c>
      <c r="C75" s="21" t="s">
        <v>198</v>
      </c>
      <c r="D75" s="21" t="s">
        <v>190</v>
      </c>
      <c r="E75" s="19">
        <v>4</v>
      </c>
      <c r="F75" s="19">
        <v>8</v>
      </c>
      <c r="G75" s="20">
        <v>20</v>
      </c>
      <c r="H75" s="20">
        <v>13</v>
      </c>
      <c r="I75" s="20">
        <v>9</v>
      </c>
      <c r="J75" s="20">
        <v>15</v>
      </c>
      <c r="K75" s="20">
        <f t="shared" si="5"/>
        <v>10</v>
      </c>
      <c r="L75" s="19">
        <f t="shared" si="1"/>
        <v>79</v>
      </c>
      <c r="M75" s="35">
        <f t="shared" si="2"/>
        <v>83.15789473684211</v>
      </c>
    </row>
    <row r="76" spans="1:13" x14ac:dyDescent="0.3">
      <c r="A76" s="14" t="s">
        <v>199</v>
      </c>
      <c r="B76" s="21" t="s">
        <v>98</v>
      </c>
      <c r="C76" s="21" t="s">
        <v>200</v>
      </c>
      <c r="D76" s="21" t="s">
        <v>201</v>
      </c>
      <c r="E76" s="19">
        <v>5</v>
      </c>
      <c r="F76" s="19">
        <v>6</v>
      </c>
      <c r="G76" s="20">
        <v>22</v>
      </c>
      <c r="H76" s="20">
        <v>11</v>
      </c>
      <c r="I76" s="20">
        <v>6</v>
      </c>
      <c r="J76" s="20">
        <v>16</v>
      </c>
      <c r="K76" s="20">
        <f>(5/6)*10</f>
        <v>8.3333333333333339</v>
      </c>
      <c r="L76" s="19">
        <f t="shared" si="1"/>
        <v>74.333333333333329</v>
      </c>
      <c r="M76" s="35">
        <f t="shared" si="2"/>
        <v>78.245614035087712</v>
      </c>
    </row>
    <row r="77" spans="1:13" x14ac:dyDescent="0.3">
      <c r="A77" s="14" t="s">
        <v>202</v>
      </c>
      <c r="B77" s="21" t="s">
        <v>98</v>
      </c>
      <c r="C77" s="21" t="s">
        <v>203</v>
      </c>
      <c r="D77" s="21" t="s">
        <v>204</v>
      </c>
      <c r="E77" s="19">
        <v>5</v>
      </c>
      <c r="F77" s="19">
        <v>5</v>
      </c>
      <c r="G77" s="19">
        <v>19</v>
      </c>
      <c r="H77" s="19">
        <v>13</v>
      </c>
      <c r="I77" s="19">
        <v>9</v>
      </c>
      <c r="J77" s="19">
        <v>9</v>
      </c>
      <c r="K77" s="20">
        <f>(5/6)*10</f>
        <v>8.3333333333333339</v>
      </c>
      <c r="L77" s="19">
        <f t="shared" si="1"/>
        <v>68.333333333333329</v>
      </c>
      <c r="M77" s="35">
        <f t="shared" si="2"/>
        <v>71.929824561403493</v>
      </c>
    </row>
    <row r="78" spans="1:13" x14ac:dyDescent="0.3">
      <c r="A78" s="14" t="s">
        <v>205</v>
      </c>
      <c r="B78" s="21" t="s">
        <v>98</v>
      </c>
      <c r="C78" s="21" t="s">
        <v>206</v>
      </c>
      <c r="D78" s="21" t="s">
        <v>207</v>
      </c>
      <c r="E78" s="19">
        <v>4</v>
      </c>
      <c r="F78" s="19">
        <v>7</v>
      </c>
      <c r="G78" s="19">
        <v>10</v>
      </c>
      <c r="H78" s="19">
        <v>9</v>
      </c>
      <c r="I78" s="19">
        <v>7</v>
      </c>
      <c r="J78" s="19">
        <v>11</v>
      </c>
      <c r="K78" s="20">
        <f>(6/6)*10</f>
        <v>10</v>
      </c>
      <c r="L78" s="19">
        <f t="shared" si="1"/>
        <v>58</v>
      </c>
      <c r="M78" s="35">
        <f t="shared" si="2"/>
        <v>61.05263157894737</v>
      </c>
    </row>
    <row r="79" spans="1:13" x14ac:dyDescent="0.3">
      <c r="A79" s="14" t="s">
        <v>208</v>
      </c>
      <c r="B79" s="21" t="s">
        <v>98</v>
      </c>
      <c r="C79" s="21" t="s">
        <v>209</v>
      </c>
      <c r="D79" s="21" t="s">
        <v>207</v>
      </c>
      <c r="E79" s="19">
        <v>4</v>
      </c>
      <c r="F79" s="19">
        <v>7</v>
      </c>
      <c r="G79" s="19">
        <v>21</v>
      </c>
      <c r="H79" s="19">
        <v>13</v>
      </c>
      <c r="I79" s="19">
        <v>9</v>
      </c>
      <c r="J79" s="19">
        <v>16</v>
      </c>
      <c r="K79" s="20">
        <f t="shared" ref="K79:K82" si="6">(6/6)*10</f>
        <v>10</v>
      </c>
      <c r="L79" s="19">
        <f t="shared" si="1"/>
        <v>80</v>
      </c>
      <c r="M79" s="35">
        <f t="shared" si="2"/>
        <v>84.210526315789465</v>
      </c>
    </row>
    <row r="80" spans="1:13" x14ac:dyDescent="0.3">
      <c r="A80" s="14" t="s">
        <v>210</v>
      </c>
      <c r="B80" s="21" t="s">
        <v>98</v>
      </c>
      <c r="C80" s="21" t="s">
        <v>211</v>
      </c>
      <c r="D80" s="21" t="s">
        <v>207</v>
      </c>
      <c r="E80" s="19">
        <v>4</v>
      </c>
      <c r="F80" s="19">
        <v>7</v>
      </c>
      <c r="G80" s="19">
        <v>19</v>
      </c>
      <c r="H80" s="19">
        <v>15</v>
      </c>
      <c r="I80" s="19">
        <v>8</v>
      </c>
      <c r="J80" s="19">
        <v>11</v>
      </c>
      <c r="K80" s="20">
        <f t="shared" si="6"/>
        <v>10</v>
      </c>
      <c r="L80" s="19">
        <f t="shared" si="1"/>
        <v>74</v>
      </c>
      <c r="M80" s="35">
        <f t="shared" si="2"/>
        <v>77.89473684210526</v>
      </c>
    </row>
    <row r="81" spans="1:13" x14ac:dyDescent="0.3">
      <c r="A81" s="14" t="s">
        <v>212</v>
      </c>
      <c r="B81" s="21" t="s">
        <v>98</v>
      </c>
      <c r="C81" s="21" t="s">
        <v>213</v>
      </c>
      <c r="D81" s="21" t="s">
        <v>214</v>
      </c>
      <c r="E81" s="19">
        <v>5</v>
      </c>
      <c r="F81" s="19">
        <v>8</v>
      </c>
      <c r="G81" s="19">
        <v>20</v>
      </c>
      <c r="H81" s="19">
        <v>12</v>
      </c>
      <c r="I81" s="19">
        <v>9</v>
      </c>
      <c r="J81" s="19">
        <v>16</v>
      </c>
      <c r="K81" s="20">
        <f t="shared" si="6"/>
        <v>10</v>
      </c>
      <c r="L81" s="19">
        <f t="shared" si="1"/>
        <v>80</v>
      </c>
      <c r="M81" s="35">
        <f t="shared" si="2"/>
        <v>84.210526315789465</v>
      </c>
    </row>
    <row r="82" spans="1:13" x14ac:dyDescent="0.3">
      <c r="A82" s="14" t="s">
        <v>215</v>
      </c>
      <c r="B82" s="21" t="s">
        <v>98</v>
      </c>
      <c r="C82" s="21" t="s">
        <v>216</v>
      </c>
      <c r="D82" s="21" t="s">
        <v>217</v>
      </c>
      <c r="E82" s="19">
        <v>4</v>
      </c>
      <c r="F82" s="19">
        <v>9</v>
      </c>
      <c r="G82" s="19">
        <v>24</v>
      </c>
      <c r="H82" s="19">
        <v>15</v>
      </c>
      <c r="I82" s="19">
        <v>10</v>
      </c>
      <c r="J82" s="19">
        <v>16</v>
      </c>
      <c r="K82" s="20">
        <f t="shared" si="6"/>
        <v>10</v>
      </c>
      <c r="L82" s="19">
        <f t="shared" si="1"/>
        <v>88</v>
      </c>
      <c r="M82" s="35">
        <f t="shared" si="2"/>
        <v>92.631578947368425</v>
      </c>
    </row>
    <row r="83" spans="1:13" x14ac:dyDescent="0.3">
      <c r="A83" s="14" t="s">
        <v>218</v>
      </c>
      <c r="B83" s="23" t="s">
        <v>219</v>
      </c>
      <c r="C83" s="24" t="s">
        <v>48</v>
      </c>
      <c r="D83" s="24" t="s">
        <v>49</v>
      </c>
      <c r="E83" s="25">
        <v>5</v>
      </c>
      <c r="F83" s="26">
        <v>5</v>
      </c>
      <c r="G83" s="26">
        <v>18</v>
      </c>
      <c r="H83" s="26">
        <v>5</v>
      </c>
      <c r="I83" s="26">
        <v>8</v>
      </c>
      <c r="J83" s="26">
        <v>13</v>
      </c>
      <c r="K83" s="20">
        <v>10</v>
      </c>
      <c r="L83" s="26">
        <f t="shared" ref="L83:L106" si="7">SUM(E83:K83)</f>
        <v>64</v>
      </c>
      <c r="M83" s="27">
        <f>L83/95*100</f>
        <v>67.368421052631575</v>
      </c>
    </row>
    <row r="84" spans="1:13" x14ac:dyDescent="0.3">
      <c r="A84" s="14" t="s">
        <v>220</v>
      </c>
      <c r="B84" s="23" t="s">
        <v>219</v>
      </c>
      <c r="C84" s="24" t="s">
        <v>221</v>
      </c>
      <c r="D84" s="24" t="s">
        <v>49</v>
      </c>
      <c r="E84" s="25">
        <v>5</v>
      </c>
      <c r="F84" s="26">
        <v>5</v>
      </c>
      <c r="G84" s="26">
        <v>19</v>
      </c>
      <c r="H84" s="26">
        <v>15</v>
      </c>
      <c r="I84" s="26">
        <v>7</v>
      </c>
      <c r="J84" s="25">
        <v>12</v>
      </c>
      <c r="K84" s="20">
        <v>10</v>
      </c>
      <c r="L84" s="26">
        <f t="shared" si="7"/>
        <v>73</v>
      </c>
      <c r="M84" s="27">
        <f>(73/95)*100</f>
        <v>76.84210526315789</v>
      </c>
    </row>
    <row r="85" spans="1:13" x14ac:dyDescent="0.3">
      <c r="A85" s="14" t="s">
        <v>222</v>
      </c>
      <c r="B85" s="23" t="s">
        <v>219</v>
      </c>
      <c r="C85" s="24" t="s">
        <v>223</v>
      </c>
      <c r="D85" s="24" t="s">
        <v>49</v>
      </c>
      <c r="E85" s="25">
        <v>5</v>
      </c>
      <c r="F85" s="26">
        <v>5</v>
      </c>
      <c r="G85" s="26">
        <v>19</v>
      </c>
      <c r="H85" s="26">
        <v>15</v>
      </c>
      <c r="I85" s="26">
        <v>7</v>
      </c>
      <c r="J85" s="25">
        <v>13</v>
      </c>
      <c r="K85" s="20">
        <v>10</v>
      </c>
      <c r="L85" s="26">
        <f t="shared" si="7"/>
        <v>74</v>
      </c>
      <c r="M85" s="27">
        <f>(74/95)*100</f>
        <v>77.89473684210526</v>
      </c>
    </row>
    <row r="86" spans="1:13" x14ac:dyDescent="0.3">
      <c r="A86" s="14" t="s">
        <v>224</v>
      </c>
      <c r="B86" s="23" t="s">
        <v>219</v>
      </c>
      <c r="C86" s="24" t="s">
        <v>225</v>
      </c>
      <c r="D86" s="24" t="s">
        <v>49</v>
      </c>
      <c r="E86" s="25">
        <v>5</v>
      </c>
      <c r="F86" s="26">
        <v>7</v>
      </c>
      <c r="G86" s="26">
        <v>20</v>
      </c>
      <c r="H86" s="26">
        <v>6</v>
      </c>
      <c r="I86" s="26">
        <v>9</v>
      </c>
      <c r="J86" s="25">
        <v>13</v>
      </c>
      <c r="K86" s="20">
        <v>10</v>
      </c>
      <c r="L86" s="26">
        <f t="shared" si="7"/>
        <v>70</v>
      </c>
      <c r="M86" s="27">
        <f>(70/95)*100</f>
        <v>73.68421052631578</v>
      </c>
    </row>
    <row r="87" spans="1:13" x14ac:dyDescent="0.3">
      <c r="A87" s="14" t="s">
        <v>226</v>
      </c>
      <c r="B87" s="23" t="s">
        <v>219</v>
      </c>
      <c r="C87" s="24" t="s">
        <v>227</v>
      </c>
      <c r="D87" s="24" t="s">
        <v>228</v>
      </c>
      <c r="E87" s="25">
        <v>5</v>
      </c>
      <c r="F87" s="26">
        <v>9</v>
      </c>
      <c r="G87" s="26">
        <v>19</v>
      </c>
      <c r="H87" s="26">
        <v>15</v>
      </c>
      <c r="I87" s="26">
        <v>8</v>
      </c>
      <c r="J87" s="25">
        <v>15</v>
      </c>
      <c r="K87" s="20">
        <v>9</v>
      </c>
      <c r="L87" s="26">
        <f t="shared" si="7"/>
        <v>80</v>
      </c>
      <c r="M87" s="27">
        <f>(80/95)*100</f>
        <v>84.210526315789465</v>
      </c>
    </row>
    <row r="88" spans="1:13" x14ac:dyDescent="0.3">
      <c r="A88" s="14" t="s">
        <v>229</v>
      </c>
      <c r="B88" s="23" t="s">
        <v>219</v>
      </c>
      <c r="C88" s="24" t="s">
        <v>230</v>
      </c>
      <c r="D88" s="24" t="s">
        <v>228</v>
      </c>
      <c r="E88" s="25">
        <v>5</v>
      </c>
      <c r="F88" s="26">
        <v>6</v>
      </c>
      <c r="G88" s="26">
        <v>25</v>
      </c>
      <c r="H88" s="26">
        <v>9</v>
      </c>
      <c r="I88" s="26">
        <v>10</v>
      </c>
      <c r="J88" s="25">
        <v>14</v>
      </c>
      <c r="K88" s="20">
        <v>9</v>
      </c>
      <c r="L88" s="26">
        <f t="shared" si="7"/>
        <v>78</v>
      </c>
      <c r="M88" s="27">
        <f>(78/95)*100</f>
        <v>82.10526315789474</v>
      </c>
    </row>
    <row r="89" spans="1:13" x14ac:dyDescent="0.3">
      <c r="A89" s="14" t="s">
        <v>231</v>
      </c>
      <c r="B89" s="23" t="s">
        <v>219</v>
      </c>
      <c r="C89" s="24" t="s">
        <v>232</v>
      </c>
      <c r="D89" s="24" t="s">
        <v>233</v>
      </c>
      <c r="E89" s="25">
        <v>3</v>
      </c>
      <c r="F89" s="26">
        <v>3</v>
      </c>
      <c r="G89" s="26">
        <v>17</v>
      </c>
      <c r="H89" s="26">
        <v>6</v>
      </c>
      <c r="I89" s="26">
        <v>6</v>
      </c>
      <c r="J89" s="25">
        <v>8</v>
      </c>
      <c r="K89" s="20">
        <v>9</v>
      </c>
      <c r="L89" s="26">
        <f t="shared" si="7"/>
        <v>52</v>
      </c>
      <c r="M89" s="27">
        <f>(52/95)*100</f>
        <v>54.736842105263165</v>
      </c>
    </row>
    <row r="90" spans="1:13" x14ac:dyDescent="0.3">
      <c r="A90" s="14" t="s">
        <v>234</v>
      </c>
      <c r="B90" s="23" t="s">
        <v>219</v>
      </c>
      <c r="C90" s="24" t="s">
        <v>235</v>
      </c>
      <c r="D90" s="24" t="s">
        <v>233</v>
      </c>
      <c r="E90" s="25">
        <v>3</v>
      </c>
      <c r="F90" s="26">
        <v>5</v>
      </c>
      <c r="G90" s="26">
        <v>14</v>
      </c>
      <c r="H90" s="26">
        <v>9</v>
      </c>
      <c r="I90" s="26">
        <v>6</v>
      </c>
      <c r="J90" s="25">
        <v>8</v>
      </c>
      <c r="K90" s="20">
        <v>7</v>
      </c>
      <c r="L90" s="26">
        <f t="shared" si="7"/>
        <v>52</v>
      </c>
      <c r="M90" s="27">
        <f t="shared" ref="M90" si="8">(52/95)*100</f>
        <v>54.736842105263165</v>
      </c>
    </row>
    <row r="91" spans="1:13" x14ac:dyDescent="0.3">
      <c r="A91" s="14" t="s">
        <v>236</v>
      </c>
      <c r="B91" s="23" t="s">
        <v>219</v>
      </c>
      <c r="C91" s="24" t="s">
        <v>237</v>
      </c>
      <c r="D91" s="24" t="s">
        <v>238</v>
      </c>
      <c r="E91" s="25">
        <v>5</v>
      </c>
      <c r="F91" s="26">
        <v>6</v>
      </c>
      <c r="G91" s="26">
        <v>16</v>
      </c>
      <c r="H91" s="26">
        <v>12</v>
      </c>
      <c r="I91" s="26">
        <v>9</v>
      </c>
      <c r="J91" s="25">
        <v>15</v>
      </c>
      <c r="K91" s="20">
        <v>10</v>
      </c>
      <c r="L91" s="26">
        <f t="shared" si="7"/>
        <v>73</v>
      </c>
      <c r="M91" s="27">
        <f>(73/95)*100</f>
        <v>76.84210526315789</v>
      </c>
    </row>
    <row r="92" spans="1:13" x14ac:dyDescent="0.3">
      <c r="A92" s="14" t="s">
        <v>239</v>
      </c>
      <c r="B92" s="23" t="s">
        <v>219</v>
      </c>
      <c r="C92" s="24" t="s">
        <v>240</v>
      </c>
      <c r="D92" s="24" t="s">
        <v>241</v>
      </c>
      <c r="E92" s="25">
        <v>5</v>
      </c>
      <c r="F92" s="26">
        <v>8</v>
      </c>
      <c r="G92" s="26">
        <v>19</v>
      </c>
      <c r="H92" s="26">
        <v>14</v>
      </c>
      <c r="I92" s="26">
        <v>8</v>
      </c>
      <c r="J92" s="25">
        <v>16</v>
      </c>
      <c r="K92" s="20">
        <v>10</v>
      </c>
      <c r="L92" s="26">
        <f t="shared" si="7"/>
        <v>80</v>
      </c>
      <c r="M92" s="27">
        <f>(80/95)*100</f>
        <v>84.210526315789465</v>
      </c>
    </row>
    <row r="93" spans="1:13" x14ac:dyDescent="0.3">
      <c r="A93" s="14" t="s">
        <v>242</v>
      </c>
      <c r="B93" s="23" t="s">
        <v>219</v>
      </c>
      <c r="C93" s="24" t="s">
        <v>243</v>
      </c>
      <c r="D93" s="24" t="s">
        <v>244</v>
      </c>
      <c r="E93" s="25">
        <v>5</v>
      </c>
      <c r="F93" s="26">
        <v>6</v>
      </c>
      <c r="G93" s="26">
        <v>23</v>
      </c>
      <c r="H93" s="26">
        <v>12</v>
      </c>
      <c r="I93" s="26">
        <v>9</v>
      </c>
      <c r="J93" s="25">
        <v>20</v>
      </c>
      <c r="K93" s="20">
        <v>10</v>
      </c>
      <c r="L93" s="26">
        <f t="shared" si="7"/>
        <v>85</v>
      </c>
      <c r="M93" s="27">
        <f>(85/95)*100</f>
        <v>89.473684210526315</v>
      </c>
    </row>
    <row r="94" spans="1:13" x14ac:dyDescent="0.3">
      <c r="A94" s="14" t="s">
        <v>245</v>
      </c>
      <c r="B94" s="23" t="s">
        <v>219</v>
      </c>
      <c r="C94" s="24" t="s">
        <v>246</v>
      </c>
      <c r="D94" s="24" t="s">
        <v>244</v>
      </c>
      <c r="E94" s="25">
        <v>5</v>
      </c>
      <c r="F94" s="26">
        <v>7</v>
      </c>
      <c r="G94" s="26">
        <v>21</v>
      </c>
      <c r="H94" s="26">
        <v>10</v>
      </c>
      <c r="I94" s="26">
        <v>9</v>
      </c>
      <c r="J94" s="25">
        <v>20</v>
      </c>
      <c r="K94" s="20">
        <v>10</v>
      </c>
      <c r="L94" s="26">
        <f t="shared" si="7"/>
        <v>82</v>
      </c>
      <c r="M94" s="27">
        <f>(82/95)*100</f>
        <v>86.31578947368422</v>
      </c>
    </row>
    <row r="95" spans="1:13" x14ac:dyDescent="0.3">
      <c r="A95" s="14" t="s">
        <v>247</v>
      </c>
      <c r="B95" s="23" t="s">
        <v>219</v>
      </c>
      <c r="C95" s="24" t="s">
        <v>248</v>
      </c>
      <c r="D95" s="24" t="s">
        <v>249</v>
      </c>
      <c r="E95" s="25">
        <v>3</v>
      </c>
      <c r="F95" s="26">
        <v>5</v>
      </c>
      <c r="G95" s="26">
        <v>21</v>
      </c>
      <c r="H95" s="26">
        <v>10</v>
      </c>
      <c r="I95" s="26">
        <v>8</v>
      </c>
      <c r="J95" s="26">
        <v>20</v>
      </c>
      <c r="K95" s="20">
        <v>10</v>
      </c>
      <c r="L95" s="26">
        <f t="shared" si="7"/>
        <v>77</v>
      </c>
      <c r="M95" s="27">
        <f>(77/95)*100</f>
        <v>81.05263157894737</v>
      </c>
    </row>
    <row r="96" spans="1:13" x14ac:dyDescent="0.3">
      <c r="A96" s="14" t="s">
        <v>250</v>
      </c>
      <c r="B96" s="23" t="s">
        <v>219</v>
      </c>
      <c r="C96" s="24" t="s">
        <v>251</v>
      </c>
      <c r="D96" s="24" t="s">
        <v>252</v>
      </c>
      <c r="E96" s="25">
        <v>5</v>
      </c>
      <c r="F96" s="26">
        <v>8</v>
      </c>
      <c r="G96" s="26">
        <v>25</v>
      </c>
      <c r="H96" s="26">
        <v>15</v>
      </c>
      <c r="I96" s="26">
        <v>10</v>
      </c>
      <c r="J96" s="26">
        <v>16</v>
      </c>
      <c r="K96" s="20">
        <v>10</v>
      </c>
      <c r="L96" s="26">
        <f t="shared" si="7"/>
        <v>89</v>
      </c>
      <c r="M96" s="27">
        <f>(89/95)*100</f>
        <v>93.684210526315795</v>
      </c>
    </row>
    <row r="97" spans="1:13" x14ac:dyDescent="0.3">
      <c r="A97" s="14" t="s">
        <v>253</v>
      </c>
      <c r="B97" s="23" t="s">
        <v>219</v>
      </c>
      <c r="C97" s="24" t="s">
        <v>254</v>
      </c>
      <c r="D97" s="24" t="s">
        <v>255</v>
      </c>
      <c r="E97" s="25">
        <v>5</v>
      </c>
      <c r="F97" s="26">
        <v>7</v>
      </c>
      <c r="G97" s="26">
        <v>18</v>
      </c>
      <c r="H97" s="26">
        <v>7</v>
      </c>
      <c r="I97" s="26">
        <v>7</v>
      </c>
      <c r="J97" s="26">
        <v>16</v>
      </c>
      <c r="K97" s="20">
        <v>10</v>
      </c>
      <c r="L97" s="26">
        <f t="shared" si="7"/>
        <v>70</v>
      </c>
      <c r="M97" s="27">
        <f>(70/95)*100</f>
        <v>73.68421052631578</v>
      </c>
    </row>
    <row r="98" spans="1:13" x14ac:dyDescent="0.3">
      <c r="A98" s="14" t="s">
        <v>256</v>
      </c>
      <c r="B98" s="23" t="s">
        <v>219</v>
      </c>
      <c r="C98" s="24" t="s">
        <v>257</v>
      </c>
      <c r="D98" s="24" t="s">
        <v>258</v>
      </c>
      <c r="E98" s="25">
        <v>4</v>
      </c>
      <c r="F98" s="26">
        <v>6</v>
      </c>
      <c r="G98" s="26">
        <v>20</v>
      </c>
      <c r="H98" s="26">
        <v>11</v>
      </c>
      <c r="I98" s="26">
        <v>8</v>
      </c>
      <c r="J98" s="26">
        <v>15</v>
      </c>
      <c r="K98" s="20">
        <v>9</v>
      </c>
      <c r="L98" s="26">
        <f t="shared" si="7"/>
        <v>73</v>
      </c>
      <c r="M98" s="27">
        <f>(73/95)*100</f>
        <v>76.84210526315789</v>
      </c>
    </row>
    <row r="99" spans="1:13" x14ac:dyDescent="0.3">
      <c r="A99" s="14" t="s">
        <v>259</v>
      </c>
      <c r="B99" s="23" t="s">
        <v>219</v>
      </c>
      <c r="C99" s="24" t="s">
        <v>260</v>
      </c>
      <c r="D99" s="24" t="s">
        <v>261</v>
      </c>
      <c r="E99" s="25">
        <v>5</v>
      </c>
      <c r="F99" s="26">
        <v>6</v>
      </c>
      <c r="G99" s="26">
        <v>22</v>
      </c>
      <c r="H99" s="26">
        <v>9</v>
      </c>
      <c r="I99" s="26">
        <v>8</v>
      </c>
      <c r="J99" s="26">
        <v>16</v>
      </c>
      <c r="K99" s="20">
        <v>10</v>
      </c>
      <c r="L99" s="26">
        <f t="shared" si="7"/>
        <v>76</v>
      </c>
      <c r="M99" s="27">
        <f>(76/95)*100</f>
        <v>80</v>
      </c>
    </row>
    <row r="100" spans="1:13" x14ac:dyDescent="0.3">
      <c r="A100" s="14" t="s">
        <v>262</v>
      </c>
      <c r="B100" s="23" t="s">
        <v>219</v>
      </c>
      <c r="C100" s="24" t="s">
        <v>263</v>
      </c>
      <c r="D100" s="24" t="s">
        <v>264</v>
      </c>
      <c r="E100" s="25">
        <v>4</v>
      </c>
      <c r="F100" s="26">
        <v>10</v>
      </c>
      <c r="G100" s="26">
        <v>23</v>
      </c>
      <c r="H100" s="26">
        <v>7</v>
      </c>
      <c r="I100" s="26">
        <v>10</v>
      </c>
      <c r="J100" s="26">
        <v>15</v>
      </c>
      <c r="K100" s="20">
        <v>10</v>
      </c>
      <c r="L100" s="26">
        <f t="shared" si="7"/>
        <v>79</v>
      </c>
      <c r="M100" s="27">
        <f>(79/95)*100</f>
        <v>83.15789473684211</v>
      </c>
    </row>
    <row r="101" spans="1:13" x14ac:dyDescent="0.3">
      <c r="A101" s="14" t="s">
        <v>265</v>
      </c>
      <c r="B101" s="23" t="s">
        <v>219</v>
      </c>
      <c r="C101" s="24" t="s">
        <v>266</v>
      </c>
      <c r="D101" s="24" t="s">
        <v>267</v>
      </c>
      <c r="E101" s="25">
        <v>4</v>
      </c>
      <c r="F101" s="26">
        <v>7</v>
      </c>
      <c r="G101" s="26">
        <v>10</v>
      </c>
      <c r="H101" s="26">
        <v>9</v>
      </c>
      <c r="I101" s="26">
        <v>4</v>
      </c>
      <c r="J101" s="26">
        <v>16</v>
      </c>
      <c r="K101" s="20">
        <v>10</v>
      </c>
      <c r="L101" s="26">
        <f t="shared" si="7"/>
        <v>60</v>
      </c>
      <c r="M101" s="27">
        <f>(60/95)*100</f>
        <v>63.157894736842103</v>
      </c>
    </row>
    <row r="102" spans="1:13" x14ac:dyDescent="0.3">
      <c r="A102" s="14" t="s">
        <v>268</v>
      </c>
      <c r="B102" s="23" t="s">
        <v>219</v>
      </c>
      <c r="C102" s="24" t="s">
        <v>269</v>
      </c>
      <c r="D102" s="24" t="s">
        <v>270</v>
      </c>
      <c r="E102" s="25">
        <v>5</v>
      </c>
      <c r="F102" s="26">
        <v>10</v>
      </c>
      <c r="G102" s="26">
        <v>20</v>
      </c>
      <c r="H102" s="26">
        <v>13</v>
      </c>
      <c r="I102" s="26">
        <v>10</v>
      </c>
      <c r="J102" s="26">
        <v>16</v>
      </c>
      <c r="K102" s="20">
        <v>10</v>
      </c>
      <c r="L102" s="26">
        <f t="shared" si="7"/>
        <v>84</v>
      </c>
      <c r="M102" s="27">
        <f>(84/95)*100</f>
        <v>88.421052631578945</v>
      </c>
    </row>
    <row r="103" spans="1:13" x14ac:dyDescent="0.3">
      <c r="A103" s="14" t="s">
        <v>271</v>
      </c>
      <c r="B103" s="23" t="s">
        <v>219</v>
      </c>
      <c r="C103" s="24" t="s">
        <v>272</v>
      </c>
      <c r="D103" s="24" t="s">
        <v>267</v>
      </c>
      <c r="E103" s="25">
        <v>5</v>
      </c>
      <c r="F103" s="26">
        <v>9</v>
      </c>
      <c r="G103" s="26">
        <v>19</v>
      </c>
      <c r="H103" s="26">
        <v>14</v>
      </c>
      <c r="I103" s="26">
        <v>7</v>
      </c>
      <c r="J103" s="26">
        <v>17</v>
      </c>
      <c r="K103" s="20">
        <v>9</v>
      </c>
      <c r="L103" s="26">
        <f t="shared" si="7"/>
        <v>80</v>
      </c>
      <c r="M103" s="27">
        <f>(80/95)*100</f>
        <v>84.210526315789465</v>
      </c>
    </row>
    <row r="104" spans="1:13" x14ac:dyDescent="0.3">
      <c r="A104" s="14" t="s">
        <v>273</v>
      </c>
      <c r="B104" s="23" t="s">
        <v>219</v>
      </c>
      <c r="C104" s="24" t="s">
        <v>274</v>
      </c>
      <c r="D104" s="24" t="s">
        <v>267</v>
      </c>
      <c r="E104" s="25">
        <v>5</v>
      </c>
      <c r="F104" s="26">
        <v>6</v>
      </c>
      <c r="G104" s="26">
        <v>16</v>
      </c>
      <c r="H104" s="26">
        <v>7</v>
      </c>
      <c r="I104" s="26">
        <v>9</v>
      </c>
      <c r="J104" s="26">
        <v>16</v>
      </c>
      <c r="K104" s="20">
        <v>10</v>
      </c>
      <c r="L104" s="26">
        <f t="shared" si="7"/>
        <v>69</v>
      </c>
      <c r="M104" s="27">
        <f>(69/95)*100</f>
        <v>72.631578947368425</v>
      </c>
    </row>
    <row r="105" spans="1:13" x14ac:dyDescent="0.3">
      <c r="A105" s="14" t="s">
        <v>275</v>
      </c>
      <c r="B105" s="23" t="s">
        <v>219</v>
      </c>
      <c r="C105" s="24" t="s">
        <v>276</v>
      </c>
      <c r="D105" s="24" t="s">
        <v>277</v>
      </c>
      <c r="E105" s="25">
        <v>5</v>
      </c>
      <c r="F105" s="26">
        <v>8</v>
      </c>
      <c r="G105" s="26">
        <v>22</v>
      </c>
      <c r="H105" s="26">
        <v>13</v>
      </c>
      <c r="I105" s="26">
        <v>9</v>
      </c>
      <c r="J105" s="26">
        <v>15</v>
      </c>
      <c r="K105" s="20">
        <v>10</v>
      </c>
      <c r="L105" s="26">
        <f t="shared" si="7"/>
        <v>82</v>
      </c>
      <c r="M105" s="27">
        <f>(82/95)*100</f>
        <v>86.31578947368422</v>
      </c>
    </row>
    <row r="106" spans="1:13" x14ac:dyDescent="0.3">
      <c r="A106" s="14" t="s">
        <v>278</v>
      </c>
      <c r="B106" s="23" t="s">
        <v>219</v>
      </c>
      <c r="C106" s="24" t="s">
        <v>279</v>
      </c>
      <c r="D106" s="24" t="s">
        <v>280</v>
      </c>
      <c r="E106" s="25">
        <v>4</v>
      </c>
      <c r="F106" s="26">
        <v>6</v>
      </c>
      <c r="G106" s="26">
        <v>16</v>
      </c>
      <c r="H106" s="26">
        <v>5</v>
      </c>
      <c r="I106" s="26">
        <v>7</v>
      </c>
      <c r="J106" s="26">
        <v>18</v>
      </c>
      <c r="K106" s="20">
        <v>10</v>
      </c>
      <c r="L106" s="26">
        <f t="shared" si="7"/>
        <v>66</v>
      </c>
      <c r="M106" s="27">
        <f>(66/95)*100</f>
        <v>69.473684210526315</v>
      </c>
    </row>
    <row r="107" spans="1:13" ht="15.6" x14ac:dyDescent="0.3">
      <c r="A107" s="22" t="s">
        <v>281</v>
      </c>
      <c r="B107" s="29" t="s">
        <v>282</v>
      </c>
      <c r="C107" s="30" t="s">
        <v>283</v>
      </c>
      <c r="D107" s="31" t="s">
        <v>284</v>
      </c>
      <c r="E107" s="32">
        <v>4</v>
      </c>
      <c r="F107" s="32">
        <v>10</v>
      </c>
      <c r="G107" s="32">
        <v>25</v>
      </c>
      <c r="H107" s="32">
        <v>8</v>
      </c>
      <c r="I107" s="32">
        <v>10</v>
      </c>
      <c r="J107" s="32">
        <v>10</v>
      </c>
      <c r="K107" s="32">
        <v>10</v>
      </c>
      <c r="L107" s="32">
        <v>67</v>
      </c>
      <c r="M107" s="36">
        <v>70.526315789473685</v>
      </c>
    </row>
    <row r="108" spans="1:13" ht="15.6" x14ac:dyDescent="0.3">
      <c r="A108" s="22" t="s">
        <v>285</v>
      </c>
      <c r="B108" s="29" t="s">
        <v>282</v>
      </c>
      <c r="C108" s="30" t="s">
        <v>286</v>
      </c>
      <c r="D108" s="31" t="s">
        <v>284</v>
      </c>
      <c r="E108" s="32">
        <v>4</v>
      </c>
      <c r="F108" s="32">
        <v>10</v>
      </c>
      <c r="G108" s="32">
        <v>17</v>
      </c>
      <c r="H108" s="32">
        <v>8</v>
      </c>
      <c r="I108" s="32">
        <v>10</v>
      </c>
      <c r="J108" s="32">
        <v>9</v>
      </c>
      <c r="K108" s="32">
        <v>8.1818181818181817</v>
      </c>
      <c r="L108" s="32">
        <v>58</v>
      </c>
      <c r="M108" s="36">
        <v>61.05263157894737</v>
      </c>
    </row>
    <row r="109" spans="1:13" ht="15.6" x14ac:dyDescent="0.3">
      <c r="A109" s="22" t="s">
        <v>287</v>
      </c>
      <c r="B109" s="29" t="s">
        <v>282</v>
      </c>
      <c r="C109" s="30" t="s">
        <v>288</v>
      </c>
      <c r="D109" s="31" t="s">
        <v>284</v>
      </c>
      <c r="E109" s="32">
        <v>4</v>
      </c>
      <c r="F109" s="32">
        <v>5</v>
      </c>
      <c r="G109" s="32">
        <v>25</v>
      </c>
      <c r="H109" s="32">
        <v>6</v>
      </c>
      <c r="I109" s="32">
        <v>7</v>
      </c>
      <c r="J109" s="32">
        <v>8</v>
      </c>
      <c r="K109" s="32">
        <v>8.1818181818181817</v>
      </c>
      <c r="L109" s="32">
        <v>55</v>
      </c>
      <c r="M109" s="36">
        <v>57.894736842105267</v>
      </c>
    </row>
    <row r="110" spans="1:13" ht="15.6" x14ac:dyDescent="0.3">
      <c r="A110" s="22" t="s">
        <v>289</v>
      </c>
      <c r="B110" s="29" t="s">
        <v>282</v>
      </c>
      <c r="C110" s="30" t="s">
        <v>290</v>
      </c>
      <c r="D110" s="31" t="s">
        <v>291</v>
      </c>
      <c r="E110" s="32">
        <v>4</v>
      </c>
      <c r="F110" s="32">
        <v>7</v>
      </c>
      <c r="G110" s="32">
        <v>24</v>
      </c>
      <c r="H110" s="32">
        <v>10</v>
      </c>
      <c r="I110" s="32">
        <v>10</v>
      </c>
      <c r="J110" s="32">
        <v>10</v>
      </c>
      <c r="K110" s="32">
        <v>8.1818181818181817</v>
      </c>
      <c r="L110" s="32">
        <v>65</v>
      </c>
      <c r="M110" s="36">
        <v>68.421052631578945</v>
      </c>
    </row>
    <row r="111" spans="1:13" ht="15.6" x14ac:dyDescent="0.3">
      <c r="A111" s="22" t="s">
        <v>292</v>
      </c>
      <c r="B111" s="29" t="s">
        <v>282</v>
      </c>
      <c r="C111" s="30" t="s">
        <v>293</v>
      </c>
      <c r="D111" s="31" t="s">
        <v>291</v>
      </c>
      <c r="E111" s="32">
        <v>4</v>
      </c>
      <c r="F111" s="32">
        <v>9</v>
      </c>
      <c r="G111" s="32">
        <v>23</v>
      </c>
      <c r="H111" s="32">
        <v>14</v>
      </c>
      <c r="I111" s="32">
        <v>10</v>
      </c>
      <c r="J111" s="32">
        <v>10</v>
      </c>
      <c r="K111" s="32">
        <v>8.1818181818181817</v>
      </c>
      <c r="L111" s="32">
        <v>70</v>
      </c>
      <c r="M111" s="36">
        <v>73.68421052631578</v>
      </c>
    </row>
    <row r="112" spans="1:13" ht="15.6" x14ac:dyDescent="0.3">
      <c r="A112" s="22" t="s">
        <v>294</v>
      </c>
      <c r="B112" s="29" t="s">
        <v>282</v>
      </c>
      <c r="C112" s="30" t="s">
        <v>295</v>
      </c>
      <c r="D112" s="31" t="s">
        <v>296</v>
      </c>
      <c r="E112" s="32">
        <v>4</v>
      </c>
      <c r="F112" s="32">
        <v>4</v>
      </c>
      <c r="G112" s="32">
        <v>13</v>
      </c>
      <c r="H112" s="32">
        <v>7</v>
      </c>
      <c r="I112" s="32">
        <v>7</v>
      </c>
      <c r="J112" s="32">
        <v>9</v>
      </c>
      <c r="K112" s="32">
        <v>8.1818181818181817</v>
      </c>
      <c r="L112" s="32">
        <v>44</v>
      </c>
      <c r="M112" s="36">
        <v>46.315789473684212</v>
      </c>
    </row>
    <row r="113" spans="1:13" ht="15.6" x14ac:dyDescent="0.3">
      <c r="A113" s="22" t="s">
        <v>297</v>
      </c>
      <c r="B113" s="29" t="s">
        <v>282</v>
      </c>
      <c r="C113" s="30" t="s">
        <v>298</v>
      </c>
      <c r="D113" s="31" t="s">
        <v>146</v>
      </c>
      <c r="E113" s="32">
        <v>4</v>
      </c>
      <c r="F113" s="32">
        <v>8</v>
      </c>
      <c r="G113" s="32">
        <v>20</v>
      </c>
      <c r="H113" s="32">
        <v>12</v>
      </c>
      <c r="I113" s="32">
        <v>9</v>
      </c>
      <c r="J113" s="32">
        <v>8</v>
      </c>
      <c r="K113" s="32">
        <v>10</v>
      </c>
      <c r="L113" s="32">
        <v>61</v>
      </c>
      <c r="M113" s="36">
        <v>64.21052631578948</v>
      </c>
    </row>
    <row r="114" spans="1:13" ht="15.6" x14ac:dyDescent="0.3">
      <c r="A114" s="22" t="s">
        <v>299</v>
      </c>
      <c r="B114" s="29" t="s">
        <v>282</v>
      </c>
      <c r="C114" s="30" t="s">
        <v>300</v>
      </c>
      <c r="D114" s="31" t="s">
        <v>301</v>
      </c>
      <c r="E114" s="32">
        <v>4</v>
      </c>
      <c r="F114" s="32">
        <v>8</v>
      </c>
      <c r="G114" s="32">
        <v>20</v>
      </c>
      <c r="H114" s="32">
        <v>11</v>
      </c>
      <c r="I114" s="32">
        <v>9</v>
      </c>
      <c r="J114" s="32">
        <v>12</v>
      </c>
      <c r="K114" s="32">
        <v>10</v>
      </c>
      <c r="L114" s="32">
        <v>64</v>
      </c>
      <c r="M114" s="36">
        <v>67.368421052631575</v>
      </c>
    </row>
    <row r="115" spans="1:13" ht="15.6" x14ac:dyDescent="0.3">
      <c r="A115" s="22" t="s">
        <v>302</v>
      </c>
      <c r="B115" s="29" t="s">
        <v>282</v>
      </c>
      <c r="C115" s="30" t="s">
        <v>303</v>
      </c>
      <c r="D115" s="31" t="s">
        <v>301</v>
      </c>
      <c r="E115" s="32">
        <v>2</v>
      </c>
      <c r="F115" s="32">
        <v>9</v>
      </c>
      <c r="G115" s="32">
        <v>25</v>
      </c>
      <c r="H115" s="32">
        <v>15</v>
      </c>
      <c r="I115" s="32">
        <v>10</v>
      </c>
      <c r="J115" s="32">
        <v>17</v>
      </c>
      <c r="K115" s="32">
        <v>9.0909090909090899</v>
      </c>
      <c r="L115" s="32">
        <v>78</v>
      </c>
      <c r="M115" s="36">
        <v>82.10526315789474</v>
      </c>
    </row>
    <row r="116" spans="1:13" ht="15.6" x14ac:dyDescent="0.3">
      <c r="A116" s="22" t="s">
        <v>304</v>
      </c>
      <c r="B116" s="29" t="s">
        <v>282</v>
      </c>
      <c r="C116" s="30" t="s">
        <v>305</v>
      </c>
      <c r="D116" s="31" t="s">
        <v>301</v>
      </c>
      <c r="E116" s="32">
        <v>4</v>
      </c>
      <c r="F116" s="32">
        <v>10</v>
      </c>
      <c r="G116" s="32">
        <v>25</v>
      </c>
      <c r="H116" s="32">
        <v>14</v>
      </c>
      <c r="I116" s="32">
        <v>10</v>
      </c>
      <c r="J116" s="32">
        <v>8</v>
      </c>
      <c r="K116" s="32">
        <v>8.1818181818181817</v>
      </c>
      <c r="L116" s="32">
        <v>71</v>
      </c>
      <c r="M116" s="36">
        <v>74.73684210526315</v>
      </c>
    </row>
    <row r="117" spans="1:13" ht="15.6" x14ac:dyDescent="0.3">
      <c r="A117" s="22" t="s">
        <v>306</v>
      </c>
      <c r="B117" s="29" t="s">
        <v>282</v>
      </c>
      <c r="C117" s="30" t="s">
        <v>307</v>
      </c>
      <c r="D117" s="31" t="s">
        <v>301</v>
      </c>
      <c r="E117" s="32">
        <v>3</v>
      </c>
      <c r="F117" s="32">
        <v>5</v>
      </c>
      <c r="G117" s="32">
        <v>21</v>
      </c>
      <c r="H117" s="32">
        <v>15</v>
      </c>
      <c r="I117" s="32">
        <v>9</v>
      </c>
      <c r="J117" s="32">
        <v>12</v>
      </c>
      <c r="K117" s="32">
        <v>9.0909090909090899</v>
      </c>
      <c r="L117" s="32">
        <v>65</v>
      </c>
      <c r="M117" s="36">
        <v>68.421052631578945</v>
      </c>
    </row>
    <row r="118" spans="1:13" ht="15.6" x14ac:dyDescent="0.3">
      <c r="A118" s="22" t="s">
        <v>308</v>
      </c>
      <c r="B118" s="29" t="s">
        <v>282</v>
      </c>
      <c r="C118" s="30" t="s">
        <v>309</v>
      </c>
      <c r="D118" s="31" t="s">
        <v>301</v>
      </c>
      <c r="E118" s="32">
        <v>3</v>
      </c>
      <c r="F118" s="32">
        <v>5</v>
      </c>
      <c r="G118" s="32">
        <v>20</v>
      </c>
      <c r="H118" s="32">
        <v>12</v>
      </c>
      <c r="I118" s="32">
        <v>8</v>
      </c>
      <c r="J118" s="32">
        <v>11</v>
      </c>
      <c r="K118" s="32">
        <v>9.0909090909090899</v>
      </c>
      <c r="L118" s="32">
        <v>59</v>
      </c>
      <c r="M118" s="36">
        <v>62.10526315789474</v>
      </c>
    </row>
    <row r="119" spans="1:13" ht="15.6" x14ac:dyDescent="0.3">
      <c r="A119" s="22" t="s">
        <v>310</v>
      </c>
      <c r="B119" s="29" t="s">
        <v>282</v>
      </c>
      <c r="C119" s="30" t="s">
        <v>311</v>
      </c>
      <c r="D119" s="31" t="s">
        <v>301</v>
      </c>
      <c r="E119" s="32">
        <v>4</v>
      </c>
      <c r="F119" s="32">
        <v>7</v>
      </c>
      <c r="G119" s="32">
        <v>25</v>
      </c>
      <c r="H119" s="32">
        <v>15</v>
      </c>
      <c r="I119" s="32">
        <v>9</v>
      </c>
      <c r="J119" s="32">
        <v>10</v>
      </c>
      <c r="K119" s="32">
        <v>7.2727272727272734</v>
      </c>
      <c r="L119" s="32">
        <v>70</v>
      </c>
      <c r="M119" s="36">
        <v>73.68421052631578</v>
      </c>
    </row>
    <row r="120" spans="1:13" ht="15.6" x14ac:dyDescent="0.3">
      <c r="A120" s="22" t="s">
        <v>312</v>
      </c>
      <c r="B120" s="29" t="s">
        <v>282</v>
      </c>
      <c r="C120" s="30" t="s">
        <v>313</v>
      </c>
      <c r="D120" s="31" t="s">
        <v>314</v>
      </c>
      <c r="E120" s="32">
        <v>4</v>
      </c>
      <c r="F120" s="32">
        <v>10</v>
      </c>
      <c r="G120" s="32">
        <v>25</v>
      </c>
      <c r="H120" s="32">
        <v>14</v>
      </c>
      <c r="I120" s="32">
        <v>10</v>
      </c>
      <c r="J120" s="32">
        <v>16</v>
      </c>
      <c r="K120" s="32">
        <v>7.2727272727272734</v>
      </c>
      <c r="L120" s="32">
        <v>79</v>
      </c>
      <c r="M120" s="36">
        <v>83.15789473684211</v>
      </c>
    </row>
    <row r="121" spans="1:13" ht="15.6" x14ac:dyDescent="0.3">
      <c r="A121" s="22" t="s">
        <v>315</v>
      </c>
      <c r="B121" s="29" t="s">
        <v>282</v>
      </c>
      <c r="C121" s="30" t="s">
        <v>316</v>
      </c>
      <c r="D121" s="31" t="s">
        <v>314</v>
      </c>
      <c r="E121" s="32">
        <v>4</v>
      </c>
      <c r="F121" s="32">
        <v>10</v>
      </c>
      <c r="G121" s="32">
        <v>25</v>
      </c>
      <c r="H121" s="32">
        <v>14</v>
      </c>
      <c r="I121" s="32">
        <v>10</v>
      </c>
      <c r="J121" s="32">
        <v>14</v>
      </c>
      <c r="K121" s="32">
        <v>9.0909090909090899</v>
      </c>
      <c r="L121" s="32">
        <v>77</v>
      </c>
      <c r="M121" s="36">
        <v>81.05263157894737</v>
      </c>
    </row>
    <row r="122" spans="1:13" ht="15.6" x14ac:dyDescent="0.3">
      <c r="A122" s="22" t="s">
        <v>317</v>
      </c>
      <c r="B122" s="29" t="s">
        <v>282</v>
      </c>
      <c r="C122" s="30" t="s">
        <v>318</v>
      </c>
      <c r="D122" s="31" t="s">
        <v>314</v>
      </c>
      <c r="E122" s="32">
        <v>4</v>
      </c>
      <c r="F122" s="32">
        <v>8</v>
      </c>
      <c r="G122" s="32">
        <v>25</v>
      </c>
      <c r="H122" s="32">
        <v>15</v>
      </c>
      <c r="I122" s="32">
        <v>10</v>
      </c>
      <c r="J122" s="32">
        <v>17</v>
      </c>
      <c r="K122" s="32">
        <v>8.1818181818181817</v>
      </c>
      <c r="L122" s="32">
        <v>79</v>
      </c>
      <c r="M122" s="36">
        <v>83.15789473684211</v>
      </c>
    </row>
    <row r="123" spans="1:13" ht="15.6" x14ac:dyDescent="0.3">
      <c r="A123" s="22" t="s">
        <v>319</v>
      </c>
      <c r="B123" s="29" t="s">
        <v>282</v>
      </c>
      <c r="C123" s="30" t="s">
        <v>320</v>
      </c>
      <c r="D123" s="31" t="s">
        <v>314</v>
      </c>
      <c r="E123" s="32">
        <v>4</v>
      </c>
      <c r="F123" s="32">
        <v>10</v>
      </c>
      <c r="G123" s="32">
        <v>24</v>
      </c>
      <c r="H123" s="32">
        <v>14</v>
      </c>
      <c r="I123" s="32">
        <v>10</v>
      </c>
      <c r="J123" s="32">
        <v>17</v>
      </c>
      <c r="K123" s="32">
        <v>8.1818181818181817</v>
      </c>
      <c r="L123" s="32">
        <v>79</v>
      </c>
      <c r="M123" s="36">
        <v>83.15789473684211</v>
      </c>
    </row>
    <row r="124" spans="1:13" ht="15.6" x14ac:dyDescent="0.3">
      <c r="A124" s="22" t="s">
        <v>321</v>
      </c>
      <c r="B124" s="29" t="s">
        <v>282</v>
      </c>
      <c r="C124" s="30" t="s">
        <v>322</v>
      </c>
      <c r="D124" s="31" t="s">
        <v>323</v>
      </c>
      <c r="E124" s="32">
        <v>3</v>
      </c>
      <c r="F124" s="32">
        <v>7</v>
      </c>
      <c r="G124" s="32">
        <v>19</v>
      </c>
      <c r="H124" s="32">
        <v>7</v>
      </c>
      <c r="I124" s="32">
        <v>5</v>
      </c>
      <c r="J124" s="32">
        <v>11</v>
      </c>
      <c r="K124" s="32">
        <v>10</v>
      </c>
      <c r="L124" s="32">
        <v>52</v>
      </c>
      <c r="M124" s="36">
        <v>54.736842105263165</v>
      </c>
    </row>
    <row r="125" spans="1:13" ht="15.6" x14ac:dyDescent="0.3">
      <c r="A125" s="22" t="s">
        <v>324</v>
      </c>
      <c r="B125" s="29" t="s">
        <v>282</v>
      </c>
      <c r="C125" s="30" t="s">
        <v>325</v>
      </c>
      <c r="D125" s="31" t="s">
        <v>326</v>
      </c>
      <c r="E125" s="32">
        <v>4</v>
      </c>
      <c r="F125" s="32">
        <v>6</v>
      </c>
      <c r="G125" s="32">
        <v>21</v>
      </c>
      <c r="H125" s="32">
        <v>7</v>
      </c>
      <c r="I125" s="32">
        <v>9</v>
      </c>
      <c r="J125" s="32">
        <v>17</v>
      </c>
      <c r="K125" s="32">
        <v>8.1818181818181817</v>
      </c>
      <c r="L125" s="32">
        <v>64</v>
      </c>
      <c r="M125" s="36">
        <v>67.368421052631575</v>
      </c>
    </row>
    <row r="126" spans="1:13" ht="15.6" x14ac:dyDescent="0.3">
      <c r="A126" s="22" t="s">
        <v>327</v>
      </c>
      <c r="B126" s="29" t="s">
        <v>282</v>
      </c>
      <c r="C126" s="30" t="s">
        <v>328</v>
      </c>
      <c r="D126" s="31" t="s">
        <v>329</v>
      </c>
      <c r="E126" s="32">
        <v>4</v>
      </c>
      <c r="F126" s="32">
        <v>8</v>
      </c>
      <c r="G126" s="32">
        <v>24</v>
      </c>
      <c r="H126" s="32">
        <v>13</v>
      </c>
      <c r="I126" s="32">
        <v>9</v>
      </c>
      <c r="J126" s="32">
        <v>15</v>
      </c>
      <c r="K126" s="32">
        <v>9.0909090909090899</v>
      </c>
      <c r="L126" s="32">
        <v>73</v>
      </c>
      <c r="M126" s="36">
        <v>76.84210526315789</v>
      </c>
    </row>
    <row r="127" spans="1:13" ht="15.6" x14ac:dyDescent="0.3">
      <c r="A127" s="22" t="s">
        <v>330</v>
      </c>
      <c r="B127" s="29" t="s">
        <v>282</v>
      </c>
      <c r="C127" s="30" t="s">
        <v>331</v>
      </c>
      <c r="D127" s="31" t="s">
        <v>329</v>
      </c>
      <c r="E127" s="32">
        <v>4</v>
      </c>
      <c r="F127" s="32">
        <v>9</v>
      </c>
      <c r="G127" s="32">
        <v>20</v>
      </c>
      <c r="H127" s="32">
        <v>8</v>
      </c>
      <c r="I127" s="32">
        <v>8</v>
      </c>
      <c r="J127" s="32">
        <v>19</v>
      </c>
      <c r="K127" s="32">
        <v>10</v>
      </c>
      <c r="L127" s="32">
        <v>68</v>
      </c>
      <c r="M127" s="36">
        <v>71.578947368421055</v>
      </c>
    </row>
    <row r="128" spans="1:13" ht="15.6" x14ac:dyDescent="0.3">
      <c r="A128" s="22" t="s">
        <v>332</v>
      </c>
      <c r="B128" s="29" t="s">
        <v>282</v>
      </c>
      <c r="C128" s="30" t="s">
        <v>333</v>
      </c>
      <c r="D128" s="31" t="s">
        <v>329</v>
      </c>
      <c r="E128" s="32">
        <v>4</v>
      </c>
      <c r="F128" s="32">
        <v>8</v>
      </c>
      <c r="G128" s="32">
        <v>17</v>
      </c>
      <c r="H128" s="32">
        <v>11</v>
      </c>
      <c r="I128" s="32">
        <v>7</v>
      </c>
      <c r="J128" s="32">
        <v>15</v>
      </c>
      <c r="K128" s="32">
        <v>7.2727272727272734</v>
      </c>
      <c r="L128" s="32">
        <v>62</v>
      </c>
      <c r="M128" s="36">
        <v>65.26315789473685</v>
      </c>
    </row>
    <row r="129" spans="1:13" ht="15.6" x14ac:dyDescent="0.3">
      <c r="A129" s="22" t="s">
        <v>334</v>
      </c>
      <c r="B129" s="29" t="s">
        <v>282</v>
      </c>
      <c r="C129" s="30" t="s">
        <v>335</v>
      </c>
      <c r="D129" s="31" t="s">
        <v>329</v>
      </c>
      <c r="E129" s="32">
        <v>4</v>
      </c>
      <c r="F129" s="32">
        <v>8</v>
      </c>
      <c r="G129" s="32">
        <v>22</v>
      </c>
      <c r="H129" s="32">
        <v>13</v>
      </c>
      <c r="I129" s="32">
        <v>9</v>
      </c>
      <c r="J129" s="32">
        <v>19</v>
      </c>
      <c r="K129" s="32">
        <v>9.0909090909090899</v>
      </c>
      <c r="L129" s="32">
        <v>75</v>
      </c>
      <c r="M129" s="36">
        <v>78.94736842105263</v>
      </c>
    </row>
    <row r="130" spans="1:13" ht="15.6" x14ac:dyDescent="0.3">
      <c r="A130" s="22" t="s">
        <v>336</v>
      </c>
      <c r="B130" s="29" t="s">
        <v>282</v>
      </c>
      <c r="C130" s="30" t="s">
        <v>337</v>
      </c>
      <c r="D130" s="31" t="s">
        <v>329</v>
      </c>
      <c r="E130" s="32">
        <v>4</v>
      </c>
      <c r="F130" s="32">
        <v>8</v>
      </c>
      <c r="G130" s="32">
        <v>22</v>
      </c>
      <c r="H130" s="32">
        <v>11</v>
      </c>
      <c r="I130" s="32">
        <v>9</v>
      </c>
      <c r="J130" s="32">
        <v>13</v>
      </c>
      <c r="K130" s="32">
        <v>9.0909090909090899</v>
      </c>
      <c r="L130" s="32">
        <v>67</v>
      </c>
      <c r="M130" s="36">
        <v>70.526315789473685</v>
      </c>
    </row>
    <row r="131" spans="1:13" ht="15.6" x14ac:dyDescent="0.3">
      <c r="A131" s="22" t="s">
        <v>338</v>
      </c>
      <c r="B131" s="29" t="s">
        <v>282</v>
      </c>
      <c r="C131" s="30" t="s">
        <v>339</v>
      </c>
      <c r="D131" s="31" t="s">
        <v>329</v>
      </c>
      <c r="E131" s="32">
        <v>4</v>
      </c>
      <c r="F131" s="32">
        <v>8</v>
      </c>
      <c r="G131" s="32">
        <v>22</v>
      </c>
      <c r="H131" s="32">
        <v>13</v>
      </c>
      <c r="I131" s="32">
        <v>8</v>
      </c>
      <c r="J131" s="32">
        <v>5</v>
      </c>
      <c r="K131" s="32">
        <v>7.2727272727272734</v>
      </c>
      <c r="L131" s="32">
        <v>60</v>
      </c>
      <c r="M131" s="36">
        <v>63.157894736842103</v>
      </c>
    </row>
    <row r="132" spans="1:13" ht="15.6" x14ac:dyDescent="0.3">
      <c r="A132" s="22" t="s">
        <v>340</v>
      </c>
      <c r="B132" s="29" t="s">
        <v>282</v>
      </c>
      <c r="C132" s="30" t="s">
        <v>341</v>
      </c>
      <c r="D132" s="31" t="s">
        <v>342</v>
      </c>
      <c r="E132" s="32">
        <v>3</v>
      </c>
      <c r="F132" s="32">
        <v>7</v>
      </c>
      <c r="G132" s="32">
        <v>20</v>
      </c>
      <c r="H132" s="32">
        <v>13</v>
      </c>
      <c r="I132" s="32">
        <v>8</v>
      </c>
      <c r="J132" s="32">
        <v>16</v>
      </c>
      <c r="K132" s="32">
        <v>7.2727272727272734</v>
      </c>
      <c r="L132" s="32">
        <v>67</v>
      </c>
      <c r="M132" s="36">
        <v>70.526315789473685</v>
      </c>
    </row>
    <row r="133" spans="1:13" ht="15.6" x14ac:dyDescent="0.3">
      <c r="A133" s="22" t="s">
        <v>343</v>
      </c>
      <c r="B133" s="29" t="s">
        <v>282</v>
      </c>
      <c r="C133" s="30" t="s">
        <v>344</v>
      </c>
      <c r="D133" s="31" t="s">
        <v>342</v>
      </c>
      <c r="E133" s="32">
        <v>4</v>
      </c>
      <c r="F133" s="32">
        <v>7</v>
      </c>
      <c r="G133" s="32">
        <v>24</v>
      </c>
      <c r="H133" s="32">
        <v>13</v>
      </c>
      <c r="I133" s="32">
        <v>10</v>
      </c>
      <c r="J133" s="32">
        <v>16</v>
      </c>
      <c r="K133" s="32">
        <v>10</v>
      </c>
      <c r="L133" s="32">
        <v>74</v>
      </c>
      <c r="M133" s="36">
        <v>77.89473684210526</v>
      </c>
    </row>
    <row r="134" spans="1:13" ht="15.6" x14ac:dyDescent="0.3">
      <c r="A134" s="22" t="s">
        <v>345</v>
      </c>
      <c r="B134" s="29" t="s">
        <v>282</v>
      </c>
      <c r="C134" s="30" t="s">
        <v>346</v>
      </c>
      <c r="D134" s="31" t="s">
        <v>342</v>
      </c>
      <c r="E134" s="32">
        <v>4</v>
      </c>
      <c r="F134" s="32">
        <v>8</v>
      </c>
      <c r="G134" s="32">
        <v>20</v>
      </c>
      <c r="H134" s="32">
        <v>13</v>
      </c>
      <c r="I134" s="32">
        <v>10</v>
      </c>
      <c r="J134" s="32">
        <v>16</v>
      </c>
      <c r="K134" s="32">
        <v>9.0909090909090899</v>
      </c>
      <c r="L134" s="32">
        <v>71</v>
      </c>
      <c r="M134" s="36">
        <v>74.73684210526315</v>
      </c>
    </row>
    <row r="135" spans="1:13" ht="15.6" x14ac:dyDescent="0.3">
      <c r="A135" s="22" t="s">
        <v>347</v>
      </c>
      <c r="B135" s="29" t="s">
        <v>282</v>
      </c>
      <c r="C135" s="30" t="s">
        <v>348</v>
      </c>
      <c r="D135" s="31" t="s">
        <v>342</v>
      </c>
      <c r="E135" s="32">
        <v>4</v>
      </c>
      <c r="F135" s="32">
        <v>7</v>
      </c>
      <c r="G135" s="32">
        <v>21</v>
      </c>
      <c r="H135" s="32">
        <v>12</v>
      </c>
      <c r="I135" s="32">
        <v>9</v>
      </c>
      <c r="J135" s="32">
        <v>17.5</v>
      </c>
      <c r="K135" s="32">
        <v>8.1818181818181817</v>
      </c>
      <c r="L135" s="32">
        <v>70.5</v>
      </c>
      <c r="M135" s="36">
        <v>74.210526315789465</v>
      </c>
    </row>
    <row r="136" spans="1:13" ht="15.6" x14ac:dyDescent="0.3">
      <c r="A136" s="22" t="s">
        <v>349</v>
      </c>
      <c r="B136" s="29" t="s">
        <v>282</v>
      </c>
      <c r="C136" s="30" t="s">
        <v>350</v>
      </c>
      <c r="D136" s="31" t="s">
        <v>351</v>
      </c>
      <c r="E136" s="32">
        <v>3</v>
      </c>
      <c r="F136" s="32">
        <v>10</v>
      </c>
      <c r="G136" s="32">
        <v>25</v>
      </c>
      <c r="H136" s="32">
        <v>15</v>
      </c>
      <c r="I136" s="32">
        <v>7</v>
      </c>
      <c r="J136" s="32">
        <v>8</v>
      </c>
      <c r="K136" s="32">
        <v>10</v>
      </c>
      <c r="L136" s="32">
        <v>68</v>
      </c>
      <c r="M136" s="36">
        <v>71.578947368421055</v>
      </c>
    </row>
    <row r="137" spans="1:13" ht="15.6" x14ac:dyDescent="0.3">
      <c r="A137" s="22" t="s">
        <v>352</v>
      </c>
      <c r="B137" s="29" t="s">
        <v>282</v>
      </c>
      <c r="C137" s="30" t="s">
        <v>76</v>
      </c>
      <c r="D137" s="31" t="s">
        <v>353</v>
      </c>
      <c r="E137" s="32">
        <v>4</v>
      </c>
      <c r="F137" s="32">
        <v>10</v>
      </c>
      <c r="G137" s="32">
        <v>21</v>
      </c>
      <c r="H137" s="32">
        <v>14</v>
      </c>
      <c r="I137" s="32">
        <v>10</v>
      </c>
      <c r="J137" s="32">
        <v>8</v>
      </c>
      <c r="K137" s="32">
        <v>7.2727272727272734</v>
      </c>
      <c r="L137" s="32">
        <v>67</v>
      </c>
      <c r="M137" s="36">
        <v>70.526315789473685</v>
      </c>
    </row>
    <row r="138" spans="1:13" ht="15.6" x14ac:dyDescent="0.3">
      <c r="A138" s="22" t="s">
        <v>354</v>
      </c>
      <c r="B138" s="29" t="s">
        <v>282</v>
      </c>
      <c r="C138" s="30" t="s">
        <v>355</v>
      </c>
      <c r="D138" s="31" t="s">
        <v>353</v>
      </c>
      <c r="E138" s="32">
        <v>4</v>
      </c>
      <c r="F138" s="32">
        <v>10</v>
      </c>
      <c r="G138" s="32">
        <v>24</v>
      </c>
      <c r="H138" s="32">
        <v>12</v>
      </c>
      <c r="I138" s="32">
        <v>10</v>
      </c>
      <c r="J138" s="32">
        <v>10</v>
      </c>
      <c r="K138" s="32">
        <v>7.2727272727272734</v>
      </c>
      <c r="L138" s="32">
        <v>70</v>
      </c>
      <c r="M138" s="36">
        <v>73.68421052631578</v>
      </c>
    </row>
    <row r="139" spans="1:13" ht="15.6" x14ac:dyDescent="0.3">
      <c r="A139" s="22" t="s">
        <v>356</v>
      </c>
      <c r="B139" s="29" t="s">
        <v>282</v>
      </c>
      <c r="C139" s="30" t="s">
        <v>357</v>
      </c>
      <c r="D139" s="31" t="s">
        <v>358</v>
      </c>
      <c r="E139" s="32">
        <v>3</v>
      </c>
      <c r="F139" s="32">
        <v>3</v>
      </c>
      <c r="G139" s="32">
        <v>16</v>
      </c>
      <c r="H139" s="32">
        <v>15</v>
      </c>
      <c r="I139" s="32">
        <v>9</v>
      </c>
      <c r="J139" s="32">
        <v>15</v>
      </c>
      <c r="K139" s="32">
        <v>10</v>
      </c>
      <c r="L139" s="32">
        <v>61</v>
      </c>
      <c r="M139" s="36">
        <v>64.21052631578948</v>
      </c>
    </row>
    <row r="140" spans="1:13" ht="15.6" x14ac:dyDescent="0.3">
      <c r="A140" s="22" t="s">
        <v>359</v>
      </c>
      <c r="B140" s="29" t="s">
        <v>282</v>
      </c>
      <c r="C140" s="30" t="s">
        <v>360</v>
      </c>
      <c r="D140" s="31" t="s">
        <v>358</v>
      </c>
      <c r="E140" s="32">
        <v>4</v>
      </c>
      <c r="F140" s="32">
        <v>6</v>
      </c>
      <c r="G140" s="32">
        <v>12</v>
      </c>
      <c r="H140" s="32">
        <v>10</v>
      </c>
      <c r="I140" s="32">
        <v>9</v>
      </c>
      <c r="J140" s="32">
        <v>16</v>
      </c>
      <c r="K140" s="32">
        <v>8.1818181818181817</v>
      </c>
      <c r="L140" s="32">
        <v>57</v>
      </c>
      <c r="M140" s="36">
        <v>60</v>
      </c>
    </row>
    <row r="141" spans="1:13" ht="15.6" x14ac:dyDescent="0.3">
      <c r="A141" s="22" t="s">
        <v>361</v>
      </c>
      <c r="B141" s="29" t="s">
        <v>282</v>
      </c>
      <c r="C141" s="30" t="s">
        <v>362</v>
      </c>
      <c r="D141" s="31" t="s">
        <v>363</v>
      </c>
      <c r="E141" s="32">
        <v>4</v>
      </c>
      <c r="F141" s="32">
        <v>8</v>
      </c>
      <c r="G141" s="32">
        <v>22</v>
      </c>
      <c r="H141" s="32">
        <v>14</v>
      </c>
      <c r="I141" s="32">
        <v>10</v>
      </c>
      <c r="J141" s="32">
        <v>13</v>
      </c>
      <c r="K141" s="32">
        <v>9.0909090909090899</v>
      </c>
      <c r="L141" s="32">
        <v>71</v>
      </c>
      <c r="M141" s="36">
        <v>74.73684210526315</v>
      </c>
    </row>
    <row r="142" spans="1:13" x14ac:dyDescent="0.3">
      <c r="M142" s="37"/>
    </row>
    <row r="143" spans="1:13" x14ac:dyDescent="0.3">
      <c r="M143" s="37"/>
    </row>
    <row r="144" spans="1:13" x14ac:dyDescent="0.3">
      <c r="M144" s="37"/>
    </row>
    <row r="145" spans="13:13" x14ac:dyDescent="0.3">
      <c r="M145" s="37"/>
    </row>
    <row r="146" spans="13:13" x14ac:dyDescent="0.3">
      <c r="M146" s="37"/>
    </row>
    <row r="147" spans="13:13" x14ac:dyDescent="0.3">
      <c r="M147" s="37"/>
    </row>
    <row r="148" spans="13:13" x14ac:dyDescent="0.3">
      <c r="M148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Nawaz</dc:creator>
  <cp:lastModifiedBy>Nawaz</cp:lastModifiedBy>
  <dcterms:created xsi:type="dcterms:W3CDTF">2022-10-12T06:21:39Z</dcterms:created>
  <dcterms:modified xsi:type="dcterms:W3CDTF">2022-10-12T07:17:28Z</dcterms:modified>
</cp:coreProperties>
</file>