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CRT\Desktop\"/>
    </mc:Choice>
  </mc:AlternateContent>
  <xr:revisionPtr revIDLastSave="0" documentId="8_{E531F31F-3B32-454F-9537-BC1A6DB973F9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Sheet1" sheetId="1" r:id="rId1"/>
    <sheet name="Sheet2" sheetId="2" r:id="rId2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217" i="1" l="1"/>
  <c r="L217" i="1"/>
  <c r="M216" i="1"/>
  <c r="L216" i="1"/>
  <c r="M215" i="1"/>
  <c r="L215" i="1"/>
  <c r="M214" i="1"/>
  <c r="L214" i="1"/>
  <c r="M213" i="1"/>
  <c r="L213" i="1"/>
  <c r="M212" i="1"/>
  <c r="L212" i="1"/>
  <c r="M211" i="1"/>
  <c r="L211" i="1"/>
  <c r="M210" i="1"/>
  <c r="L210" i="1"/>
  <c r="M209" i="1"/>
  <c r="L209" i="1"/>
  <c r="M208" i="1"/>
  <c r="L208" i="1"/>
  <c r="M207" i="1"/>
  <c r="L207" i="1"/>
  <c r="M206" i="1"/>
  <c r="L206" i="1"/>
  <c r="M205" i="1"/>
  <c r="L205" i="1"/>
  <c r="M204" i="1"/>
  <c r="L204" i="1"/>
  <c r="M203" i="1"/>
  <c r="L203" i="1"/>
  <c r="M202" i="1"/>
  <c r="L202" i="1"/>
  <c r="M201" i="1"/>
  <c r="L201" i="1"/>
  <c r="M200" i="1"/>
  <c r="L200" i="1"/>
  <c r="M199" i="1"/>
  <c r="L199" i="1"/>
  <c r="M198" i="1"/>
  <c r="L198" i="1"/>
  <c r="M197" i="1"/>
  <c r="L197" i="1"/>
  <c r="M196" i="1"/>
  <c r="L196" i="1"/>
  <c r="M195" i="1"/>
  <c r="L195" i="1"/>
  <c r="L194" i="1"/>
  <c r="M194" i="1" s="1"/>
  <c r="K193" i="1"/>
  <c r="L193" i="1" s="1"/>
  <c r="M193" i="1" s="1"/>
  <c r="K192" i="1"/>
  <c r="L192" i="1" s="1"/>
  <c r="M192" i="1" s="1"/>
  <c r="K191" i="1"/>
  <c r="L191" i="1" s="1"/>
  <c r="M191" i="1" s="1"/>
  <c r="K190" i="1"/>
  <c r="L190" i="1" s="1"/>
  <c r="M190" i="1" s="1"/>
  <c r="K189" i="1"/>
  <c r="L189" i="1" s="1"/>
  <c r="M189" i="1" s="1"/>
  <c r="K188" i="1"/>
  <c r="L188" i="1" s="1"/>
  <c r="M188" i="1" s="1"/>
  <c r="K187" i="1"/>
  <c r="L187" i="1" s="1"/>
  <c r="M187" i="1" s="1"/>
  <c r="K186" i="1"/>
  <c r="L186" i="1" s="1"/>
  <c r="M186" i="1" s="1"/>
  <c r="K185" i="1"/>
  <c r="L185" i="1" s="1"/>
  <c r="M185" i="1" s="1"/>
  <c r="K184" i="1"/>
  <c r="L184" i="1" s="1"/>
  <c r="M184" i="1" s="1"/>
  <c r="K183" i="1"/>
  <c r="L183" i="1" s="1"/>
  <c r="M183" i="1" s="1"/>
  <c r="K182" i="1"/>
  <c r="L182" i="1" s="1"/>
  <c r="M182" i="1" s="1"/>
  <c r="K181" i="1"/>
  <c r="L181" i="1" s="1"/>
  <c r="M181" i="1" s="1"/>
  <c r="K180" i="1"/>
  <c r="L180" i="1" s="1"/>
  <c r="M180" i="1" s="1"/>
  <c r="K179" i="1"/>
  <c r="L179" i="1" s="1"/>
  <c r="M179" i="1" s="1"/>
  <c r="K178" i="1"/>
  <c r="L178" i="1" s="1"/>
  <c r="M178" i="1" s="1"/>
  <c r="K177" i="1"/>
  <c r="L177" i="1" s="1"/>
  <c r="M177" i="1" s="1"/>
  <c r="K176" i="1"/>
  <c r="L176" i="1" s="1"/>
  <c r="M176" i="1" s="1"/>
  <c r="K175" i="1"/>
  <c r="L175" i="1" s="1"/>
  <c r="M175" i="1" s="1"/>
  <c r="K174" i="1"/>
  <c r="L174" i="1" s="1"/>
  <c r="M174" i="1" s="1"/>
  <c r="K173" i="1"/>
  <c r="L173" i="1" s="1"/>
  <c r="M173" i="1" s="1"/>
  <c r="K172" i="1"/>
  <c r="L172" i="1" s="1"/>
  <c r="M172" i="1" s="1"/>
  <c r="K171" i="1"/>
  <c r="L171" i="1" s="1"/>
  <c r="M171" i="1" s="1"/>
  <c r="K170" i="1"/>
  <c r="L170" i="1" s="1"/>
  <c r="M170" i="1" s="1"/>
  <c r="K169" i="1"/>
  <c r="L169" i="1" s="1"/>
  <c r="M169" i="1" s="1"/>
  <c r="K168" i="1"/>
  <c r="L168" i="1" s="1"/>
  <c r="M168" i="1" s="1"/>
  <c r="K167" i="1"/>
  <c r="L167" i="1" s="1"/>
  <c r="M167" i="1" s="1"/>
  <c r="K166" i="1"/>
  <c r="L166" i="1" s="1"/>
  <c r="M166" i="1" s="1"/>
  <c r="K165" i="1"/>
  <c r="L165" i="1" s="1"/>
  <c r="M165" i="1" s="1"/>
  <c r="K164" i="1"/>
  <c r="L164" i="1" s="1"/>
  <c r="M164" i="1" s="1"/>
  <c r="K163" i="1"/>
  <c r="L163" i="1" s="1"/>
  <c r="M163" i="1" s="1"/>
  <c r="K162" i="1"/>
  <c r="L162" i="1" s="1"/>
  <c r="M162" i="1" s="1"/>
  <c r="K161" i="1"/>
  <c r="L161" i="1" s="1"/>
  <c r="M161" i="1" s="1"/>
  <c r="K160" i="1"/>
  <c r="L160" i="1" s="1"/>
  <c r="M160" i="1" s="1"/>
  <c r="K159" i="1"/>
  <c r="L159" i="1" s="1"/>
  <c r="M159" i="1" s="1"/>
  <c r="K158" i="1"/>
  <c r="L158" i="1" s="1"/>
  <c r="M158" i="1" s="1"/>
  <c r="K157" i="1"/>
  <c r="L157" i="1" s="1"/>
  <c r="M157" i="1" s="1"/>
  <c r="K156" i="1"/>
  <c r="L156" i="1" s="1"/>
  <c r="M156" i="1" s="1"/>
  <c r="K155" i="1"/>
  <c r="L155" i="1" s="1"/>
  <c r="M155" i="1" s="1"/>
  <c r="K154" i="1"/>
  <c r="L154" i="1" s="1"/>
  <c r="M154" i="1" s="1"/>
  <c r="K153" i="1"/>
  <c r="L153" i="1" s="1"/>
  <c r="M153" i="1" s="1"/>
  <c r="K152" i="1"/>
  <c r="L152" i="1" s="1"/>
  <c r="M152" i="1" s="1"/>
  <c r="K151" i="1"/>
  <c r="L151" i="1" s="1"/>
  <c r="M151" i="1" s="1"/>
  <c r="K150" i="1"/>
  <c r="L150" i="1" s="1"/>
  <c r="M150" i="1" s="1"/>
  <c r="K149" i="1"/>
  <c r="L149" i="1" s="1"/>
  <c r="M149" i="1" s="1"/>
  <c r="K148" i="1"/>
  <c r="L148" i="1" s="1"/>
  <c r="M148" i="1" s="1"/>
  <c r="L70" i="1" l="1"/>
  <c r="M70" i="1" s="1"/>
  <c r="L111" i="1" l="1"/>
  <c r="M111" i="1" s="1"/>
  <c r="L103" i="1"/>
  <c r="M103" i="1" s="1"/>
  <c r="L104" i="1"/>
  <c r="M104" i="1" s="1"/>
  <c r="L105" i="1"/>
  <c r="M105" i="1" s="1"/>
  <c r="L106" i="1"/>
  <c r="M106" i="1" s="1"/>
  <c r="L107" i="1"/>
  <c r="M107" i="1" s="1"/>
  <c r="L108" i="1"/>
  <c r="M108" i="1" s="1"/>
  <c r="L109" i="1"/>
  <c r="M109" i="1" s="1"/>
  <c r="L110" i="1"/>
  <c r="M110" i="1" s="1"/>
  <c r="L95" i="1" l="1"/>
  <c r="M95" i="1" s="1"/>
  <c r="L96" i="1"/>
  <c r="M96" i="1" s="1"/>
  <c r="L97" i="1"/>
  <c r="M97" i="1" s="1"/>
  <c r="L98" i="1"/>
  <c r="M98" i="1" s="1"/>
  <c r="L99" i="1"/>
  <c r="M99" i="1" s="1"/>
  <c r="L100" i="1"/>
  <c r="M100" i="1" s="1"/>
  <c r="L101" i="1"/>
  <c r="M101" i="1" s="1"/>
  <c r="L102" i="1"/>
  <c r="M102" i="1" s="1"/>
  <c r="L39" i="1" l="1"/>
  <c r="M39" i="1" s="1"/>
  <c r="L40" i="1"/>
  <c r="M40" i="1" s="1"/>
  <c r="L41" i="1"/>
  <c r="M41" i="1" s="1"/>
  <c r="L42" i="1"/>
  <c r="M42" i="1" s="1"/>
  <c r="L43" i="1"/>
  <c r="M43" i="1" s="1"/>
  <c r="L44" i="1"/>
  <c r="M44" i="1" s="1"/>
  <c r="L45" i="1"/>
  <c r="M45" i="1" s="1"/>
  <c r="L46" i="1"/>
  <c r="M46" i="1" s="1"/>
  <c r="L47" i="1"/>
  <c r="M47" i="1" s="1"/>
  <c r="L48" i="1"/>
  <c r="M48" i="1" s="1"/>
  <c r="L49" i="1"/>
  <c r="M49" i="1" s="1"/>
  <c r="L50" i="1"/>
  <c r="M50" i="1" s="1"/>
  <c r="L51" i="1"/>
  <c r="M51" i="1" s="1"/>
  <c r="L52" i="1"/>
  <c r="M52" i="1" s="1"/>
  <c r="L53" i="1"/>
  <c r="M53" i="1" s="1"/>
  <c r="L54" i="1"/>
  <c r="M54" i="1" s="1"/>
  <c r="L55" i="1"/>
  <c r="M55" i="1" s="1"/>
  <c r="L56" i="1"/>
  <c r="M56" i="1" s="1"/>
  <c r="L57" i="1"/>
  <c r="M57" i="1" s="1"/>
  <c r="L58" i="1"/>
  <c r="M58" i="1" s="1"/>
  <c r="L59" i="1"/>
  <c r="M59" i="1" s="1"/>
  <c r="L60" i="1"/>
  <c r="M60" i="1" s="1"/>
  <c r="L61" i="1"/>
  <c r="M61" i="1" s="1"/>
  <c r="L62" i="1"/>
  <c r="M62" i="1" s="1"/>
  <c r="L63" i="1"/>
  <c r="M63" i="1" s="1"/>
  <c r="L64" i="1"/>
  <c r="M64" i="1" s="1"/>
  <c r="L65" i="1"/>
  <c r="M65" i="1" s="1"/>
  <c r="L66" i="1"/>
  <c r="M66" i="1" s="1"/>
  <c r="L67" i="1"/>
  <c r="M67" i="1" s="1"/>
  <c r="L68" i="1"/>
  <c r="M68" i="1" s="1"/>
  <c r="L69" i="1"/>
  <c r="M69" i="1" s="1"/>
  <c r="L38" i="1"/>
  <c r="M38" i="1" s="1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" i="2"/>
  <c r="M94" i="1" l="1"/>
  <c r="L94" i="1"/>
  <c r="M93" i="1"/>
  <c r="L93" i="1"/>
  <c r="M92" i="1"/>
  <c r="L92" i="1"/>
  <c r="M91" i="1"/>
  <c r="L91" i="1"/>
  <c r="M90" i="1"/>
  <c r="L90" i="1"/>
  <c r="M89" i="1"/>
  <c r="L89" i="1"/>
  <c r="M88" i="1"/>
  <c r="L88" i="1"/>
  <c r="M87" i="1"/>
  <c r="L87" i="1"/>
  <c r="M86" i="1"/>
  <c r="L86" i="1"/>
  <c r="M85" i="1"/>
  <c r="L85" i="1"/>
  <c r="M84" i="1"/>
  <c r="L84" i="1"/>
  <c r="M83" i="1"/>
  <c r="L83" i="1"/>
  <c r="M82" i="1"/>
  <c r="L82" i="1"/>
  <c r="M81" i="1"/>
  <c r="L81" i="1"/>
  <c r="M80" i="1"/>
  <c r="L80" i="1"/>
  <c r="M79" i="1"/>
  <c r="L79" i="1"/>
  <c r="M78" i="1"/>
  <c r="L78" i="1"/>
  <c r="M77" i="1"/>
  <c r="L77" i="1"/>
  <c r="M76" i="1"/>
  <c r="L76" i="1"/>
  <c r="M75" i="1"/>
  <c r="L75" i="1"/>
  <c r="M74" i="1"/>
  <c r="L74" i="1"/>
  <c r="M73" i="1"/>
  <c r="L73" i="1"/>
  <c r="M72" i="1"/>
  <c r="L72" i="1"/>
  <c r="L71" i="1"/>
  <c r="M71" i="1" s="1"/>
</calcChain>
</file>

<file path=xl/sharedStrings.xml><?xml version="1.0" encoding="utf-8"?>
<sst xmlns="http://schemas.openxmlformats.org/spreadsheetml/2006/main" count="1063" uniqueCount="491">
  <si>
    <t>Attendance</t>
  </si>
  <si>
    <t>Total Percentage</t>
  </si>
  <si>
    <t xml:space="preserve">Total					</t>
  </si>
  <si>
    <t>Cluster</t>
  </si>
  <si>
    <t>Name</t>
  </si>
  <si>
    <t>School</t>
  </si>
  <si>
    <t>Register_No</t>
  </si>
  <si>
    <t>Demonstrating_understanding_of_the_Hauna_vision_and_mission</t>
  </si>
  <si>
    <t>Demonstrating_knowledge_of_child_and_child_development</t>
  </si>
  <si>
    <t>Demonstrating_knowledge_of_child_developmental_domains</t>
  </si>
  <si>
    <t>Demonstrating_knowledge_of_pedagogical_practices_at_Hauna</t>
  </si>
  <si>
    <t>Demonstrating_knowledge_of_student_assessments</t>
  </si>
  <si>
    <t>Group_Presentation</t>
  </si>
  <si>
    <t>C0101</t>
  </si>
  <si>
    <t>Cluster 1</t>
  </si>
  <si>
    <t>C0102</t>
  </si>
  <si>
    <t>C0103</t>
  </si>
  <si>
    <t>C0104</t>
  </si>
  <si>
    <t>C0105</t>
  </si>
  <si>
    <t>C0106</t>
  </si>
  <si>
    <t>C0107</t>
  </si>
  <si>
    <t>C0108</t>
  </si>
  <si>
    <t>C0109</t>
  </si>
  <si>
    <t>C0110</t>
  </si>
  <si>
    <t>C0111</t>
  </si>
  <si>
    <t>C0112</t>
  </si>
  <si>
    <t>C0113</t>
  </si>
  <si>
    <t>C0114</t>
  </si>
  <si>
    <t>C0115</t>
  </si>
  <si>
    <t>C0116</t>
  </si>
  <si>
    <t>C0117</t>
  </si>
  <si>
    <t>C0118</t>
  </si>
  <si>
    <t>C0119</t>
  </si>
  <si>
    <t>C0120</t>
  </si>
  <si>
    <t>C0121</t>
  </si>
  <si>
    <t>C0122</t>
  </si>
  <si>
    <t>C0123</t>
  </si>
  <si>
    <t>C0124</t>
  </si>
  <si>
    <t>C0125</t>
  </si>
  <si>
    <t>C0126</t>
  </si>
  <si>
    <t>C0127</t>
  </si>
  <si>
    <t>C0128</t>
  </si>
  <si>
    <t>C0129</t>
  </si>
  <si>
    <t>C0130</t>
  </si>
  <si>
    <t>C0131</t>
  </si>
  <si>
    <t>C0132</t>
  </si>
  <si>
    <t>C0133</t>
  </si>
  <si>
    <t>C0134</t>
  </si>
  <si>
    <t>C0135</t>
  </si>
  <si>
    <t>Sahida Khanam Hazari</t>
  </si>
  <si>
    <t>Al Noor Public School</t>
  </si>
  <si>
    <t>Sajina Pohtam laskar</t>
  </si>
  <si>
    <t>Shamima Akhtar Choudhury</t>
  </si>
  <si>
    <t xml:space="preserve">Tahera Begum Laskar </t>
  </si>
  <si>
    <t>Saima Parveen</t>
  </si>
  <si>
    <t>Ali Public School</t>
  </si>
  <si>
    <t>Saba Firdaus</t>
  </si>
  <si>
    <t xml:space="preserve">Mohd Shahroz </t>
  </si>
  <si>
    <t>Faith International School</t>
  </si>
  <si>
    <t>Sadiqa Anjum</t>
  </si>
  <si>
    <t>Kulsoom Fatima</t>
  </si>
  <si>
    <t>Mother's Lap(DCA)</t>
  </si>
  <si>
    <t>Areesha Rafat</t>
  </si>
  <si>
    <t>Rida Internatinal School</t>
  </si>
  <si>
    <t>Ayesha Hameed</t>
  </si>
  <si>
    <t>Hajra Faruqui</t>
  </si>
  <si>
    <t>Sadaf Fatima</t>
  </si>
  <si>
    <t xml:space="preserve">Fauziya Khan </t>
  </si>
  <si>
    <t xml:space="preserve">Rukhsar Taufique </t>
  </si>
  <si>
    <t>Thakreeth Nisha</t>
  </si>
  <si>
    <t>Sana Nursery and Primary School</t>
  </si>
  <si>
    <t>Hafeela</t>
  </si>
  <si>
    <t xml:space="preserve">L.Shahidha </t>
  </si>
  <si>
    <t>Karimunissa S</t>
  </si>
  <si>
    <t>Sana Smart School</t>
  </si>
  <si>
    <t>Malan Nisha</t>
  </si>
  <si>
    <t>Naseema Tabassum</t>
  </si>
  <si>
    <t>Ayesha Khatoon</t>
  </si>
  <si>
    <t>Scholars Paradise Inernational</t>
  </si>
  <si>
    <t>Shabeena</t>
  </si>
  <si>
    <t>Anjum Ali</t>
  </si>
  <si>
    <t>Scholars Paradise International</t>
  </si>
  <si>
    <t>Kahkashan khan</t>
  </si>
  <si>
    <t xml:space="preserve">Mantasha Javed </t>
  </si>
  <si>
    <t xml:space="preserve">Nausheen Ansari </t>
  </si>
  <si>
    <t>Samreen Fatima</t>
  </si>
  <si>
    <t xml:space="preserve">Ranno Siddiqui </t>
  </si>
  <si>
    <t>Farkhanda Jahan</t>
  </si>
  <si>
    <t>Iqra Saeed</t>
  </si>
  <si>
    <t>Nusrat Fatima</t>
  </si>
  <si>
    <t>Nashra Athar</t>
  </si>
  <si>
    <t>Suffa School</t>
  </si>
  <si>
    <t>Sabia Banu</t>
  </si>
  <si>
    <t xml:space="preserve">Qudsia Sayeed </t>
  </si>
  <si>
    <t>10</t>
  </si>
  <si>
    <t>12</t>
  </si>
  <si>
    <t>13</t>
  </si>
  <si>
    <t>11</t>
  </si>
  <si>
    <t>Ayesha Banu</t>
  </si>
  <si>
    <t>C0601</t>
  </si>
  <si>
    <t>Cluster-6</t>
  </si>
  <si>
    <t>C0602</t>
  </si>
  <si>
    <t>Tamanna Barbhuiya</t>
  </si>
  <si>
    <t>C0603</t>
  </si>
  <si>
    <t>Sajina Pohtam Laskar</t>
  </si>
  <si>
    <t>C0604</t>
  </si>
  <si>
    <t>Marzana Yesmin Laskar</t>
  </si>
  <si>
    <t>C0605</t>
  </si>
  <si>
    <t>Qairunnisa Begum</t>
  </si>
  <si>
    <t>Divine English Medium School</t>
  </si>
  <si>
    <t>C0606</t>
  </si>
  <si>
    <t>Saba Saniya</t>
  </si>
  <si>
    <t>C0607</t>
  </si>
  <si>
    <t>Zeenat</t>
  </si>
  <si>
    <t>Edu Tec School</t>
  </si>
  <si>
    <t>C0608</t>
  </si>
  <si>
    <t xml:space="preserve">Kapadia Saniya Siddik </t>
  </si>
  <si>
    <t>C0609</t>
  </si>
  <si>
    <t>Bi Bi Hajeera</t>
  </si>
  <si>
    <t>Huda chamarajanagar</t>
  </si>
  <si>
    <t>C0610</t>
  </si>
  <si>
    <t>Bi Bi Ayesha</t>
  </si>
  <si>
    <t xml:space="preserve">Huda chamarajanagar </t>
  </si>
  <si>
    <t>C0611</t>
  </si>
  <si>
    <t>Shameela Jafri</t>
  </si>
  <si>
    <t>Ilm International school</t>
  </si>
  <si>
    <t>C0612</t>
  </si>
  <si>
    <t>Arshi Anjum</t>
  </si>
  <si>
    <t>C0613</t>
  </si>
  <si>
    <t>Aliya Salim</t>
  </si>
  <si>
    <t xml:space="preserve">Marwah Montessori School </t>
  </si>
  <si>
    <t>C0614</t>
  </si>
  <si>
    <t>Rizwana Malik</t>
  </si>
  <si>
    <t>Noble English School</t>
  </si>
  <si>
    <t>C0615</t>
  </si>
  <si>
    <t>Parveen Pathan</t>
  </si>
  <si>
    <t>Noble English School and Junior College</t>
  </si>
  <si>
    <t>C0616</t>
  </si>
  <si>
    <t>Sanober Imran Shaikh</t>
  </si>
  <si>
    <t xml:space="preserve">Noble School </t>
  </si>
  <si>
    <t>C0617</t>
  </si>
  <si>
    <t>Beena Menon</t>
  </si>
  <si>
    <t xml:space="preserve">Noble School &amp; Junior College </t>
  </si>
  <si>
    <t>C0618</t>
  </si>
  <si>
    <t>Afifa Maryam</t>
  </si>
  <si>
    <t>Safa Matriculation</t>
  </si>
  <si>
    <t>C0619</t>
  </si>
  <si>
    <t xml:space="preserve">Gulnaz </t>
  </si>
  <si>
    <t>Safa Matriculation School</t>
  </si>
  <si>
    <t>C0620</t>
  </si>
  <si>
    <t>S. Apsar</t>
  </si>
  <si>
    <t>Safa Matriculation school</t>
  </si>
  <si>
    <t>C0621</t>
  </si>
  <si>
    <t xml:space="preserve">Shahida </t>
  </si>
  <si>
    <t>C0622</t>
  </si>
  <si>
    <t>A.Vinnarasi.</t>
  </si>
  <si>
    <t>C0623</t>
  </si>
  <si>
    <t>Afiya.A</t>
  </si>
  <si>
    <t xml:space="preserve">Sana Model School </t>
  </si>
  <si>
    <t>C0624</t>
  </si>
  <si>
    <t>Safina Khan</t>
  </si>
  <si>
    <t>Trillium Public School</t>
  </si>
  <si>
    <t>Mohammadiya</t>
  </si>
  <si>
    <t>Nilofer Makandar</t>
  </si>
  <si>
    <t>Noha Shaikh</t>
  </si>
  <si>
    <t>Sadaf Naik</t>
  </si>
  <si>
    <t>Shahista Bagwan</t>
  </si>
  <si>
    <t>Noor Creative</t>
  </si>
  <si>
    <t>Aafiya Ustad</t>
  </si>
  <si>
    <t>Ruquaiya Amir</t>
  </si>
  <si>
    <t>Huda Pre School</t>
  </si>
  <si>
    <t>Ayesha Hussain</t>
  </si>
  <si>
    <t>Saniya Begum</t>
  </si>
  <si>
    <t>Wazia S</t>
  </si>
  <si>
    <t>Huda Pre School[Mys]</t>
  </si>
  <si>
    <t>Dhuha E</t>
  </si>
  <si>
    <t>Farhana Begum</t>
  </si>
  <si>
    <t>Noor Saima</t>
  </si>
  <si>
    <t>Sridevi</t>
  </si>
  <si>
    <t>Madni[Belgavi]</t>
  </si>
  <si>
    <t>Sana Nadaf</t>
  </si>
  <si>
    <t>Farzeen Banu</t>
  </si>
  <si>
    <t>A R Ayesha Siddika</t>
  </si>
  <si>
    <t>S A Mosina</t>
  </si>
  <si>
    <t>The Little Flower</t>
  </si>
  <si>
    <t>Fahim Akthar A</t>
  </si>
  <si>
    <t>Ryan International</t>
  </si>
  <si>
    <t>Harshida Shanavas</t>
  </si>
  <si>
    <t>Mansi K</t>
  </si>
  <si>
    <t>Shanooba Sadique</t>
  </si>
  <si>
    <t>Abidha K</t>
  </si>
  <si>
    <t>Ayesha Muntaha N</t>
  </si>
  <si>
    <t>Fairoz Banu K H</t>
  </si>
  <si>
    <t>Haleemunissa A</t>
  </si>
  <si>
    <t>Jabeena Tabassum H</t>
  </si>
  <si>
    <t>Mubeena Begum</t>
  </si>
  <si>
    <t>Sharika A</t>
  </si>
  <si>
    <t>Shariqua Nausheen A</t>
  </si>
  <si>
    <t>Sumaiya Banu B</t>
  </si>
  <si>
    <t>Umme Ammara</t>
  </si>
  <si>
    <t>Cluster-2&amp;3</t>
  </si>
  <si>
    <t>MS Academy</t>
  </si>
  <si>
    <t>Usmania</t>
  </si>
  <si>
    <t>KH School</t>
  </si>
  <si>
    <t>C0625</t>
  </si>
  <si>
    <t>Midbah Mariyam.H</t>
  </si>
  <si>
    <t>K H Mat.Girls Hr.Sec School</t>
  </si>
  <si>
    <t>S. A. Misbha Farheen</t>
  </si>
  <si>
    <t>K. H. Matriculation Girls higher secondary school</t>
  </si>
  <si>
    <t>Sumaiya Banu.A</t>
  </si>
  <si>
    <t>K.H Group of Schools</t>
  </si>
  <si>
    <t>Rahila A</t>
  </si>
  <si>
    <t>K.H Group of schools</t>
  </si>
  <si>
    <t>Yasmeen Banu</t>
  </si>
  <si>
    <t xml:space="preserve">KH Matriculation Girls Higher Secondary School
</t>
  </si>
  <si>
    <t>Aasiya.A</t>
  </si>
  <si>
    <t>KH Matriculation</t>
  </si>
  <si>
    <t>ZAR Nikhat</t>
  </si>
  <si>
    <t xml:space="preserve">KH Matriculation School
</t>
  </si>
  <si>
    <t>K.B.Fathimuthu Zohara</t>
  </si>
  <si>
    <t>KH Schools</t>
  </si>
  <si>
    <t>C0626</t>
  </si>
  <si>
    <t>C0627</t>
  </si>
  <si>
    <t>C0628</t>
  </si>
  <si>
    <t>C0629</t>
  </si>
  <si>
    <t>C0630</t>
  </si>
  <si>
    <t>C0631</t>
  </si>
  <si>
    <t>C0632</t>
  </si>
  <si>
    <t>Imam shafi (rah) mat. Hr. Sec. School</t>
  </si>
  <si>
    <t>Safrin</t>
  </si>
  <si>
    <t>M.Safrin</t>
  </si>
  <si>
    <t>Imam shafi (rah) Mat.Hr.sec. School</t>
  </si>
  <si>
    <t>A.R.Thahira</t>
  </si>
  <si>
    <t>Imam Shafi (rah) Matriculation Higher Secondary School</t>
  </si>
  <si>
    <t>Ramees fathima</t>
  </si>
  <si>
    <t>Imam shafi matriculation higher secondary school</t>
  </si>
  <si>
    <t>Haniya</t>
  </si>
  <si>
    <t>Imam Shafi Matriculation School</t>
  </si>
  <si>
    <t>Rafeeka</t>
  </si>
  <si>
    <t>Imam Shafi(rah)mat.hr.sec.school</t>
  </si>
  <si>
    <t>Rabiya</t>
  </si>
  <si>
    <t>Imam Shafi(Rah)matriculation School</t>
  </si>
  <si>
    <t>C0633</t>
  </si>
  <si>
    <t>C0634</t>
  </si>
  <si>
    <t>C0635</t>
  </si>
  <si>
    <t>C0636</t>
  </si>
  <si>
    <t>C0637</t>
  </si>
  <si>
    <t>C0638</t>
  </si>
  <si>
    <t>C0639</t>
  </si>
  <si>
    <t>C0640</t>
  </si>
  <si>
    <t>M.A. Mehajabeen</t>
  </si>
  <si>
    <t>Sana Model School</t>
  </si>
  <si>
    <t>C0641</t>
  </si>
  <si>
    <t>Cluster 4 &amp; 5</t>
  </si>
  <si>
    <t>C4547</t>
  </si>
  <si>
    <t>Saeeda Kazi</t>
  </si>
  <si>
    <t>National Public School</t>
  </si>
  <si>
    <t>C02301</t>
  </si>
  <si>
    <t>C02302</t>
  </si>
  <si>
    <t>C02303</t>
  </si>
  <si>
    <t>C02304</t>
  </si>
  <si>
    <t>C02305</t>
  </si>
  <si>
    <t>C02306</t>
  </si>
  <si>
    <t>C02307</t>
  </si>
  <si>
    <t>C02308</t>
  </si>
  <si>
    <t>C02309</t>
  </si>
  <si>
    <t>C02310</t>
  </si>
  <si>
    <t>C02311</t>
  </si>
  <si>
    <t>C02312</t>
  </si>
  <si>
    <t>C02313</t>
  </si>
  <si>
    <t>C02314</t>
  </si>
  <si>
    <t>C02315</t>
  </si>
  <si>
    <t>C02316</t>
  </si>
  <si>
    <t>C02317</t>
  </si>
  <si>
    <t>C02318</t>
  </si>
  <si>
    <t>C02319</t>
  </si>
  <si>
    <t>C02320</t>
  </si>
  <si>
    <t>C02321</t>
  </si>
  <si>
    <t>C02322</t>
  </si>
  <si>
    <t>C02323</t>
  </si>
  <si>
    <t>C02324</t>
  </si>
  <si>
    <t>C02325</t>
  </si>
  <si>
    <t>C02326</t>
  </si>
  <si>
    <t>C02327</t>
  </si>
  <si>
    <t>C02328</t>
  </si>
  <si>
    <t>C02329</t>
  </si>
  <si>
    <t>C02330</t>
  </si>
  <si>
    <t>C02331</t>
  </si>
  <si>
    <t>C02332</t>
  </si>
  <si>
    <t>C4501</t>
  </si>
  <si>
    <t>Cluster-4 &amp; 5</t>
  </si>
  <si>
    <t xml:space="preserve">Zareena Begum </t>
  </si>
  <si>
    <t xml:space="preserve">Al Ameen  Primary And High School </t>
  </si>
  <si>
    <t>C4502</t>
  </si>
  <si>
    <t>Ayesha N</t>
  </si>
  <si>
    <t>Al Ameen Primary And High school</t>
  </si>
  <si>
    <t>C4503</t>
  </si>
  <si>
    <t>Asma Sultana</t>
  </si>
  <si>
    <t>Blossom Public School</t>
  </si>
  <si>
    <t>C4504</t>
  </si>
  <si>
    <t xml:space="preserve">Asma Begum </t>
  </si>
  <si>
    <t>Global Public School</t>
  </si>
  <si>
    <t>C4505</t>
  </si>
  <si>
    <t>Usma Taj</t>
  </si>
  <si>
    <t>C4506</t>
  </si>
  <si>
    <t>Tarannum sultana</t>
  </si>
  <si>
    <t>C4507</t>
  </si>
  <si>
    <t>Habeebunnisa</t>
  </si>
  <si>
    <t>C4508</t>
  </si>
  <si>
    <t>Reehana</t>
  </si>
  <si>
    <t>C4509</t>
  </si>
  <si>
    <t>Rabia basri</t>
  </si>
  <si>
    <t xml:space="preserve">Global Public School </t>
  </si>
  <si>
    <t>C4510</t>
  </si>
  <si>
    <t>Shifa khanum</t>
  </si>
  <si>
    <t>C4511</t>
  </si>
  <si>
    <t xml:space="preserve">Fouziya Farzana </t>
  </si>
  <si>
    <t xml:space="preserve">Grace International School </t>
  </si>
  <si>
    <t>C4512</t>
  </si>
  <si>
    <t xml:space="preserve">Roohin Naaz </t>
  </si>
  <si>
    <t>Hauna Pre School</t>
  </si>
  <si>
    <t>C4513</t>
  </si>
  <si>
    <t>Faiza Tarannum</t>
  </si>
  <si>
    <t>C4514</t>
  </si>
  <si>
    <t>M.Daniya</t>
  </si>
  <si>
    <t>Huda Chamarajanagar</t>
  </si>
  <si>
    <t>C4515</t>
  </si>
  <si>
    <t>Farzana Banu</t>
  </si>
  <si>
    <t>Huda Chamrajanagar</t>
  </si>
  <si>
    <t>C4516</t>
  </si>
  <si>
    <t>Sajida</t>
  </si>
  <si>
    <t>Huda National School</t>
  </si>
  <si>
    <t>C4517</t>
  </si>
  <si>
    <t>Nusrath Anjum N</t>
  </si>
  <si>
    <t>C4518</t>
  </si>
  <si>
    <t>Jabeen Taj</t>
  </si>
  <si>
    <t>C4519</t>
  </si>
  <si>
    <t xml:space="preserve">Khamrunnisa S </t>
  </si>
  <si>
    <t xml:space="preserve">Huda National school </t>
  </si>
  <si>
    <t>C4520</t>
  </si>
  <si>
    <t xml:space="preserve">Gulzar Begum </t>
  </si>
  <si>
    <t xml:space="preserve">Huda National School </t>
  </si>
  <si>
    <t>C4521</t>
  </si>
  <si>
    <t xml:space="preserve">Arshiya Taj </t>
  </si>
  <si>
    <t>Huda national school Byrasandra</t>
  </si>
  <si>
    <t>C4522</t>
  </si>
  <si>
    <t>Mohamadi Shifa</t>
  </si>
  <si>
    <t>Ilma International School</t>
  </si>
  <si>
    <t>C4523</t>
  </si>
  <si>
    <t>Shabeena Taj</t>
  </si>
  <si>
    <t>C4524</t>
  </si>
  <si>
    <t>Noor fathima</t>
  </si>
  <si>
    <t>Mubarakah Public School</t>
  </si>
  <si>
    <t>C4525</t>
  </si>
  <si>
    <t>Muskan</t>
  </si>
  <si>
    <t xml:space="preserve">Mubarakah Public School </t>
  </si>
  <si>
    <t>C4526</t>
  </si>
  <si>
    <t>Fiza K Chavani</t>
  </si>
  <si>
    <t>C4527</t>
  </si>
  <si>
    <t>Shayista Naaz Chopdar</t>
  </si>
  <si>
    <t>National Public School Ilkal</t>
  </si>
  <si>
    <t>C4528</t>
  </si>
  <si>
    <t>Umme Habeeba Karnool</t>
  </si>
  <si>
    <t xml:space="preserve">National Public school Ilkal </t>
  </si>
  <si>
    <t>C4529</t>
  </si>
  <si>
    <t xml:space="preserve">Nazima Begum </t>
  </si>
  <si>
    <t xml:space="preserve">Nazima begum </t>
  </si>
  <si>
    <t>C4530</t>
  </si>
  <si>
    <t xml:space="preserve">Aafiya Ustad </t>
  </si>
  <si>
    <t xml:space="preserve">Noor Creative School </t>
  </si>
  <si>
    <t>C4531</t>
  </si>
  <si>
    <t>Mujeeda Anjum</t>
  </si>
  <si>
    <t>Peace Public School</t>
  </si>
  <si>
    <t>C4532</t>
  </si>
  <si>
    <t>Ameena Kausar</t>
  </si>
  <si>
    <t>C4533</t>
  </si>
  <si>
    <t>Fathima Thahaniya</t>
  </si>
  <si>
    <t>C4534</t>
  </si>
  <si>
    <t xml:space="preserve">Ruhila Arbin </t>
  </si>
  <si>
    <t>C4535</t>
  </si>
  <si>
    <t>Rabiya Anjum</t>
  </si>
  <si>
    <t>Saint tact School</t>
  </si>
  <si>
    <t>C4536</t>
  </si>
  <si>
    <t>Sumaiya Parveen</t>
  </si>
  <si>
    <t>C4537</t>
  </si>
  <si>
    <t>Reshma Banu</t>
  </si>
  <si>
    <t>C4538</t>
  </si>
  <si>
    <t xml:space="preserve">Nasreen </t>
  </si>
  <si>
    <t>C4539</t>
  </si>
  <si>
    <t>Sadiya</t>
  </si>
  <si>
    <t>C4540</t>
  </si>
  <si>
    <t>Syeda Mubeena Kousar</t>
  </si>
  <si>
    <t xml:space="preserve">Samar Islamic school </t>
  </si>
  <si>
    <t>C4541</t>
  </si>
  <si>
    <t xml:space="preserve">Arshiya Fathima </t>
  </si>
  <si>
    <t>Solomon high school</t>
  </si>
  <si>
    <t>C4542</t>
  </si>
  <si>
    <t>Saleha Banu</t>
  </si>
  <si>
    <t>Trillium Kids</t>
  </si>
  <si>
    <t>C4543</t>
  </si>
  <si>
    <t>Tasmina M Sheikh</t>
  </si>
  <si>
    <t>C4544</t>
  </si>
  <si>
    <t>Yasmeen Taj</t>
  </si>
  <si>
    <t>C4545</t>
  </si>
  <si>
    <t>Trillium Public School.</t>
  </si>
  <si>
    <t>C4546</t>
  </si>
  <si>
    <t>Tabassum Fathima</t>
  </si>
  <si>
    <t>Trillium school</t>
  </si>
  <si>
    <t>C0701</t>
  </si>
  <si>
    <t>Cluster-7</t>
  </si>
  <si>
    <t>Sahida Hazari</t>
  </si>
  <si>
    <t>AL-NOOR PUBLIC SCHOOL</t>
  </si>
  <si>
    <t>C0702</t>
  </si>
  <si>
    <t>Sahima Choudhury</t>
  </si>
  <si>
    <t>C0703</t>
  </si>
  <si>
    <t>Imrana Begum</t>
  </si>
  <si>
    <t>C0704</t>
  </si>
  <si>
    <t>Atika khan</t>
  </si>
  <si>
    <t>Creative Minds Montessori</t>
  </si>
  <si>
    <t>C0705</t>
  </si>
  <si>
    <t>Iqra matin</t>
  </si>
  <si>
    <t>C0706</t>
  </si>
  <si>
    <t>Unzila Khatoon</t>
  </si>
  <si>
    <t xml:space="preserve">Hamd house </t>
  </si>
  <si>
    <t>C0707</t>
  </si>
  <si>
    <t>Tasmiya Banu</t>
  </si>
  <si>
    <t>C0708</t>
  </si>
  <si>
    <t>Umme Iyman</t>
  </si>
  <si>
    <t>Huda school Mysore</t>
  </si>
  <si>
    <t>C0709</t>
  </si>
  <si>
    <t>Mary Victoria B.S</t>
  </si>
  <si>
    <t>C0710</t>
  </si>
  <si>
    <t>Tasmiya Kousar</t>
  </si>
  <si>
    <t>C0711</t>
  </si>
  <si>
    <t>Sumaiya khanam</t>
  </si>
  <si>
    <t>C0712</t>
  </si>
  <si>
    <t>Ruksar Banu</t>
  </si>
  <si>
    <t>C0713</t>
  </si>
  <si>
    <t>Zaheerunisa</t>
  </si>
  <si>
    <t>C0714</t>
  </si>
  <si>
    <t>Heena tamboli</t>
  </si>
  <si>
    <t>Millat school(Mumbai)</t>
  </si>
  <si>
    <t>C0715</t>
  </si>
  <si>
    <t>Fowzia khan</t>
  </si>
  <si>
    <t>C0716</t>
  </si>
  <si>
    <t>Tanveer Aibani</t>
  </si>
  <si>
    <t>C0717</t>
  </si>
  <si>
    <t>Shaheen Sayed</t>
  </si>
  <si>
    <t>C0718</t>
  </si>
  <si>
    <t>Reshma Makandar</t>
  </si>
  <si>
    <t>Mohammadia(ghataprabha)</t>
  </si>
  <si>
    <t>C0719</t>
  </si>
  <si>
    <t>Maysarah Yousuf</t>
  </si>
  <si>
    <t>Qalam public school</t>
  </si>
  <si>
    <t>C0720</t>
  </si>
  <si>
    <t>Alfiya khan</t>
  </si>
  <si>
    <t>Rida international(UP)</t>
  </si>
  <si>
    <t>C0721</t>
  </si>
  <si>
    <t>Saba Shakeel</t>
  </si>
  <si>
    <t>C0722</t>
  </si>
  <si>
    <t>Mantasha fatima</t>
  </si>
  <si>
    <t>C0723</t>
  </si>
  <si>
    <t>Nausheen siddiqui</t>
  </si>
  <si>
    <t>C0724</t>
  </si>
  <si>
    <t>Wafa shameem</t>
  </si>
  <si>
    <t>C0725</t>
  </si>
  <si>
    <t>Maviya Akeel</t>
  </si>
  <si>
    <t>C0726</t>
  </si>
  <si>
    <t>Tabassum Shaheen</t>
  </si>
  <si>
    <t>Sana model</t>
  </si>
  <si>
    <t>C0727</t>
  </si>
  <si>
    <t>Fathima jerin</t>
  </si>
  <si>
    <t>C0728</t>
  </si>
  <si>
    <t>Arsiya Hussain</t>
  </si>
  <si>
    <t>C0729</t>
  </si>
  <si>
    <t>Nasrin Fathima</t>
  </si>
  <si>
    <t>C0730</t>
  </si>
  <si>
    <t>Aisha Ansari</t>
  </si>
  <si>
    <t>Scholars paradise (SPI)</t>
  </si>
  <si>
    <t>C0731</t>
  </si>
  <si>
    <t>SPI</t>
  </si>
  <si>
    <t>C0732</t>
  </si>
  <si>
    <t>Nusrat fatima</t>
  </si>
  <si>
    <t>C0733</t>
  </si>
  <si>
    <t>Noorain Fathima</t>
  </si>
  <si>
    <t>Trillium kids</t>
  </si>
  <si>
    <t>C0734</t>
  </si>
  <si>
    <t>Nasreen Sultana</t>
  </si>
  <si>
    <t>C0735</t>
  </si>
  <si>
    <t>Samee yousuf goona</t>
  </si>
  <si>
    <t>Xcel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</si>
</sst>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0" x14ac:knownFonts="1">
    <font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1"/>
      <color theme="1"/>
      <name val="Tw Cen MT"/>
      <family val="2"/>
    </font>
    <font>
      <sz val="11"/>
      <color theme="1"/>
      <name val="Tw Cen MT"/>
      <family val="2"/>
    </font>
    <font>
      <i/>
      <sz val="11"/>
      <color rgb="FF000000"/>
      <name val="Tw Cen MT"/>
      <family val="2"/>
    </font>
    <font>
      <sz val="11"/>
      <color theme="1"/>
      <name val="Cambria"/>
      <family val="1"/>
    </font>
    <font>
      <b/>
      <sz val="11"/>
      <color rgb="FF000000"/>
      <name val="Tw Cen MT"/>
      <family val="2"/>
    </font>
    <font>
      <b/>
      <i/>
      <sz val="11"/>
      <color rgb="FF000000"/>
      <name val="Tw Cen MT"/>
      <family val="2"/>
    </font>
    <font>
      <sz val="11"/>
      <color rgb="FF000000"/>
      <name val="Tw Cen MT"/>
      <family val="2"/>
    </font>
    <font>
      <sz val="8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7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51">
    <xf numFmtId="0" fontId="0" fillId="0" borderId="0" xfId="0"/>
    <xf numFmtId="0" fontId="0" fillId="2" borderId="0" xfId="0" applyFill="1"/>
    <xf numFmtId="0" fontId="3" fillId="0" borderId="0" xfId="0" applyFont="1"/>
    <xf numFmtId="0" fontId="3" fillId="5" borderId="2" xfId="0" applyFont="1" applyFill="1" applyBorder="1" applyAlignment="1">
      <alignment wrapText="1"/>
    </xf>
    <xf numFmtId="0" fontId="3" fillId="5" borderId="3" xfId="0" applyFont="1" applyFill="1" applyBorder="1" applyAlignment="1">
      <alignment horizontal="center" vertical="center" wrapText="1"/>
    </xf>
    <xf numFmtId="0" fontId="3" fillId="5" borderId="3" xfId="0" applyFont="1" applyFill="1" applyBorder="1" applyAlignment="1">
      <alignment wrapText="1"/>
    </xf>
    <xf numFmtId="0" fontId="5" fillId="6" borderId="2" xfId="0" applyFont="1" applyFill="1" applyBorder="1" applyAlignment="1">
      <alignment horizontal="center" vertical="center" wrapText="1"/>
    </xf>
    <xf numFmtId="0" fontId="0" fillId="6" borderId="2" xfId="0" applyFill="1" applyBorder="1" applyAlignment="1">
      <alignment horizontal="center" wrapText="1"/>
    </xf>
    <xf numFmtId="0" fontId="4" fillId="2" borderId="2" xfId="0" applyFont="1" applyFill="1" applyBorder="1"/>
    <xf numFmtId="1" fontId="0" fillId="0" borderId="2" xfId="0" applyNumberFormat="1" applyBorder="1" applyAlignment="1">
      <alignment horizontal="center"/>
    </xf>
    <xf numFmtId="0" fontId="4" fillId="2" borderId="2" xfId="0" applyFont="1" applyFill="1" applyBorder="1" applyAlignment="1">
      <alignment wrapText="1"/>
    </xf>
    <xf numFmtId="0" fontId="6" fillId="2" borderId="2" xfId="1" applyFont="1" applyFill="1" applyBorder="1"/>
    <xf numFmtId="0" fontId="6" fillId="2" borderId="3" xfId="1" applyFont="1" applyFill="1" applyBorder="1"/>
    <xf numFmtId="0" fontId="2" fillId="2" borderId="2" xfId="0" applyFont="1" applyFill="1" applyBorder="1"/>
    <xf numFmtId="0" fontId="2" fillId="2" borderId="3" xfId="0" applyFont="1" applyFill="1" applyBorder="1"/>
    <xf numFmtId="0" fontId="6" fillId="2" borderId="4" xfId="1" applyFont="1" applyFill="1" applyBorder="1"/>
    <xf numFmtId="0" fontId="6" fillId="2" borderId="6" xfId="1" applyFont="1" applyFill="1" applyBorder="1"/>
    <xf numFmtId="0" fontId="6" fillId="4" borderId="4" xfId="1" applyFont="1" applyFill="1" applyBorder="1"/>
    <xf numFmtId="0" fontId="6" fillId="4" borderId="6" xfId="1" applyFont="1" applyFill="1" applyBorder="1"/>
    <xf numFmtId="0" fontId="3" fillId="5" borderId="2" xfId="0" applyFont="1" applyFill="1" applyBorder="1"/>
    <xf numFmtId="0" fontId="3" fillId="5" borderId="2" xfId="0" applyFont="1" applyFill="1" applyBorder="1" applyAlignment="1">
      <alignment vertical="top" wrapText="1"/>
    </xf>
    <xf numFmtId="0" fontId="3" fillId="2" borderId="2" xfId="0" applyFont="1" applyFill="1" applyBorder="1"/>
    <xf numFmtId="1" fontId="3" fillId="2" borderId="2" xfId="0" applyNumberFormat="1" applyFont="1" applyFill="1" applyBorder="1"/>
    <xf numFmtId="0" fontId="3" fillId="2" borderId="4" xfId="0" applyFont="1" applyFill="1" applyBorder="1"/>
    <xf numFmtId="1" fontId="3" fillId="2" borderId="4" xfId="0" applyNumberFormat="1" applyFont="1" applyFill="1" applyBorder="1"/>
    <xf numFmtId="0" fontId="7" fillId="2" borderId="2" xfId="0" applyFont="1" applyFill="1" applyBorder="1"/>
    <xf numFmtId="0" fontId="2" fillId="3" borderId="1" xfId="0" applyFont="1" applyFill="1" applyBorder="1"/>
    <xf numFmtId="0" fontId="2" fillId="2" borderId="1" xfId="0" applyFont="1" applyFill="1" applyBorder="1"/>
    <xf numFmtId="0" fontId="2" fillId="3" borderId="5" xfId="0" applyFont="1" applyFill="1" applyBorder="1"/>
    <xf numFmtId="0" fontId="2" fillId="2" borderId="5" xfId="0" applyFont="1" applyFill="1" applyBorder="1"/>
    <xf numFmtId="0" fontId="2" fillId="4" borderId="5" xfId="0" applyFont="1" applyFill="1" applyBorder="1"/>
    <xf numFmtId="0" fontId="3" fillId="4" borderId="4" xfId="0" applyFont="1" applyFill="1" applyBorder="1"/>
    <xf numFmtId="1" fontId="3" fillId="4" borderId="4" xfId="0" applyNumberFormat="1" applyFont="1" applyFill="1" applyBorder="1"/>
    <xf numFmtId="0" fontId="2" fillId="5" borderId="3" xfId="0" applyFont="1" applyFill="1" applyBorder="1"/>
    <xf numFmtId="0" fontId="3" fillId="5" borderId="2" xfId="0" applyFont="1" applyFill="1" applyBorder="1" applyAlignment="1">
      <alignment vertical="center" wrapText="1"/>
    </xf>
    <xf numFmtId="1" fontId="3" fillId="5" borderId="2" xfId="0" applyNumberFormat="1" applyFont="1" applyFill="1" applyBorder="1"/>
    <xf numFmtId="0" fontId="8" fillId="5" borderId="2" xfId="0" applyFont="1" applyFill="1" applyBorder="1"/>
    <xf numFmtId="164" fontId="3" fillId="2" borderId="2" xfId="0" applyNumberFormat="1" applyFont="1" applyFill="1" applyBorder="1"/>
    <xf numFmtId="0" fontId="2" fillId="0" borderId="2" xfId="0" applyFont="1" applyBorder="1"/>
    <xf numFmtId="0" fontId="3" fillId="7" borderId="2" xfId="0" applyFont="1" applyFill="1" applyBorder="1"/>
    <xf numFmtId="0" fontId="2" fillId="8" borderId="2" xfId="0" applyFont="1" applyFill="1" applyBorder="1"/>
    <xf numFmtId="0" fontId="2" fillId="0" borderId="0" xfId="0" applyFont="1"/>
    <xf numFmtId="0" fontId="3" fillId="9" borderId="2" xfId="0" applyFont="1" applyFill="1" applyBorder="1"/>
    <xf numFmtId="164" fontId="3" fillId="9" borderId="2" xfId="0" applyNumberFormat="1" applyFont="1" applyFill="1" applyBorder="1" applyAlignment="1">
      <alignment wrapText="1"/>
    </xf>
    <xf numFmtId="1" fontId="3" fillId="7" borderId="2" xfId="0" applyNumberFormat="1" applyFont="1" applyFill="1" applyBorder="1"/>
    <xf numFmtId="0" fontId="2" fillId="8" borderId="2" xfId="0" applyFont="1" applyFill="1" applyBorder="1" applyAlignment="1">
      <alignment wrapText="1"/>
    </xf>
    <xf numFmtId="1" fontId="2" fillId="8" borderId="2" xfId="0" applyNumberFormat="1" applyFont="1" applyFill="1" applyBorder="1"/>
    <xf numFmtId="1" fontId="3" fillId="9" borderId="2" xfId="0" applyNumberFormat="1" applyFont="1" applyFill="1" applyBorder="1"/>
    <xf numFmtId="1" fontId="3" fillId="0" borderId="0" xfId="0" applyNumberFormat="1" applyFont="1"/>
    <xf numFmtId="0" fontId="2" fillId="7" borderId="2" xfId="0" applyFont="1" applyFill="1" applyBorder="1"/>
    <xf numFmtId="0" fontId="3" fillId="9" borderId="2" xfId="0" applyFont="1" applyFill="1" applyBorder="1" applyAlignment="1">
      <alignment vertical="center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colors>
    <mruColors>
      <color rgb="FFFF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53"/>
  <sheetViews>
    <sheetView tabSelected="1" zoomScaleNormal="100" workbookViewId="0">
      <selection activeCell="F218" sqref="F218"/>
    </sheetView>
  </sheetViews>
  <sheetFormatPr defaultColWidth="77.85546875" defaultRowHeight="15" x14ac:dyDescent="0.25"/>
  <cols>
    <col min="1" max="1" width="13.28515625" style="41" customWidth="1"/>
    <col min="2" max="2" width="12.140625" style="2" customWidth="1"/>
    <col min="3" max="3" width="22.42578125" style="2" customWidth="1"/>
    <col min="4" max="4" width="29" style="2" customWidth="1"/>
    <col min="5" max="5" width="9.5703125" style="2" customWidth="1"/>
    <col min="6" max="6" width="10.140625" style="2" customWidth="1"/>
    <col min="7" max="7" width="9.42578125" style="2" customWidth="1"/>
    <col min="8" max="8" width="9.5703125" style="2" customWidth="1"/>
    <col min="9" max="9" width="9.140625" style="2" customWidth="1"/>
    <col min="10" max="10" width="11.7109375" style="2" customWidth="1"/>
    <col min="11" max="11" width="12.140625" style="2" customWidth="1"/>
    <col min="12" max="12" width="8.5703125" style="2" customWidth="1"/>
    <col min="13" max="13" width="11.7109375" style="2" customWidth="1"/>
  </cols>
  <sheetData>
    <row r="1" spans="1:13" s="1" customFormat="1" ht="114.75" x14ac:dyDescent="0.25">
      <c r="A1" s="25" t="s">
        <v>6</v>
      </c>
      <c r="B1" s="8" t="s">
        <v>3</v>
      </c>
      <c r="C1" s="10" t="s">
        <v>4</v>
      </c>
      <c r="D1" s="10" t="s">
        <v>5</v>
      </c>
      <c r="E1" s="10" t="s">
        <v>7</v>
      </c>
      <c r="F1" s="10" t="s">
        <v>8</v>
      </c>
      <c r="G1" s="10" t="s">
        <v>9</v>
      </c>
      <c r="H1" s="10" t="s">
        <v>10</v>
      </c>
      <c r="I1" s="10" t="s">
        <v>11</v>
      </c>
      <c r="J1" s="10" t="s">
        <v>12</v>
      </c>
      <c r="K1" s="10" t="s">
        <v>0</v>
      </c>
      <c r="L1" s="8" t="s">
        <v>2</v>
      </c>
      <c r="M1" s="10" t="s">
        <v>1</v>
      </c>
    </row>
    <row r="2" spans="1:13" ht="16.350000000000001" hidden="1" customHeight="1" x14ac:dyDescent="0.25">
      <c r="A2" s="26" t="s">
        <v>13</v>
      </c>
      <c r="B2" s="27" t="s">
        <v>14</v>
      </c>
      <c r="C2" s="11" t="s">
        <v>49</v>
      </c>
      <c r="D2" s="12" t="s">
        <v>50</v>
      </c>
      <c r="E2" s="21">
        <v>5</v>
      </c>
      <c r="F2" s="21">
        <v>10</v>
      </c>
      <c r="G2" s="21">
        <v>23</v>
      </c>
      <c r="H2" s="21">
        <v>13</v>
      </c>
      <c r="I2" s="21">
        <v>10</v>
      </c>
      <c r="J2" s="21">
        <v>15</v>
      </c>
      <c r="K2" s="21">
        <v>10</v>
      </c>
      <c r="L2" s="21">
        <v>86</v>
      </c>
      <c r="M2" s="22">
        <v>90.526315789473685</v>
      </c>
    </row>
    <row r="3" spans="1:13" ht="14.45" hidden="1" customHeight="1" x14ac:dyDescent="0.25">
      <c r="A3" s="26" t="s">
        <v>15</v>
      </c>
      <c r="B3" s="27" t="s">
        <v>14</v>
      </c>
      <c r="C3" s="11" t="s">
        <v>51</v>
      </c>
      <c r="D3" s="12" t="s">
        <v>50</v>
      </c>
      <c r="E3" s="21">
        <v>5</v>
      </c>
      <c r="F3" s="21">
        <v>7</v>
      </c>
      <c r="G3" s="21">
        <v>20</v>
      </c>
      <c r="H3" s="21">
        <v>11</v>
      </c>
      <c r="I3" s="21">
        <v>8</v>
      </c>
      <c r="J3" s="21">
        <v>15</v>
      </c>
      <c r="K3" s="21">
        <v>10</v>
      </c>
      <c r="L3" s="21">
        <v>76</v>
      </c>
      <c r="M3" s="22">
        <v>80</v>
      </c>
    </row>
    <row r="4" spans="1:13" ht="14.45" hidden="1" customHeight="1" x14ac:dyDescent="0.25">
      <c r="A4" s="26" t="s">
        <v>16</v>
      </c>
      <c r="B4" s="27" t="s">
        <v>14</v>
      </c>
      <c r="C4" s="11" t="s">
        <v>52</v>
      </c>
      <c r="D4" s="12" t="s">
        <v>50</v>
      </c>
      <c r="E4" s="21">
        <v>5</v>
      </c>
      <c r="F4" s="21">
        <v>8</v>
      </c>
      <c r="G4" s="21">
        <v>23</v>
      </c>
      <c r="H4" s="21">
        <v>10</v>
      </c>
      <c r="I4" s="21">
        <v>10</v>
      </c>
      <c r="J4" s="21">
        <v>15</v>
      </c>
      <c r="K4" s="21">
        <v>10</v>
      </c>
      <c r="L4" s="21">
        <v>81</v>
      </c>
      <c r="M4" s="22">
        <v>85.263157894736835</v>
      </c>
    </row>
    <row r="5" spans="1:13" ht="14.45" hidden="1" customHeight="1" x14ac:dyDescent="0.25">
      <c r="A5" s="26" t="s">
        <v>17</v>
      </c>
      <c r="B5" s="27" t="s">
        <v>14</v>
      </c>
      <c r="C5" s="11" t="s">
        <v>53</v>
      </c>
      <c r="D5" s="12" t="s">
        <v>50</v>
      </c>
      <c r="E5" s="21">
        <v>4</v>
      </c>
      <c r="F5" s="21">
        <v>6</v>
      </c>
      <c r="G5" s="21">
        <v>20</v>
      </c>
      <c r="H5" s="21">
        <v>13</v>
      </c>
      <c r="I5" s="21">
        <v>8</v>
      </c>
      <c r="J5" s="21">
        <v>16</v>
      </c>
      <c r="K5" s="21">
        <v>10</v>
      </c>
      <c r="L5" s="21">
        <v>77</v>
      </c>
      <c r="M5" s="22">
        <v>81.05263157894737</v>
      </c>
    </row>
    <row r="6" spans="1:13" ht="14.45" hidden="1" customHeight="1" x14ac:dyDescent="0.25">
      <c r="A6" s="26" t="s">
        <v>18</v>
      </c>
      <c r="B6" s="27" t="s">
        <v>14</v>
      </c>
      <c r="C6" s="11" t="s">
        <v>54</v>
      </c>
      <c r="D6" s="12" t="s">
        <v>55</v>
      </c>
      <c r="E6" s="21">
        <v>4</v>
      </c>
      <c r="F6" s="21">
        <v>9</v>
      </c>
      <c r="G6" s="21">
        <v>24</v>
      </c>
      <c r="H6" s="21">
        <v>11</v>
      </c>
      <c r="I6" s="21">
        <v>8</v>
      </c>
      <c r="J6" s="21">
        <v>17.5</v>
      </c>
      <c r="K6" s="21">
        <v>10</v>
      </c>
      <c r="L6" s="21">
        <v>83.5</v>
      </c>
      <c r="M6" s="22">
        <v>87.89473684210526</v>
      </c>
    </row>
    <row r="7" spans="1:13" ht="14.45" hidden="1" customHeight="1" x14ac:dyDescent="0.25">
      <c r="A7" s="26" t="s">
        <v>19</v>
      </c>
      <c r="B7" s="27" t="s">
        <v>14</v>
      </c>
      <c r="C7" s="11" t="s">
        <v>56</v>
      </c>
      <c r="D7" s="12" t="s">
        <v>55</v>
      </c>
      <c r="E7" s="21">
        <v>4</v>
      </c>
      <c r="F7" s="21">
        <v>10</v>
      </c>
      <c r="G7" s="21">
        <v>24</v>
      </c>
      <c r="H7" s="21">
        <v>15</v>
      </c>
      <c r="I7" s="21">
        <v>10</v>
      </c>
      <c r="J7" s="21">
        <v>18.5</v>
      </c>
      <c r="K7" s="21">
        <v>10</v>
      </c>
      <c r="L7" s="21">
        <v>91.5</v>
      </c>
      <c r="M7" s="22">
        <v>96.315789473684205</v>
      </c>
    </row>
    <row r="8" spans="1:13" hidden="1" x14ac:dyDescent="0.25">
      <c r="A8" s="26" t="s">
        <v>20</v>
      </c>
      <c r="B8" s="27" t="s">
        <v>14</v>
      </c>
      <c r="C8" s="11" t="s">
        <v>57</v>
      </c>
      <c r="D8" s="12" t="s">
        <v>58</v>
      </c>
      <c r="E8" s="21">
        <v>4</v>
      </c>
      <c r="F8" s="21">
        <v>10</v>
      </c>
      <c r="G8" s="21">
        <v>25</v>
      </c>
      <c r="H8" s="21">
        <v>15</v>
      </c>
      <c r="I8" s="21">
        <v>10</v>
      </c>
      <c r="J8" s="21" t="s">
        <v>94</v>
      </c>
      <c r="K8" s="21">
        <v>9.1666666666666661</v>
      </c>
      <c r="L8" s="21">
        <v>73.166666666666671</v>
      </c>
      <c r="M8" s="22">
        <v>77.017543859649123</v>
      </c>
    </row>
    <row r="9" spans="1:13" hidden="1" x14ac:dyDescent="0.25">
      <c r="A9" s="26" t="s">
        <v>21</v>
      </c>
      <c r="B9" s="27" t="s">
        <v>14</v>
      </c>
      <c r="C9" s="11" t="s">
        <v>59</v>
      </c>
      <c r="D9" s="12" t="s">
        <v>58</v>
      </c>
      <c r="E9" s="21">
        <v>5</v>
      </c>
      <c r="F9" s="21">
        <v>9</v>
      </c>
      <c r="G9" s="21">
        <v>20</v>
      </c>
      <c r="H9" s="21">
        <v>18</v>
      </c>
      <c r="I9" s="21">
        <v>7</v>
      </c>
      <c r="J9" s="21" t="s">
        <v>95</v>
      </c>
      <c r="K9" s="21">
        <v>9.1666666666666661</v>
      </c>
      <c r="L9" s="21">
        <v>68.166666666666671</v>
      </c>
      <c r="M9" s="22">
        <v>71.754385964912288</v>
      </c>
    </row>
    <row r="10" spans="1:13" hidden="1" x14ac:dyDescent="0.25">
      <c r="A10" s="26" t="s">
        <v>22</v>
      </c>
      <c r="B10" s="27" t="s">
        <v>14</v>
      </c>
      <c r="C10" s="11" t="s">
        <v>60</v>
      </c>
      <c r="D10" s="12" t="s">
        <v>61</v>
      </c>
      <c r="E10" s="21">
        <v>4</v>
      </c>
      <c r="F10" s="21">
        <v>6</v>
      </c>
      <c r="G10" s="21">
        <v>18</v>
      </c>
      <c r="H10" s="21">
        <v>11</v>
      </c>
      <c r="I10" s="21">
        <v>8</v>
      </c>
      <c r="J10" s="21">
        <v>16</v>
      </c>
      <c r="K10" s="21">
        <v>10</v>
      </c>
      <c r="L10" s="21">
        <v>73</v>
      </c>
      <c r="M10" s="22">
        <v>76.84210526315789</v>
      </c>
    </row>
    <row r="11" spans="1:13" hidden="1" x14ac:dyDescent="0.25">
      <c r="A11" s="26" t="s">
        <v>23</v>
      </c>
      <c r="B11" s="27" t="s">
        <v>14</v>
      </c>
      <c r="C11" s="11" t="s">
        <v>62</v>
      </c>
      <c r="D11" s="12" t="s">
        <v>63</v>
      </c>
      <c r="E11" s="21">
        <v>5</v>
      </c>
      <c r="F11" s="21">
        <v>7</v>
      </c>
      <c r="G11" s="21">
        <v>24</v>
      </c>
      <c r="H11" s="21">
        <v>13</v>
      </c>
      <c r="I11" s="21">
        <v>10</v>
      </c>
      <c r="J11" s="21" t="s">
        <v>95</v>
      </c>
      <c r="K11" s="21">
        <v>10</v>
      </c>
      <c r="L11" s="21">
        <v>69</v>
      </c>
      <c r="M11" s="22">
        <v>72.631578947368425</v>
      </c>
    </row>
    <row r="12" spans="1:13" hidden="1" x14ac:dyDescent="0.25">
      <c r="A12" s="26" t="s">
        <v>24</v>
      </c>
      <c r="B12" s="27" t="s">
        <v>14</v>
      </c>
      <c r="C12" s="11" t="s">
        <v>64</v>
      </c>
      <c r="D12" s="12" t="s">
        <v>63</v>
      </c>
      <c r="E12" s="21">
        <v>5</v>
      </c>
      <c r="F12" s="21">
        <v>10</v>
      </c>
      <c r="G12" s="21">
        <v>25</v>
      </c>
      <c r="H12" s="21">
        <v>13</v>
      </c>
      <c r="I12" s="21">
        <v>10</v>
      </c>
      <c r="J12" s="21" t="s">
        <v>95</v>
      </c>
      <c r="K12" s="21">
        <v>10</v>
      </c>
      <c r="L12" s="21">
        <v>73</v>
      </c>
      <c r="M12" s="22">
        <v>76.84210526315789</v>
      </c>
    </row>
    <row r="13" spans="1:13" hidden="1" x14ac:dyDescent="0.25">
      <c r="A13" s="26" t="s">
        <v>25</v>
      </c>
      <c r="B13" s="27" t="s">
        <v>14</v>
      </c>
      <c r="C13" s="11" t="s">
        <v>65</v>
      </c>
      <c r="D13" s="12" t="s">
        <v>63</v>
      </c>
      <c r="E13" s="21">
        <v>5</v>
      </c>
      <c r="F13" s="21">
        <v>6</v>
      </c>
      <c r="G13" s="21">
        <v>17</v>
      </c>
      <c r="H13" s="21">
        <v>12</v>
      </c>
      <c r="I13" s="21">
        <v>10</v>
      </c>
      <c r="J13" s="21" t="s">
        <v>95</v>
      </c>
      <c r="K13" s="21">
        <v>10</v>
      </c>
      <c r="L13" s="21">
        <v>60</v>
      </c>
      <c r="M13" s="22">
        <v>63.157894736842103</v>
      </c>
    </row>
    <row r="14" spans="1:13" hidden="1" x14ac:dyDescent="0.25">
      <c r="A14" s="26" t="s">
        <v>26</v>
      </c>
      <c r="B14" s="27" t="s">
        <v>14</v>
      </c>
      <c r="C14" s="11" t="s">
        <v>66</v>
      </c>
      <c r="D14" s="12" t="s">
        <v>63</v>
      </c>
      <c r="E14" s="21">
        <v>5</v>
      </c>
      <c r="F14" s="21">
        <v>10</v>
      </c>
      <c r="G14" s="21">
        <v>25</v>
      </c>
      <c r="H14" s="21">
        <v>13</v>
      </c>
      <c r="I14" s="21">
        <v>10</v>
      </c>
      <c r="J14" s="21" t="s">
        <v>95</v>
      </c>
      <c r="K14" s="21">
        <v>10</v>
      </c>
      <c r="L14" s="21">
        <v>73</v>
      </c>
      <c r="M14" s="22">
        <v>76.84210526315789</v>
      </c>
    </row>
    <row r="15" spans="1:13" hidden="1" x14ac:dyDescent="0.25">
      <c r="A15" s="26" t="s">
        <v>27</v>
      </c>
      <c r="B15" s="27" t="s">
        <v>14</v>
      </c>
      <c r="C15" s="11" t="s">
        <v>67</v>
      </c>
      <c r="D15" s="12" t="s">
        <v>63</v>
      </c>
      <c r="E15" s="21">
        <v>5</v>
      </c>
      <c r="F15" s="21">
        <v>10</v>
      </c>
      <c r="G15" s="21">
        <v>25</v>
      </c>
      <c r="H15" s="21">
        <v>13</v>
      </c>
      <c r="I15" s="21">
        <v>10</v>
      </c>
      <c r="J15" s="21" t="s">
        <v>95</v>
      </c>
      <c r="K15" s="21">
        <v>10</v>
      </c>
      <c r="L15" s="21">
        <v>73</v>
      </c>
      <c r="M15" s="22">
        <v>76.84210526315789</v>
      </c>
    </row>
    <row r="16" spans="1:13" hidden="1" x14ac:dyDescent="0.25">
      <c r="A16" s="26" t="s">
        <v>28</v>
      </c>
      <c r="B16" s="27" t="s">
        <v>14</v>
      </c>
      <c r="C16" s="11" t="s">
        <v>68</v>
      </c>
      <c r="D16" s="12" t="s">
        <v>63</v>
      </c>
      <c r="E16" s="21">
        <v>5</v>
      </c>
      <c r="F16" s="21">
        <v>6</v>
      </c>
      <c r="G16" s="21">
        <v>21</v>
      </c>
      <c r="H16" s="21">
        <v>6</v>
      </c>
      <c r="I16" s="21">
        <v>5</v>
      </c>
      <c r="J16" s="21" t="s">
        <v>96</v>
      </c>
      <c r="K16" s="21">
        <v>10</v>
      </c>
      <c r="L16" s="21">
        <v>53</v>
      </c>
      <c r="M16" s="22">
        <v>55.78947368421052</v>
      </c>
    </row>
    <row r="17" spans="1:13" hidden="1" x14ac:dyDescent="0.25">
      <c r="A17" s="26" t="s">
        <v>29</v>
      </c>
      <c r="B17" s="27" t="s">
        <v>14</v>
      </c>
      <c r="C17" s="11" t="s">
        <v>69</v>
      </c>
      <c r="D17" s="12" t="s">
        <v>70</v>
      </c>
      <c r="E17" s="21">
        <v>5</v>
      </c>
      <c r="F17" s="21">
        <v>6</v>
      </c>
      <c r="G17" s="21">
        <v>15</v>
      </c>
      <c r="H17" s="21">
        <v>14</v>
      </c>
      <c r="I17" s="21">
        <v>10</v>
      </c>
      <c r="J17" s="21" t="s">
        <v>97</v>
      </c>
      <c r="K17" s="21">
        <v>10</v>
      </c>
      <c r="L17" s="21">
        <v>60</v>
      </c>
      <c r="M17" s="22">
        <v>63.157894736842103</v>
      </c>
    </row>
    <row r="18" spans="1:13" hidden="1" x14ac:dyDescent="0.25">
      <c r="A18" s="26" t="s">
        <v>30</v>
      </c>
      <c r="B18" s="27" t="s">
        <v>14</v>
      </c>
      <c r="C18" s="11" t="s">
        <v>71</v>
      </c>
      <c r="D18" s="12" t="s">
        <v>70</v>
      </c>
      <c r="E18" s="21">
        <v>5</v>
      </c>
      <c r="F18" s="21">
        <v>9</v>
      </c>
      <c r="G18" s="21">
        <v>23</v>
      </c>
      <c r="H18" s="21">
        <v>14</v>
      </c>
      <c r="I18" s="21">
        <v>9</v>
      </c>
      <c r="J18" s="21" t="s">
        <v>97</v>
      </c>
      <c r="K18" s="21">
        <v>10</v>
      </c>
      <c r="L18" s="21">
        <v>70</v>
      </c>
      <c r="M18" s="22">
        <v>73.68421052631578</v>
      </c>
    </row>
    <row r="19" spans="1:13" hidden="1" x14ac:dyDescent="0.25">
      <c r="A19" s="26" t="s">
        <v>31</v>
      </c>
      <c r="B19" s="27" t="s">
        <v>14</v>
      </c>
      <c r="C19" s="11" t="s">
        <v>72</v>
      </c>
      <c r="D19" s="12" t="s">
        <v>70</v>
      </c>
      <c r="E19" s="21">
        <v>5</v>
      </c>
      <c r="F19" s="21">
        <v>9</v>
      </c>
      <c r="G19" s="21">
        <v>19</v>
      </c>
      <c r="H19" s="21">
        <v>12</v>
      </c>
      <c r="I19" s="21">
        <v>10</v>
      </c>
      <c r="J19" s="21" t="s">
        <v>97</v>
      </c>
      <c r="K19" s="21">
        <v>10</v>
      </c>
      <c r="L19" s="21">
        <v>65</v>
      </c>
      <c r="M19" s="22">
        <v>68.421052631578945</v>
      </c>
    </row>
    <row r="20" spans="1:13" hidden="1" x14ac:dyDescent="0.25">
      <c r="A20" s="26" t="s">
        <v>32</v>
      </c>
      <c r="B20" s="27" t="s">
        <v>14</v>
      </c>
      <c r="C20" s="11" t="s">
        <v>73</v>
      </c>
      <c r="D20" s="12" t="s">
        <v>74</v>
      </c>
      <c r="E20" s="21">
        <v>5</v>
      </c>
      <c r="F20" s="21">
        <v>9</v>
      </c>
      <c r="G20" s="21">
        <v>22</v>
      </c>
      <c r="H20" s="21">
        <v>11</v>
      </c>
      <c r="I20" s="21">
        <v>9</v>
      </c>
      <c r="J20" s="21">
        <v>19.5</v>
      </c>
      <c r="K20" s="21">
        <v>10</v>
      </c>
      <c r="L20" s="21">
        <v>85.5</v>
      </c>
      <c r="M20" s="22">
        <v>90</v>
      </c>
    </row>
    <row r="21" spans="1:13" hidden="1" x14ac:dyDescent="0.25">
      <c r="A21" s="26" t="s">
        <v>33</v>
      </c>
      <c r="B21" s="27" t="s">
        <v>14</v>
      </c>
      <c r="C21" s="11" t="s">
        <v>75</v>
      </c>
      <c r="D21" s="12" t="s">
        <v>74</v>
      </c>
      <c r="E21" s="21">
        <v>5</v>
      </c>
      <c r="F21" s="21">
        <v>7</v>
      </c>
      <c r="G21" s="21">
        <v>17</v>
      </c>
      <c r="H21" s="21">
        <v>13</v>
      </c>
      <c r="I21" s="21">
        <v>10</v>
      </c>
      <c r="J21" s="21">
        <v>19</v>
      </c>
      <c r="K21" s="21">
        <v>10</v>
      </c>
      <c r="L21" s="21">
        <v>81</v>
      </c>
      <c r="M21" s="22">
        <v>85.263157894736835</v>
      </c>
    </row>
    <row r="22" spans="1:13" hidden="1" x14ac:dyDescent="0.25">
      <c r="A22" s="26" t="s">
        <v>34</v>
      </c>
      <c r="B22" s="27" t="s">
        <v>14</v>
      </c>
      <c r="C22" s="11" t="s">
        <v>76</v>
      </c>
      <c r="D22" s="12" t="s">
        <v>74</v>
      </c>
      <c r="E22" s="21">
        <v>5</v>
      </c>
      <c r="F22" s="21">
        <v>8</v>
      </c>
      <c r="G22" s="21">
        <v>21</v>
      </c>
      <c r="H22" s="21">
        <v>13</v>
      </c>
      <c r="I22" s="21">
        <v>9</v>
      </c>
      <c r="J22" s="21">
        <v>20</v>
      </c>
      <c r="K22" s="21">
        <v>10</v>
      </c>
      <c r="L22" s="21">
        <v>86</v>
      </c>
      <c r="M22" s="22">
        <v>90.526315789473685</v>
      </c>
    </row>
    <row r="23" spans="1:13" hidden="1" x14ac:dyDescent="0.25">
      <c r="A23" s="26" t="s">
        <v>35</v>
      </c>
      <c r="B23" s="27" t="s">
        <v>14</v>
      </c>
      <c r="C23" s="11" t="s">
        <v>77</v>
      </c>
      <c r="D23" s="12" t="s">
        <v>78</v>
      </c>
      <c r="E23" s="21">
        <v>5</v>
      </c>
      <c r="F23" s="21">
        <v>10</v>
      </c>
      <c r="G23" s="21">
        <v>20</v>
      </c>
      <c r="H23" s="21">
        <v>14</v>
      </c>
      <c r="I23" s="21">
        <v>9</v>
      </c>
      <c r="J23" s="21">
        <v>14.5</v>
      </c>
      <c r="K23" s="21">
        <v>10</v>
      </c>
      <c r="L23" s="21">
        <v>82.5</v>
      </c>
      <c r="M23" s="22">
        <v>86.842105263157904</v>
      </c>
    </row>
    <row r="24" spans="1:13" hidden="1" x14ac:dyDescent="0.25">
      <c r="A24" s="26" t="s">
        <v>36</v>
      </c>
      <c r="B24" s="27" t="s">
        <v>14</v>
      </c>
      <c r="C24" s="11" t="s">
        <v>79</v>
      </c>
      <c r="D24" s="12" t="s">
        <v>78</v>
      </c>
      <c r="E24" s="21">
        <v>5</v>
      </c>
      <c r="F24" s="21">
        <v>7</v>
      </c>
      <c r="G24" s="21">
        <v>16</v>
      </c>
      <c r="H24" s="21">
        <v>13</v>
      </c>
      <c r="I24" s="21">
        <v>8</v>
      </c>
      <c r="J24" s="21">
        <v>10.5</v>
      </c>
      <c r="K24" s="21">
        <v>8.3333333333333339</v>
      </c>
      <c r="L24" s="21">
        <v>67.833333333333329</v>
      </c>
      <c r="M24" s="22">
        <v>71.403508771929822</v>
      </c>
    </row>
    <row r="25" spans="1:13" hidden="1" x14ac:dyDescent="0.25">
      <c r="A25" s="26" t="s">
        <v>37</v>
      </c>
      <c r="B25" s="27" t="s">
        <v>14</v>
      </c>
      <c r="C25" s="11" t="s">
        <v>80</v>
      </c>
      <c r="D25" s="12" t="s">
        <v>81</v>
      </c>
      <c r="E25" s="21">
        <v>5</v>
      </c>
      <c r="F25" s="21">
        <v>6</v>
      </c>
      <c r="G25" s="21">
        <v>21</v>
      </c>
      <c r="H25" s="21">
        <v>12</v>
      </c>
      <c r="I25" s="21">
        <v>9</v>
      </c>
      <c r="J25" s="21">
        <v>16.5</v>
      </c>
      <c r="K25" s="21">
        <v>10</v>
      </c>
      <c r="L25" s="21">
        <v>79.5</v>
      </c>
      <c r="M25" s="22">
        <v>83.684210526315795</v>
      </c>
    </row>
    <row r="26" spans="1:13" hidden="1" x14ac:dyDescent="0.25">
      <c r="A26" s="26" t="s">
        <v>38</v>
      </c>
      <c r="B26" s="27" t="s">
        <v>14</v>
      </c>
      <c r="C26" s="11" t="s">
        <v>82</v>
      </c>
      <c r="D26" s="12" t="s">
        <v>81</v>
      </c>
      <c r="E26" s="21">
        <v>3</v>
      </c>
      <c r="F26" s="21">
        <v>6</v>
      </c>
      <c r="G26" s="21">
        <v>15</v>
      </c>
      <c r="H26" s="21">
        <v>9</v>
      </c>
      <c r="I26" s="21">
        <v>8</v>
      </c>
      <c r="J26" s="21">
        <v>16.5</v>
      </c>
      <c r="K26" s="21">
        <v>10</v>
      </c>
      <c r="L26" s="21">
        <v>67.5</v>
      </c>
      <c r="M26" s="22">
        <v>71.05263157894737</v>
      </c>
    </row>
    <row r="27" spans="1:13" hidden="1" x14ac:dyDescent="0.25">
      <c r="A27" s="26" t="s">
        <v>39</v>
      </c>
      <c r="B27" s="27" t="s">
        <v>14</v>
      </c>
      <c r="C27" s="11" t="s">
        <v>83</v>
      </c>
      <c r="D27" s="12" t="s">
        <v>81</v>
      </c>
      <c r="E27" s="21">
        <v>5</v>
      </c>
      <c r="F27" s="21">
        <v>6</v>
      </c>
      <c r="G27" s="21">
        <v>11</v>
      </c>
      <c r="H27" s="21">
        <v>12</v>
      </c>
      <c r="I27" s="21">
        <v>6</v>
      </c>
      <c r="J27" s="21">
        <v>18</v>
      </c>
      <c r="K27" s="21">
        <v>9.1666666666666661</v>
      </c>
      <c r="L27" s="21">
        <v>67.166666666666671</v>
      </c>
      <c r="M27" s="22">
        <v>70.701754385964918</v>
      </c>
    </row>
    <row r="28" spans="1:13" hidden="1" x14ac:dyDescent="0.25">
      <c r="A28" s="26" t="s">
        <v>40</v>
      </c>
      <c r="B28" s="27" t="s">
        <v>14</v>
      </c>
      <c r="C28" s="11" t="s">
        <v>84</v>
      </c>
      <c r="D28" s="12" t="s">
        <v>81</v>
      </c>
      <c r="E28" s="21">
        <v>4</v>
      </c>
      <c r="F28" s="21">
        <v>8</v>
      </c>
      <c r="G28" s="21">
        <v>23</v>
      </c>
      <c r="H28" s="21">
        <v>15</v>
      </c>
      <c r="I28" s="21">
        <v>8</v>
      </c>
      <c r="J28" s="21">
        <v>16.5</v>
      </c>
      <c r="K28" s="21">
        <v>10</v>
      </c>
      <c r="L28" s="21">
        <v>84.5</v>
      </c>
      <c r="M28" s="22">
        <v>88.94736842105263</v>
      </c>
    </row>
    <row r="29" spans="1:13" hidden="1" x14ac:dyDescent="0.25">
      <c r="A29" s="26" t="s">
        <v>41</v>
      </c>
      <c r="B29" s="27" t="s">
        <v>14</v>
      </c>
      <c r="C29" s="11" t="s">
        <v>85</v>
      </c>
      <c r="D29" s="12" t="s">
        <v>81</v>
      </c>
      <c r="E29" s="21">
        <v>5</v>
      </c>
      <c r="F29" s="21">
        <v>8</v>
      </c>
      <c r="G29" s="21">
        <v>18</v>
      </c>
      <c r="H29" s="21">
        <v>13</v>
      </c>
      <c r="I29" s="21">
        <v>8</v>
      </c>
      <c r="J29" s="21">
        <v>15.5</v>
      </c>
      <c r="K29" s="21">
        <v>10</v>
      </c>
      <c r="L29" s="21">
        <v>77.5</v>
      </c>
      <c r="M29" s="22">
        <v>81.578947368421055</v>
      </c>
    </row>
    <row r="30" spans="1:13" hidden="1" x14ac:dyDescent="0.25">
      <c r="A30" s="26" t="s">
        <v>42</v>
      </c>
      <c r="B30" s="27" t="s">
        <v>14</v>
      </c>
      <c r="C30" s="11" t="s">
        <v>86</v>
      </c>
      <c r="D30" s="12" t="s">
        <v>81</v>
      </c>
      <c r="E30" s="21">
        <v>5</v>
      </c>
      <c r="F30" s="21">
        <v>6</v>
      </c>
      <c r="G30" s="21">
        <v>17</v>
      </c>
      <c r="H30" s="21">
        <v>8</v>
      </c>
      <c r="I30" s="21">
        <v>7</v>
      </c>
      <c r="J30" s="21">
        <v>13.5</v>
      </c>
      <c r="K30" s="21">
        <v>10</v>
      </c>
      <c r="L30" s="21">
        <v>66.5</v>
      </c>
      <c r="M30" s="22">
        <v>70</v>
      </c>
    </row>
    <row r="31" spans="1:13" hidden="1" x14ac:dyDescent="0.25">
      <c r="A31" s="26" t="s">
        <v>43</v>
      </c>
      <c r="B31" s="27" t="s">
        <v>14</v>
      </c>
      <c r="C31" s="11" t="s">
        <v>87</v>
      </c>
      <c r="D31" s="12" t="s">
        <v>81</v>
      </c>
      <c r="E31" s="21">
        <v>5</v>
      </c>
      <c r="F31" s="21">
        <v>9</v>
      </c>
      <c r="G31" s="21">
        <v>25</v>
      </c>
      <c r="H31" s="21">
        <v>15</v>
      </c>
      <c r="I31" s="21">
        <v>10</v>
      </c>
      <c r="J31" s="21">
        <v>14</v>
      </c>
      <c r="K31" s="21">
        <v>9.1666666666666661</v>
      </c>
      <c r="L31" s="21">
        <v>87.166666666666671</v>
      </c>
      <c r="M31" s="22">
        <v>91.754385964912288</v>
      </c>
    </row>
    <row r="32" spans="1:13" hidden="1" x14ac:dyDescent="0.25">
      <c r="A32" s="26" t="s">
        <v>44</v>
      </c>
      <c r="B32" s="27" t="s">
        <v>14</v>
      </c>
      <c r="C32" s="11" t="s">
        <v>88</v>
      </c>
      <c r="D32" s="12" t="s">
        <v>81</v>
      </c>
      <c r="E32" s="21">
        <v>5</v>
      </c>
      <c r="F32" s="21">
        <v>4</v>
      </c>
      <c r="G32" s="21">
        <v>25</v>
      </c>
      <c r="H32" s="21">
        <v>15</v>
      </c>
      <c r="I32" s="21">
        <v>10</v>
      </c>
      <c r="J32" s="21">
        <v>15</v>
      </c>
      <c r="K32" s="21">
        <v>9.1666666666666661</v>
      </c>
      <c r="L32" s="21">
        <v>83.166666666666671</v>
      </c>
      <c r="M32" s="22">
        <v>87.543859649122808</v>
      </c>
    </row>
    <row r="33" spans="1:13" hidden="1" x14ac:dyDescent="0.25">
      <c r="A33" s="26" t="s">
        <v>45</v>
      </c>
      <c r="B33" s="27" t="s">
        <v>14</v>
      </c>
      <c r="C33" s="11" t="s">
        <v>89</v>
      </c>
      <c r="D33" s="12" t="s">
        <v>81</v>
      </c>
      <c r="E33" s="21">
        <v>5</v>
      </c>
      <c r="F33" s="21">
        <v>5</v>
      </c>
      <c r="G33" s="21">
        <v>15</v>
      </c>
      <c r="H33" s="21">
        <v>9</v>
      </c>
      <c r="I33" s="21">
        <v>3</v>
      </c>
      <c r="J33" s="21">
        <v>14.5</v>
      </c>
      <c r="K33" s="21">
        <v>10</v>
      </c>
      <c r="L33" s="21">
        <v>61.5</v>
      </c>
      <c r="M33" s="22">
        <v>64.736842105263165</v>
      </c>
    </row>
    <row r="34" spans="1:13" hidden="1" x14ac:dyDescent="0.25">
      <c r="A34" s="26" t="s">
        <v>46</v>
      </c>
      <c r="B34" s="27" t="s">
        <v>14</v>
      </c>
      <c r="C34" s="11" t="s">
        <v>90</v>
      </c>
      <c r="D34" s="12" t="s">
        <v>91</v>
      </c>
      <c r="E34" s="21">
        <v>5</v>
      </c>
      <c r="F34" s="21">
        <v>6</v>
      </c>
      <c r="G34" s="21">
        <v>15</v>
      </c>
      <c r="H34" s="21">
        <v>4</v>
      </c>
      <c r="I34" s="21">
        <v>5</v>
      </c>
      <c r="J34" s="21">
        <v>13</v>
      </c>
      <c r="K34" s="21">
        <v>10</v>
      </c>
      <c r="L34" s="21">
        <v>58</v>
      </c>
      <c r="M34" s="22">
        <v>61.05263157894737</v>
      </c>
    </row>
    <row r="35" spans="1:13" hidden="1" x14ac:dyDescent="0.25">
      <c r="A35" s="26" t="s">
        <v>47</v>
      </c>
      <c r="B35" s="27" t="s">
        <v>14</v>
      </c>
      <c r="C35" s="13" t="s">
        <v>92</v>
      </c>
      <c r="D35" s="14" t="s">
        <v>91</v>
      </c>
      <c r="E35" s="21">
        <v>5</v>
      </c>
      <c r="F35" s="21">
        <v>6</v>
      </c>
      <c r="G35" s="21">
        <v>19</v>
      </c>
      <c r="H35" s="21">
        <v>7</v>
      </c>
      <c r="I35" s="21">
        <v>7</v>
      </c>
      <c r="J35" s="21">
        <v>14</v>
      </c>
      <c r="K35" s="21">
        <v>10</v>
      </c>
      <c r="L35" s="21">
        <v>68</v>
      </c>
      <c r="M35" s="22">
        <v>71.578947368421055</v>
      </c>
    </row>
    <row r="36" spans="1:13" hidden="1" x14ac:dyDescent="0.25">
      <c r="A36" s="28" t="s">
        <v>48</v>
      </c>
      <c r="B36" s="29" t="s">
        <v>14</v>
      </c>
      <c r="C36" s="15" t="s">
        <v>93</v>
      </c>
      <c r="D36" s="16" t="s">
        <v>91</v>
      </c>
      <c r="E36" s="23">
        <v>5</v>
      </c>
      <c r="F36" s="23">
        <v>3</v>
      </c>
      <c r="G36" s="23">
        <v>15</v>
      </c>
      <c r="H36" s="23">
        <v>9</v>
      </c>
      <c r="I36" s="23">
        <v>8</v>
      </c>
      <c r="J36" s="23">
        <v>14</v>
      </c>
      <c r="K36" s="23">
        <v>10</v>
      </c>
      <c r="L36" s="23">
        <v>64</v>
      </c>
      <c r="M36" s="24">
        <v>67.368421052631575</v>
      </c>
    </row>
    <row r="37" spans="1:13" x14ac:dyDescent="0.25">
      <c r="A37" s="30"/>
      <c r="B37" s="30"/>
      <c r="C37" s="17"/>
      <c r="D37" s="18"/>
      <c r="E37" s="31"/>
      <c r="F37" s="31"/>
      <c r="G37" s="31"/>
      <c r="H37" s="31"/>
      <c r="I37" s="31"/>
      <c r="J37" s="31"/>
      <c r="K37" s="31"/>
      <c r="L37" s="31"/>
      <c r="M37" s="32"/>
    </row>
    <row r="38" spans="1:13" s="2" customFormat="1" ht="14.25" x14ac:dyDescent="0.2">
      <c r="A38" s="33" t="s">
        <v>257</v>
      </c>
      <c r="B38" s="3" t="s">
        <v>200</v>
      </c>
      <c r="C38" s="34" t="s">
        <v>163</v>
      </c>
      <c r="D38" s="3" t="s">
        <v>162</v>
      </c>
      <c r="E38" s="34">
        <v>9</v>
      </c>
      <c r="F38" s="34">
        <v>5</v>
      </c>
      <c r="G38" s="34">
        <v>7</v>
      </c>
      <c r="H38" s="34">
        <v>19</v>
      </c>
      <c r="I38" s="34">
        <v>11</v>
      </c>
      <c r="J38" s="3">
        <v>9</v>
      </c>
      <c r="K38" s="35">
        <v>10</v>
      </c>
      <c r="L38" s="35">
        <f t="shared" ref="L38:L70" si="0">E38+F38+G38+H38+I38+J38+K38</f>
        <v>70</v>
      </c>
      <c r="M38" s="35">
        <f>L38/95*100</f>
        <v>73.68421052631578</v>
      </c>
    </row>
    <row r="39" spans="1:13" s="2" customFormat="1" ht="14.25" x14ac:dyDescent="0.2">
      <c r="A39" s="33" t="s">
        <v>258</v>
      </c>
      <c r="B39" s="3" t="s">
        <v>200</v>
      </c>
      <c r="C39" s="3" t="s">
        <v>164</v>
      </c>
      <c r="D39" s="3" t="s">
        <v>162</v>
      </c>
      <c r="E39" s="3">
        <v>9</v>
      </c>
      <c r="F39" s="3">
        <v>5</v>
      </c>
      <c r="G39" s="3">
        <v>5</v>
      </c>
      <c r="H39" s="3">
        <v>19</v>
      </c>
      <c r="I39" s="3">
        <v>8</v>
      </c>
      <c r="J39" s="3">
        <v>7</v>
      </c>
      <c r="K39" s="35">
        <v>10</v>
      </c>
      <c r="L39" s="35">
        <f t="shared" si="0"/>
        <v>63</v>
      </c>
      <c r="M39" s="35">
        <f t="shared" ref="M39:M70" si="1">L39/95*100</f>
        <v>66.315789473684205</v>
      </c>
    </row>
    <row r="40" spans="1:13" s="2" customFormat="1" ht="14.25" x14ac:dyDescent="0.2">
      <c r="A40" s="33" t="s">
        <v>259</v>
      </c>
      <c r="B40" s="3" t="s">
        <v>200</v>
      </c>
      <c r="C40" s="3" t="s">
        <v>165</v>
      </c>
      <c r="D40" s="3" t="s">
        <v>162</v>
      </c>
      <c r="E40" s="3">
        <v>9</v>
      </c>
      <c r="F40" s="3">
        <v>5</v>
      </c>
      <c r="G40" s="3">
        <v>5</v>
      </c>
      <c r="H40" s="3">
        <v>13</v>
      </c>
      <c r="I40" s="3">
        <v>7</v>
      </c>
      <c r="J40" s="3">
        <v>6</v>
      </c>
      <c r="K40" s="35">
        <v>10</v>
      </c>
      <c r="L40" s="35">
        <f t="shared" si="0"/>
        <v>55</v>
      </c>
      <c r="M40" s="35">
        <f t="shared" si="1"/>
        <v>57.894736842105267</v>
      </c>
    </row>
    <row r="41" spans="1:13" s="2" customFormat="1" ht="14.25" x14ac:dyDescent="0.2">
      <c r="A41" s="33" t="s">
        <v>260</v>
      </c>
      <c r="B41" s="3" t="s">
        <v>200</v>
      </c>
      <c r="C41" s="3" t="s">
        <v>166</v>
      </c>
      <c r="D41" s="3" t="s">
        <v>162</v>
      </c>
      <c r="E41" s="3">
        <v>9</v>
      </c>
      <c r="F41" s="3">
        <v>5</v>
      </c>
      <c r="G41" s="3">
        <v>5</v>
      </c>
      <c r="H41" s="3">
        <v>20</v>
      </c>
      <c r="I41" s="3">
        <v>6</v>
      </c>
      <c r="J41" s="3">
        <v>9</v>
      </c>
      <c r="K41" s="35">
        <v>10</v>
      </c>
      <c r="L41" s="35">
        <f t="shared" si="0"/>
        <v>64</v>
      </c>
      <c r="M41" s="35">
        <f t="shared" si="1"/>
        <v>67.368421052631575</v>
      </c>
    </row>
    <row r="42" spans="1:13" s="2" customFormat="1" ht="14.25" x14ac:dyDescent="0.2">
      <c r="A42" s="33" t="s">
        <v>261</v>
      </c>
      <c r="B42" s="3" t="s">
        <v>200</v>
      </c>
      <c r="C42" s="3" t="s">
        <v>168</v>
      </c>
      <c r="D42" s="3" t="s">
        <v>167</v>
      </c>
      <c r="E42" s="3">
        <v>8</v>
      </c>
      <c r="F42" s="3">
        <v>4</v>
      </c>
      <c r="G42" s="3">
        <v>4</v>
      </c>
      <c r="H42" s="3">
        <v>15</v>
      </c>
      <c r="I42" s="3">
        <v>4</v>
      </c>
      <c r="J42" s="3">
        <v>7</v>
      </c>
      <c r="K42" s="35">
        <v>8.8888888888888893</v>
      </c>
      <c r="L42" s="35">
        <f t="shared" si="0"/>
        <v>50.888888888888886</v>
      </c>
      <c r="M42" s="35">
        <f t="shared" si="1"/>
        <v>53.567251461988299</v>
      </c>
    </row>
    <row r="43" spans="1:13" s="2" customFormat="1" ht="14.25" x14ac:dyDescent="0.2">
      <c r="A43" s="33" t="s">
        <v>262</v>
      </c>
      <c r="B43" s="3" t="s">
        <v>200</v>
      </c>
      <c r="C43" s="3" t="s">
        <v>169</v>
      </c>
      <c r="D43" s="3" t="s">
        <v>125</v>
      </c>
      <c r="E43" s="3">
        <v>9</v>
      </c>
      <c r="F43" s="3">
        <v>5</v>
      </c>
      <c r="G43" s="3">
        <v>9</v>
      </c>
      <c r="H43" s="3">
        <v>17</v>
      </c>
      <c r="I43" s="3">
        <v>14</v>
      </c>
      <c r="J43" s="3">
        <v>7</v>
      </c>
      <c r="K43" s="35">
        <v>10</v>
      </c>
      <c r="L43" s="35">
        <f t="shared" si="0"/>
        <v>71</v>
      </c>
      <c r="M43" s="35">
        <f t="shared" si="1"/>
        <v>74.73684210526315</v>
      </c>
    </row>
    <row r="44" spans="1:13" s="2" customFormat="1" ht="14.25" x14ac:dyDescent="0.2">
      <c r="A44" s="33" t="s">
        <v>263</v>
      </c>
      <c r="B44" s="3" t="s">
        <v>200</v>
      </c>
      <c r="C44" s="3" t="s">
        <v>98</v>
      </c>
      <c r="D44" s="3" t="s">
        <v>170</v>
      </c>
      <c r="E44" s="3">
        <v>9</v>
      </c>
      <c r="F44" s="3">
        <v>4</v>
      </c>
      <c r="G44" s="3">
        <v>6</v>
      </c>
      <c r="H44" s="3">
        <v>17</v>
      </c>
      <c r="I44" s="3">
        <v>13</v>
      </c>
      <c r="J44" s="3">
        <v>9</v>
      </c>
      <c r="K44" s="35">
        <v>10</v>
      </c>
      <c r="L44" s="35">
        <f t="shared" si="0"/>
        <v>68</v>
      </c>
      <c r="M44" s="35">
        <f t="shared" si="1"/>
        <v>71.578947368421055</v>
      </c>
    </row>
    <row r="45" spans="1:13" s="2" customFormat="1" ht="14.25" x14ac:dyDescent="0.2">
      <c r="A45" s="33" t="s">
        <v>264</v>
      </c>
      <c r="B45" s="3" t="s">
        <v>200</v>
      </c>
      <c r="C45" s="3" t="s">
        <v>171</v>
      </c>
      <c r="D45" s="3" t="s">
        <v>170</v>
      </c>
      <c r="E45" s="3">
        <v>9</v>
      </c>
      <c r="F45" s="3">
        <v>5</v>
      </c>
      <c r="G45" s="3">
        <v>7</v>
      </c>
      <c r="H45" s="3">
        <v>20</v>
      </c>
      <c r="I45" s="3">
        <v>10</v>
      </c>
      <c r="J45" s="3">
        <v>7</v>
      </c>
      <c r="K45" s="35">
        <v>10</v>
      </c>
      <c r="L45" s="35">
        <f t="shared" si="0"/>
        <v>68</v>
      </c>
      <c r="M45" s="35">
        <f t="shared" si="1"/>
        <v>71.578947368421055</v>
      </c>
    </row>
    <row r="46" spans="1:13" s="2" customFormat="1" ht="14.25" x14ac:dyDescent="0.2">
      <c r="A46" s="33" t="s">
        <v>265</v>
      </c>
      <c r="B46" s="3" t="s">
        <v>200</v>
      </c>
      <c r="C46" s="3" t="s">
        <v>172</v>
      </c>
      <c r="D46" s="3" t="s">
        <v>170</v>
      </c>
      <c r="E46" s="3">
        <v>8</v>
      </c>
      <c r="F46" s="3">
        <v>5</v>
      </c>
      <c r="G46" s="3">
        <v>4</v>
      </c>
      <c r="H46" s="3">
        <v>10</v>
      </c>
      <c r="I46" s="3">
        <v>7</v>
      </c>
      <c r="J46" s="3">
        <v>5</v>
      </c>
      <c r="K46" s="35">
        <v>8.8888888888888893</v>
      </c>
      <c r="L46" s="35">
        <f t="shared" si="0"/>
        <v>47.888888888888886</v>
      </c>
      <c r="M46" s="35">
        <f t="shared" si="1"/>
        <v>50.409356725146196</v>
      </c>
    </row>
    <row r="47" spans="1:13" s="2" customFormat="1" ht="14.25" x14ac:dyDescent="0.2">
      <c r="A47" s="33" t="s">
        <v>266</v>
      </c>
      <c r="B47" s="3" t="s">
        <v>200</v>
      </c>
      <c r="C47" s="3" t="s">
        <v>173</v>
      </c>
      <c r="D47" s="3" t="s">
        <v>170</v>
      </c>
      <c r="E47" s="3">
        <v>9</v>
      </c>
      <c r="F47" s="3">
        <v>4</v>
      </c>
      <c r="G47" s="3">
        <v>8</v>
      </c>
      <c r="H47" s="3">
        <v>22</v>
      </c>
      <c r="I47" s="3">
        <v>9</v>
      </c>
      <c r="J47" s="3">
        <v>7</v>
      </c>
      <c r="K47" s="35">
        <v>10</v>
      </c>
      <c r="L47" s="35">
        <f t="shared" si="0"/>
        <v>69</v>
      </c>
      <c r="M47" s="35">
        <f t="shared" si="1"/>
        <v>72.631578947368425</v>
      </c>
    </row>
    <row r="48" spans="1:13" s="2" customFormat="1" ht="14.25" x14ac:dyDescent="0.2">
      <c r="A48" s="33" t="s">
        <v>267</v>
      </c>
      <c r="B48" s="3" t="s">
        <v>200</v>
      </c>
      <c r="C48" s="3" t="s">
        <v>175</v>
      </c>
      <c r="D48" s="3" t="s">
        <v>174</v>
      </c>
      <c r="E48" s="3">
        <v>9</v>
      </c>
      <c r="F48" s="3">
        <v>4</v>
      </c>
      <c r="G48" s="3">
        <v>5</v>
      </c>
      <c r="H48" s="3">
        <v>22</v>
      </c>
      <c r="I48" s="3">
        <v>15</v>
      </c>
      <c r="J48" s="3">
        <v>9</v>
      </c>
      <c r="K48" s="35">
        <v>10</v>
      </c>
      <c r="L48" s="35">
        <f t="shared" si="0"/>
        <v>74</v>
      </c>
      <c r="M48" s="35">
        <f t="shared" si="1"/>
        <v>77.89473684210526</v>
      </c>
    </row>
    <row r="49" spans="1:13" s="2" customFormat="1" ht="14.25" x14ac:dyDescent="0.2">
      <c r="A49" s="33" t="s">
        <v>268</v>
      </c>
      <c r="B49" s="3" t="s">
        <v>200</v>
      </c>
      <c r="C49" s="3" t="s">
        <v>176</v>
      </c>
      <c r="D49" s="3" t="s">
        <v>174</v>
      </c>
      <c r="E49" s="3">
        <v>9</v>
      </c>
      <c r="F49" s="3">
        <v>3</v>
      </c>
      <c r="G49" s="3">
        <v>4</v>
      </c>
      <c r="H49" s="3">
        <v>15</v>
      </c>
      <c r="I49" s="3">
        <v>6</v>
      </c>
      <c r="J49" s="3">
        <v>7</v>
      </c>
      <c r="K49" s="35">
        <v>10</v>
      </c>
      <c r="L49" s="35">
        <f t="shared" si="0"/>
        <v>54</v>
      </c>
      <c r="M49" s="35">
        <f t="shared" si="1"/>
        <v>56.84210526315789</v>
      </c>
    </row>
    <row r="50" spans="1:13" s="2" customFormat="1" ht="14.25" x14ac:dyDescent="0.2">
      <c r="A50" s="33" t="s">
        <v>269</v>
      </c>
      <c r="B50" s="3" t="s">
        <v>200</v>
      </c>
      <c r="C50" s="3" t="s">
        <v>177</v>
      </c>
      <c r="D50" s="3" t="s">
        <v>174</v>
      </c>
      <c r="E50" s="3">
        <v>9</v>
      </c>
      <c r="F50" s="3">
        <v>4</v>
      </c>
      <c r="G50" s="3">
        <v>6</v>
      </c>
      <c r="H50" s="3">
        <v>18</v>
      </c>
      <c r="I50" s="3">
        <v>13</v>
      </c>
      <c r="J50" s="3">
        <v>7</v>
      </c>
      <c r="K50" s="35">
        <v>10</v>
      </c>
      <c r="L50" s="35">
        <f t="shared" si="0"/>
        <v>67</v>
      </c>
      <c r="M50" s="35">
        <f t="shared" si="1"/>
        <v>70.526315789473685</v>
      </c>
    </row>
    <row r="51" spans="1:13" s="2" customFormat="1" ht="14.25" x14ac:dyDescent="0.2">
      <c r="A51" s="33" t="s">
        <v>270</v>
      </c>
      <c r="B51" s="3" t="s">
        <v>200</v>
      </c>
      <c r="C51" s="3" t="s">
        <v>178</v>
      </c>
      <c r="D51" s="3" t="s">
        <v>174</v>
      </c>
      <c r="E51" s="3">
        <v>8</v>
      </c>
      <c r="F51" s="3">
        <v>3</v>
      </c>
      <c r="G51" s="3">
        <v>6</v>
      </c>
      <c r="H51" s="3">
        <v>16</v>
      </c>
      <c r="I51" s="3">
        <v>9</v>
      </c>
      <c r="J51" s="3">
        <v>6</v>
      </c>
      <c r="K51" s="35">
        <v>8.8888888888888893</v>
      </c>
      <c r="L51" s="35">
        <f t="shared" si="0"/>
        <v>56.888888888888886</v>
      </c>
      <c r="M51" s="35">
        <f t="shared" si="1"/>
        <v>59.883040935672518</v>
      </c>
    </row>
    <row r="52" spans="1:13" s="2" customFormat="1" ht="14.25" x14ac:dyDescent="0.2">
      <c r="A52" s="33" t="s">
        <v>271</v>
      </c>
      <c r="B52" s="3" t="s">
        <v>200</v>
      </c>
      <c r="C52" s="3" t="s">
        <v>180</v>
      </c>
      <c r="D52" s="3" t="s">
        <v>179</v>
      </c>
      <c r="E52" s="3">
        <v>9</v>
      </c>
      <c r="F52" s="3">
        <v>5</v>
      </c>
      <c r="G52" s="3">
        <v>9</v>
      </c>
      <c r="H52" s="3">
        <v>20</v>
      </c>
      <c r="I52" s="3">
        <v>10</v>
      </c>
      <c r="J52" s="3">
        <v>7</v>
      </c>
      <c r="K52" s="35">
        <v>10</v>
      </c>
      <c r="L52" s="35">
        <f t="shared" si="0"/>
        <v>70</v>
      </c>
      <c r="M52" s="35">
        <f t="shared" si="1"/>
        <v>73.68421052631578</v>
      </c>
    </row>
    <row r="53" spans="1:13" s="2" customFormat="1" ht="14.25" x14ac:dyDescent="0.2">
      <c r="A53" s="33" t="s">
        <v>272</v>
      </c>
      <c r="B53" s="3" t="s">
        <v>200</v>
      </c>
      <c r="C53" s="3" t="s">
        <v>181</v>
      </c>
      <c r="D53" s="3" t="s">
        <v>201</v>
      </c>
      <c r="E53" s="3">
        <v>9</v>
      </c>
      <c r="F53" s="3">
        <v>4</v>
      </c>
      <c r="G53" s="3">
        <v>4</v>
      </c>
      <c r="H53" s="3">
        <v>19</v>
      </c>
      <c r="I53" s="3">
        <v>8</v>
      </c>
      <c r="J53" s="3">
        <v>3</v>
      </c>
      <c r="K53" s="35">
        <v>10</v>
      </c>
      <c r="L53" s="35">
        <f t="shared" si="0"/>
        <v>57</v>
      </c>
      <c r="M53" s="35">
        <f t="shared" si="1"/>
        <v>60</v>
      </c>
    </row>
    <row r="54" spans="1:13" s="2" customFormat="1" ht="14.25" x14ac:dyDescent="0.2">
      <c r="A54" s="33" t="s">
        <v>273</v>
      </c>
      <c r="B54" s="3" t="s">
        <v>200</v>
      </c>
      <c r="C54" s="3" t="s">
        <v>182</v>
      </c>
      <c r="D54" s="3" t="s">
        <v>202</v>
      </c>
      <c r="E54" s="3">
        <v>9</v>
      </c>
      <c r="F54" s="3">
        <v>4</v>
      </c>
      <c r="G54" s="3">
        <v>5</v>
      </c>
      <c r="H54" s="3">
        <v>19</v>
      </c>
      <c r="I54" s="3">
        <v>5</v>
      </c>
      <c r="J54" s="3">
        <v>8</v>
      </c>
      <c r="K54" s="35">
        <v>10</v>
      </c>
      <c r="L54" s="35">
        <f t="shared" si="0"/>
        <v>60</v>
      </c>
      <c r="M54" s="35">
        <f t="shared" si="1"/>
        <v>63.157894736842103</v>
      </c>
    </row>
    <row r="55" spans="1:13" s="2" customFormat="1" ht="14.25" x14ac:dyDescent="0.2">
      <c r="A55" s="33" t="s">
        <v>274</v>
      </c>
      <c r="B55" s="3" t="s">
        <v>200</v>
      </c>
      <c r="C55" s="3" t="s">
        <v>183</v>
      </c>
      <c r="D55" s="3" t="s">
        <v>202</v>
      </c>
      <c r="E55" s="3">
        <v>9</v>
      </c>
      <c r="F55" s="3">
        <v>4</v>
      </c>
      <c r="G55" s="3">
        <v>6</v>
      </c>
      <c r="H55" s="3">
        <v>19</v>
      </c>
      <c r="I55" s="3">
        <v>11</v>
      </c>
      <c r="J55" s="3">
        <v>8</v>
      </c>
      <c r="K55" s="35">
        <v>10</v>
      </c>
      <c r="L55" s="35">
        <f t="shared" si="0"/>
        <v>67</v>
      </c>
      <c r="M55" s="35">
        <f t="shared" si="1"/>
        <v>70.526315789473685</v>
      </c>
    </row>
    <row r="56" spans="1:13" s="2" customFormat="1" ht="14.25" x14ac:dyDescent="0.2">
      <c r="A56" s="33" t="s">
        <v>275</v>
      </c>
      <c r="B56" s="3" t="s">
        <v>200</v>
      </c>
      <c r="C56" s="3" t="s">
        <v>185</v>
      </c>
      <c r="D56" s="3" t="s">
        <v>184</v>
      </c>
      <c r="E56" s="3">
        <v>9</v>
      </c>
      <c r="F56" s="3">
        <v>3</v>
      </c>
      <c r="G56" s="3">
        <v>8</v>
      </c>
      <c r="H56" s="3">
        <v>20</v>
      </c>
      <c r="I56" s="3">
        <v>11</v>
      </c>
      <c r="J56" s="3">
        <v>6</v>
      </c>
      <c r="K56" s="35">
        <v>10</v>
      </c>
      <c r="L56" s="35">
        <f t="shared" si="0"/>
        <v>67</v>
      </c>
      <c r="M56" s="35">
        <f t="shared" si="1"/>
        <v>70.526315789473685</v>
      </c>
    </row>
    <row r="57" spans="1:13" s="2" customFormat="1" ht="14.25" x14ac:dyDescent="0.2">
      <c r="A57" s="33" t="s">
        <v>276</v>
      </c>
      <c r="B57" s="3" t="s">
        <v>200</v>
      </c>
      <c r="C57" s="3" t="s">
        <v>187</v>
      </c>
      <c r="D57" s="3" t="s">
        <v>186</v>
      </c>
      <c r="E57" s="3">
        <v>9</v>
      </c>
      <c r="F57" s="3">
        <v>5</v>
      </c>
      <c r="G57" s="3">
        <v>6</v>
      </c>
      <c r="H57" s="3">
        <v>23</v>
      </c>
      <c r="I57" s="3">
        <v>15</v>
      </c>
      <c r="J57" s="3">
        <v>9</v>
      </c>
      <c r="K57" s="35">
        <v>10</v>
      </c>
      <c r="L57" s="35">
        <f t="shared" si="0"/>
        <v>77</v>
      </c>
      <c r="M57" s="35">
        <f t="shared" si="1"/>
        <v>81.05263157894737</v>
      </c>
    </row>
    <row r="58" spans="1:13" s="2" customFormat="1" ht="14.25" x14ac:dyDescent="0.2">
      <c r="A58" s="33" t="s">
        <v>277</v>
      </c>
      <c r="B58" s="3" t="s">
        <v>200</v>
      </c>
      <c r="C58" s="3" t="s">
        <v>188</v>
      </c>
      <c r="D58" s="3" t="s">
        <v>186</v>
      </c>
      <c r="E58" s="3">
        <v>8</v>
      </c>
      <c r="F58" s="3">
        <v>4</v>
      </c>
      <c r="G58" s="3">
        <v>8</v>
      </c>
      <c r="H58" s="3">
        <v>22</v>
      </c>
      <c r="I58" s="3">
        <v>14</v>
      </c>
      <c r="J58" s="3">
        <v>8</v>
      </c>
      <c r="K58" s="35">
        <v>8.8888888888888893</v>
      </c>
      <c r="L58" s="35">
        <f t="shared" si="0"/>
        <v>72.888888888888886</v>
      </c>
      <c r="M58" s="35">
        <f t="shared" si="1"/>
        <v>76.725146198830402</v>
      </c>
    </row>
    <row r="59" spans="1:13" s="2" customFormat="1" ht="14.25" x14ac:dyDescent="0.2">
      <c r="A59" s="33" t="s">
        <v>278</v>
      </c>
      <c r="B59" s="3" t="s">
        <v>200</v>
      </c>
      <c r="C59" s="3" t="s">
        <v>189</v>
      </c>
      <c r="D59" s="3" t="s">
        <v>186</v>
      </c>
      <c r="E59" s="3">
        <v>9</v>
      </c>
      <c r="F59" s="3">
        <v>4</v>
      </c>
      <c r="G59" s="3">
        <v>4</v>
      </c>
      <c r="H59" s="3">
        <v>16</v>
      </c>
      <c r="I59" s="3">
        <v>11</v>
      </c>
      <c r="J59" s="3">
        <v>6</v>
      </c>
      <c r="K59" s="35">
        <v>10</v>
      </c>
      <c r="L59" s="35">
        <f t="shared" si="0"/>
        <v>60</v>
      </c>
      <c r="M59" s="35">
        <f t="shared" si="1"/>
        <v>63.157894736842103</v>
      </c>
    </row>
    <row r="60" spans="1:13" s="2" customFormat="1" ht="14.25" x14ac:dyDescent="0.2">
      <c r="A60" s="33" t="s">
        <v>279</v>
      </c>
      <c r="B60" s="3" t="s">
        <v>200</v>
      </c>
      <c r="C60" s="3" t="s">
        <v>190</v>
      </c>
      <c r="D60" s="3" t="s">
        <v>203</v>
      </c>
      <c r="E60" s="3">
        <v>9</v>
      </c>
      <c r="F60" s="3">
        <v>5</v>
      </c>
      <c r="G60" s="3">
        <v>8</v>
      </c>
      <c r="H60" s="3">
        <v>21</v>
      </c>
      <c r="I60" s="3">
        <v>15</v>
      </c>
      <c r="J60" s="3">
        <v>10</v>
      </c>
      <c r="K60" s="35">
        <v>10</v>
      </c>
      <c r="L60" s="35">
        <f t="shared" si="0"/>
        <v>78</v>
      </c>
      <c r="M60" s="35">
        <f t="shared" si="1"/>
        <v>82.10526315789474</v>
      </c>
    </row>
    <row r="61" spans="1:13" s="2" customFormat="1" ht="14.25" x14ac:dyDescent="0.2">
      <c r="A61" s="33" t="s">
        <v>280</v>
      </c>
      <c r="B61" s="3" t="s">
        <v>200</v>
      </c>
      <c r="C61" s="3" t="s">
        <v>191</v>
      </c>
      <c r="D61" s="3" t="s">
        <v>203</v>
      </c>
      <c r="E61" s="3">
        <v>9</v>
      </c>
      <c r="F61" s="3">
        <v>5</v>
      </c>
      <c r="G61" s="3">
        <v>9</v>
      </c>
      <c r="H61" s="3">
        <v>25</v>
      </c>
      <c r="I61" s="3">
        <v>15</v>
      </c>
      <c r="J61" s="3">
        <v>9</v>
      </c>
      <c r="K61" s="35">
        <v>10</v>
      </c>
      <c r="L61" s="35">
        <f t="shared" si="0"/>
        <v>82</v>
      </c>
      <c r="M61" s="35">
        <f t="shared" si="1"/>
        <v>86.31578947368422</v>
      </c>
    </row>
    <row r="62" spans="1:13" s="2" customFormat="1" ht="14.25" x14ac:dyDescent="0.2">
      <c r="A62" s="33" t="s">
        <v>281</v>
      </c>
      <c r="B62" s="3" t="s">
        <v>200</v>
      </c>
      <c r="C62" s="3" t="s">
        <v>192</v>
      </c>
      <c r="D62" s="3" t="s">
        <v>203</v>
      </c>
      <c r="E62" s="3">
        <v>9</v>
      </c>
      <c r="F62" s="3">
        <v>3</v>
      </c>
      <c r="G62" s="3">
        <v>8</v>
      </c>
      <c r="H62" s="3">
        <v>24</v>
      </c>
      <c r="I62" s="3">
        <v>15</v>
      </c>
      <c r="J62" s="3">
        <v>9</v>
      </c>
      <c r="K62" s="35">
        <v>10</v>
      </c>
      <c r="L62" s="35">
        <f t="shared" si="0"/>
        <v>78</v>
      </c>
      <c r="M62" s="35">
        <f t="shared" si="1"/>
        <v>82.10526315789474</v>
      </c>
    </row>
    <row r="63" spans="1:13" s="2" customFormat="1" ht="14.25" x14ac:dyDescent="0.2">
      <c r="A63" s="33" t="s">
        <v>282</v>
      </c>
      <c r="B63" s="3" t="s">
        <v>200</v>
      </c>
      <c r="C63" s="3" t="s">
        <v>193</v>
      </c>
      <c r="D63" s="3" t="s">
        <v>203</v>
      </c>
      <c r="E63" s="3">
        <v>9</v>
      </c>
      <c r="F63" s="3">
        <v>5</v>
      </c>
      <c r="G63" s="3">
        <v>6</v>
      </c>
      <c r="H63" s="3">
        <v>19</v>
      </c>
      <c r="I63" s="3">
        <v>12</v>
      </c>
      <c r="J63" s="3">
        <v>8</v>
      </c>
      <c r="K63" s="35">
        <v>10</v>
      </c>
      <c r="L63" s="35">
        <f t="shared" si="0"/>
        <v>69</v>
      </c>
      <c r="M63" s="35">
        <f t="shared" si="1"/>
        <v>72.631578947368425</v>
      </c>
    </row>
    <row r="64" spans="1:13" s="2" customFormat="1" ht="14.25" x14ac:dyDescent="0.2">
      <c r="A64" s="33" t="s">
        <v>283</v>
      </c>
      <c r="B64" s="3" t="s">
        <v>200</v>
      </c>
      <c r="C64" s="3" t="s">
        <v>194</v>
      </c>
      <c r="D64" s="3" t="s">
        <v>203</v>
      </c>
      <c r="E64" s="3">
        <v>9</v>
      </c>
      <c r="F64" s="3">
        <v>5</v>
      </c>
      <c r="G64" s="3">
        <v>8</v>
      </c>
      <c r="H64" s="3">
        <v>19</v>
      </c>
      <c r="I64" s="3">
        <v>14</v>
      </c>
      <c r="J64" s="3">
        <v>10</v>
      </c>
      <c r="K64" s="35">
        <v>10</v>
      </c>
      <c r="L64" s="35">
        <f t="shared" si="0"/>
        <v>75</v>
      </c>
      <c r="M64" s="35">
        <f t="shared" si="1"/>
        <v>78.94736842105263</v>
      </c>
    </row>
    <row r="65" spans="1:13" s="2" customFormat="1" ht="14.25" x14ac:dyDescent="0.2">
      <c r="A65" s="33" t="s">
        <v>284</v>
      </c>
      <c r="B65" s="3" t="s">
        <v>200</v>
      </c>
      <c r="C65" s="3" t="s">
        <v>195</v>
      </c>
      <c r="D65" s="3" t="s">
        <v>203</v>
      </c>
      <c r="E65" s="3">
        <v>8</v>
      </c>
      <c r="F65" s="3">
        <v>5</v>
      </c>
      <c r="G65" s="3">
        <v>7</v>
      </c>
      <c r="H65" s="3">
        <v>24</v>
      </c>
      <c r="I65" s="3">
        <v>15</v>
      </c>
      <c r="J65" s="3">
        <v>9</v>
      </c>
      <c r="K65" s="35">
        <v>8.8888888888888893</v>
      </c>
      <c r="L65" s="35">
        <f t="shared" si="0"/>
        <v>76.888888888888886</v>
      </c>
      <c r="M65" s="35">
        <f t="shared" si="1"/>
        <v>80.935672514619881</v>
      </c>
    </row>
    <row r="66" spans="1:13" s="2" customFormat="1" ht="14.25" x14ac:dyDescent="0.2">
      <c r="A66" s="33" t="s">
        <v>285</v>
      </c>
      <c r="B66" s="3" t="s">
        <v>200</v>
      </c>
      <c r="C66" s="3" t="s">
        <v>196</v>
      </c>
      <c r="D66" s="3" t="s">
        <v>203</v>
      </c>
      <c r="E66" s="3">
        <v>9</v>
      </c>
      <c r="F66" s="3">
        <v>3</v>
      </c>
      <c r="G66" s="3">
        <v>8</v>
      </c>
      <c r="H66" s="3">
        <v>21</v>
      </c>
      <c r="I66" s="3">
        <v>14</v>
      </c>
      <c r="J66" s="3">
        <v>10</v>
      </c>
      <c r="K66" s="35">
        <v>10</v>
      </c>
      <c r="L66" s="35">
        <f t="shared" si="0"/>
        <v>75</v>
      </c>
      <c r="M66" s="35">
        <f t="shared" si="1"/>
        <v>78.94736842105263</v>
      </c>
    </row>
    <row r="67" spans="1:13" s="2" customFormat="1" ht="14.25" x14ac:dyDescent="0.2">
      <c r="A67" s="33" t="s">
        <v>286</v>
      </c>
      <c r="B67" s="3" t="s">
        <v>200</v>
      </c>
      <c r="C67" s="3" t="s">
        <v>197</v>
      </c>
      <c r="D67" s="3" t="s">
        <v>203</v>
      </c>
      <c r="E67" s="3">
        <v>9</v>
      </c>
      <c r="F67" s="3">
        <v>5</v>
      </c>
      <c r="G67" s="3">
        <v>8</v>
      </c>
      <c r="H67" s="3">
        <v>21</v>
      </c>
      <c r="I67" s="3">
        <v>14</v>
      </c>
      <c r="J67" s="3">
        <v>8</v>
      </c>
      <c r="K67" s="35">
        <v>10</v>
      </c>
      <c r="L67" s="35">
        <f t="shared" si="0"/>
        <v>75</v>
      </c>
      <c r="M67" s="35">
        <f t="shared" si="1"/>
        <v>78.94736842105263</v>
      </c>
    </row>
    <row r="68" spans="1:13" s="2" customFormat="1" ht="14.25" x14ac:dyDescent="0.2">
      <c r="A68" s="33" t="s">
        <v>287</v>
      </c>
      <c r="B68" s="3" t="s">
        <v>200</v>
      </c>
      <c r="C68" s="3" t="s">
        <v>198</v>
      </c>
      <c r="D68" s="3" t="s">
        <v>203</v>
      </c>
      <c r="E68" s="3">
        <v>9</v>
      </c>
      <c r="F68" s="3">
        <v>5</v>
      </c>
      <c r="G68" s="3">
        <v>8</v>
      </c>
      <c r="H68" s="3">
        <v>23</v>
      </c>
      <c r="I68" s="3">
        <v>15</v>
      </c>
      <c r="J68" s="3">
        <v>10</v>
      </c>
      <c r="K68" s="35">
        <v>10</v>
      </c>
      <c r="L68" s="35">
        <f t="shared" si="0"/>
        <v>80</v>
      </c>
      <c r="M68" s="35">
        <f t="shared" si="1"/>
        <v>84.210526315789465</v>
      </c>
    </row>
    <row r="69" spans="1:13" s="2" customFormat="1" ht="14.25" x14ac:dyDescent="0.2">
      <c r="A69" s="33" t="s">
        <v>288</v>
      </c>
      <c r="B69" s="3" t="s">
        <v>200</v>
      </c>
      <c r="C69" s="3" t="s">
        <v>199</v>
      </c>
      <c r="D69" s="3" t="s">
        <v>203</v>
      </c>
      <c r="E69" s="3">
        <v>5</v>
      </c>
      <c r="F69" s="3">
        <v>5</v>
      </c>
      <c r="G69" s="3">
        <v>5</v>
      </c>
      <c r="H69" s="3">
        <v>14</v>
      </c>
      <c r="I69" s="3">
        <v>11</v>
      </c>
      <c r="J69" s="3">
        <v>6</v>
      </c>
      <c r="K69" s="35">
        <v>10</v>
      </c>
      <c r="L69" s="35">
        <f t="shared" si="0"/>
        <v>56</v>
      </c>
      <c r="M69" s="35">
        <f t="shared" si="1"/>
        <v>58.947368421052623</v>
      </c>
    </row>
    <row r="70" spans="1:13" ht="29.25" x14ac:dyDescent="0.25">
      <c r="A70" s="33" t="s">
        <v>254</v>
      </c>
      <c r="B70" s="3" t="s">
        <v>253</v>
      </c>
      <c r="C70" s="3" t="s">
        <v>255</v>
      </c>
      <c r="D70" s="3" t="s">
        <v>256</v>
      </c>
      <c r="E70" s="3">
        <v>5</v>
      </c>
      <c r="F70" s="3">
        <v>5</v>
      </c>
      <c r="G70" s="3">
        <v>25</v>
      </c>
      <c r="H70" s="3">
        <v>15</v>
      </c>
      <c r="I70" s="3">
        <v>10</v>
      </c>
      <c r="J70" s="3">
        <v>12</v>
      </c>
      <c r="K70" s="19">
        <v>6</v>
      </c>
      <c r="L70" s="19">
        <f t="shared" si="0"/>
        <v>78</v>
      </c>
      <c r="M70" s="35">
        <f t="shared" si="1"/>
        <v>82.10526315789474</v>
      </c>
    </row>
    <row r="71" spans="1:13" x14ac:dyDescent="0.25">
      <c r="A71" s="33" t="s">
        <v>99</v>
      </c>
      <c r="B71" s="19" t="s">
        <v>100</v>
      </c>
      <c r="C71" s="19" t="s">
        <v>49</v>
      </c>
      <c r="D71" s="19" t="s">
        <v>50</v>
      </c>
      <c r="E71" s="19">
        <v>5</v>
      </c>
      <c r="F71" s="3">
        <v>5</v>
      </c>
      <c r="G71" s="3">
        <v>18</v>
      </c>
      <c r="H71" s="3">
        <v>5</v>
      </c>
      <c r="I71" s="3">
        <v>8</v>
      </c>
      <c r="J71" s="3">
        <v>13</v>
      </c>
      <c r="K71" s="19">
        <v>10</v>
      </c>
      <c r="L71" s="3">
        <f t="shared" ref="L71:L94" si="2">SUM(E71:K71)</f>
        <v>64</v>
      </c>
      <c r="M71" s="35">
        <f>L71/95*100</f>
        <v>67.368421052631575</v>
      </c>
    </row>
    <row r="72" spans="1:13" x14ac:dyDescent="0.25">
      <c r="A72" s="33" t="s">
        <v>101</v>
      </c>
      <c r="B72" s="19" t="s">
        <v>100</v>
      </c>
      <c r="C72" s="19" t="s">
        <v>102</v>
      </c>
      <c r="D72" s="19" t="s">
        <v>50</v>
      </c>
      <c r="E72" s="19">
        <v>5</v>
      </c>
      <c r="F72" s="3">
        <v>5</v>
      </c>
      <c r="G72" s="3">
        <v>19</v>
      </c>
      <c r="H72" s="3">
        <v>15</v>
      </c>
      <c r="I72" s="3">
        <v>7</v>
      </c>
      <c r="J72" s="19">
        <v>12</v>
      </c>
      <c r="K72" s="19">
        <v>10</v>
      </c>
      <c r="L72" s="3">
        <f t="shared" si="2"/>
        <v>73</v>
      </c>
      <c r="M72" s="35">
        <f>(73/95)*100</f>
        <v>76.84210526315789</v>
      </c>
    </row>
    <row r="73" spans="1:13" x14ac:dyDescent="0.25">
      <c r="A73" s="33" t="s">
        <v>103</v>
      </c>
      <c r="B73" s="19" t="s">
        <v>100</v>
      </c>
      <c r="C73" s="19" t="s">
        <v>104</v>
      </c>
      <c r="D73" s="19" t="s">
        <v>50</v>
      </c>
      <c r="E73" s="19">
        <v>5</v>
      </c>
      <c r="F73" s="3">
        <v>5</v>
      </c>
      <c r="G73" s="3">
        <v>19</v>
      </c>
      <c r="H73" s="3">
        <v>15</v>
      </c>
      <c r="I73" s="3">
        <v>7</v>
      </c>
      <c r="J73" s="19">
        <v>13</v>
      </c>
      <c r="K73" s="19">
        <v>10</v>
      </c>
      <c r="L73" s="3">
        <f t="shared" si="2"/>
        <v>74</v>
      </c>
      <c r="M73" s="35">
        <f>(74/95)*100</f>
        <v>77.89473684210526</v>
      </c>
    </row>
    <row r="74" spans="1:13" x14ac:dyDescent="0.25">
      <c r="A74" s="33" t="s">
        <v>105</v>
      </c>
      <c r="B74" s="19" t="s">
        <v>100</v>
      </c>
      <c r="C74" s="19" t="s">
        <v>106</v>
      </c>
      <c r="D74" s="19" t="s">
        <v>50</v>
      </c>
      <c r="E74" s="19">
        <v>5</v>
      </c>
      <c r="F74" s="3">
        <v>7</v>
      </c>
      <c r="G74" s="3">
        <v>20</v>
      </c>
      <c r="H74" s="3">
        <v>6</v>
      </c>
      <c r="I74" s="3">
        <v>9</v>
      </c>
      <c r="J74" s="19">
        <v>13</v>
      </c>
      <c r="K74" s="19">
        <v>10</v>
      </c>
      <c r="L74" s="3">
        <f t="shared" si="2"/>
        <v>70</v>
      </c>
      <c r="M74" s="35">
        <f>(70/95)*100</f>
        <v>73.68421052631578</v>
      </c>
    </row>
    <row r="75" spans="1:13" x14ac:dyDescent="0.25">
      <c r="A75" s="33" t="s">
        <v>107</v>
      </c>
      <c r="B75" s="19" t="s">
        <v>100</v>
      </c>
      <c r="C75" s="19" t="s">
        <v>108</v>
      </c>
      <c r="D75" s="19" t="s">
        <v>109</v>
      </c>
      <c r="E75" s="19">
        <v>5</v>
      </c>
      <c r="F75" s="3">
        <v>9</v>
      </c>
      <c r="G75" s="3">
        <v>19</v>
      </c>
      <c r="H75" s="3">
        <v>15</v>
      </c>
      <c r="I75" s="3">
        <v>8</v>
      </c>
      <c r="J75" s="19">
        <v>15</v>
      </c>
      <c r="K75" s="19">
        <v>9</v>
      </c>
      <c r="L75" s="3">
        <f t="shared" si="2"/>
        <v>80</v>
      </c>
      <c r="M75" s="35">
        <f>(80/95)*100</f>
        <v>84.210526315789465</v>
      </c>
    </row>
    <row r="76" spans="1:13" x14ac:dyDescent="0.25">
      <c r="A76" s="33" t="s">
        <v>110</v>
      </c>
      <c r="B76" s="19" t="s">
        <v>100</v>
      </c>
      <c r="C76" s="19" t="s">
        <v>111</v>
      </c>
      <c r="D76" s="19" t="s">
        <v>109</v>
      </c>
      <c r="E76" s="19">
        <v>5</v>
      </c>
      <c r="F76" s="3">
        <v>6</v>
      </c>
      <c r="G76" s="3">
        <v>25</v>
      </c>
      <c r="H76" s="3">
        <v>9</v>
      </c>
      <c r="I76" s="3">
        <v>10</v>
      </c>
      <c r="J76" s="19">
        <v>14</v>
      </c>
      <c r="K76" s="19">
        <v>9</v>
      </c>
      <c r="L76" s="3">
        <f t="shared" si="2"/>
        <v>78</v>
      </c>
      <c r="M76" s="35">
        <f>(78/95)*100</f>
        <v>82.10526315789474</v>
      </c>
    </row>
    <row r="77" spans="1:13" x14ac:dyDescent="0.25">
      <c r="A77" s="33" t="s">
        <v>112</v>
      </c>
      <c r="B77" s="19" t="s">
        <v>100</v>
      </c>
      <c r="C77" s="19" t="s">
        <v>113</v>
      </c>
      <c r="D77" s="19" t="s">
        <v>114</v>
      </c>
      <c r="E77" s="19">
        <v>3</v>
      </c>
      <c r="F77" s="3">
        <v>3</v>
      </c>
      <c r="G77" s="3">
        <v>17</v>
      </c>
      <c r="H77" s="3">
        <v>6</v>
      </c>
      <c r="I77" s="3">
        <v>6</v>
      </c>
      <c r="J77" s="19">
        <v>8</v>
      </c>
      <c r="K77" s="19">
        <v>9</v>
      </c>
      <c r="L77" s="3">
        <f t="shared" si="2"/>
        <v>52</v>
      </c>
      <c r="M77" s="35">
        <f>(52/95)*100</f>
        <v>54.736842105263165</v>
      </c>
    </row>
    <row r="78" spans="1:13" x14ac:dyDescent="0.25">
      <c r="A78" s="33" t="s">
        <v>115</v>
      </c>
      <c r="B78" s="19" t="s">
        <v>100</v>
      </c>
      <c r="C78" s="19" t="s">
        <v>116</v>
      </c>
      <c r="D78" s="19" t="s">
        <v>114</v>
      </c>
      <c r="E78" s="19">
        <v>3</v>
      </c>
      <c r="F78" s="3">
        <v>5</v>
      </c>
      <c r="G78" s="3">
        <v>14</v>
      </c>
      <c r="H78" s="3">
        <v>9</v>
      </c>
      <c r="I78" s="3">
        <v>6</v>
      </c>
      <c r="J78" s="19">
        <v>8</v>
      </c>
      <c r="K78" s="19">
        <v>7</v>
      </c>
      <c r="L78" s="3">
        <f t="shared" si="2"/>
        <v>52</v>
      </c>
      <c r="M78" s="35">
        <f t="shared" ref="M78" si="3">(52/95)*100</f>
        <v>54.736842105263165</v>
      </c>
    </row>
    <row r="79" spans="1:13" x14ac:dyDescent="0.25">
      <c r="A79" s="33" t="s">
        <v>117</v>
      </c>
      <c r="B79" s="19" t="s">
        <v>100</v>
      </c>
      <c r="C79" s="19" t="s">
        <v>118</v>
      </c>
      <c r="D79" s="19" t="s">
        <v>119</v>
      </c>
      <c r="E79" s="19">
        <v>5</v>
      </c>
      <c r="F79" s="3">
        <v>6</v>
      </c>
      <c r="G79" s="3">
        <v>16</v>
      </c>
      <c r="H79" s="3">
        <v>12</v>
      </c>
      <c r="I79" s="3">
        <v>9</v>
      </c>
      <c r="J79" s="19">
        <v>15</v>
      </c>
      <c r="K79" s="19">
        <v>10</v>
      </c>
      <c r="L79" s="3">
        <f t="shared" si="2"/>
        <v>73</v>
      </c>
      <c r="M79" s="35">
        <f>(73/95)*100</f>
        <v>76.84210526315789</v>
      </c>
    </row>
    <row r="80" spans="1:13" x14ac:dyDescent="0.25">
      <c r="A80" s="33" t="s">
        <v>120</v>
      </c>
      <c r="B80" s="19" t="s">
        <v>100</v>
      </c>
      <c r="C80" s="19" t="s">
        <v>121</v>
      </c>
      <c r="D80" s="19" t="s">
        <v>122</v>
      </c>
      <c r="E80" s="19">
        <v>5</v>
      </c>
      <c r="F80" s="3">
        <v>8</v>
      </c>
      <c r="G80" s="3">
        <v>19</v>
      </c>
      <c r="H80" s="3">
        <v>14</v>
      </c>
      <c r="I80" s="3">
        <v>8</v>
      </c>
      <c r="J80" s="19">
        <v>16</v>
      </c>
      <c r="K80" s="19">
        <v>10</v>
      </c>
      <c r="L80" s="3">
        <f t="shared" si="2"/>
        <v>80</v>
      </c>
      <c r="M80" s="35">
        <f>(80/95)*100</f>
        <v>84.210526315789465</v>
      </c>
    </row>
    <row r="81" spans="1:13" x14ac:dyDescent="0.25">
      <c r="A81" s="33" t="s">
        <v>123</v>
      </c>
      <c r="B81" s="19" t="s">
        <v>100</v>
      </c>
      <c r="C81" s="19" t="s">
        <v>124</v>
      </c>
      <c r="D81" s="19" t="s">
        <v>125</v>
      </c>
      <c r="E81" s="19">
        <v>5</v>
      </c>
      <c r="F81" s="3">
        <v>6</v>
      </c>
      <c r="G81" s="3">
        <v>23</v>
      </c>
      <c r="H81" s="3">
        <v>12</v>
      </c>
      <c r="I81" s="3">
        <v>9</v>
      </c>
      <c r="J81" s="19">
        <v>20</v>
      </c>
      <c r="K81" s="19">
        <v>10</v>
      </c>
      <c r="L81" s="3">
        <f t="shared" si="2"/>
        <v>85</v>
      </c>
      <c r="M81" s="35">
        <f>(85/95)*100</f>
        <v>89.473684210526315</v>
      </c>
    </row>
    <row r="82" spans="1:13" x14ac:dyDescent="0.25">
      <c r="A82" s="33" t="s">
        <v>126</v>
      </c>
      <c r="B82" s="19" t="s">
        <v>100</v>
      </c>
      <c r="C82" s="19" t="s">
        <v>127</v>
      </c>
      <c r="D82" s="19" t="s">
        <v>125</v>
      </c>
      <c r="E82" s="19">
        <v>5</v>
      </c>
      <c r="F82" s="3">
        <v>7</v>
      </c>
      <c r="G82" s="3">
        <v>21</v>
      </c>
      <c r="H82" s="3">
        <v>10</v>
      </c>
      <c r="I82" s="3">
        <v>9</v>
      </c>
      <c r="J82" s="19">
        <v>20</v>
      </c>
      <c r="K82" s="19">
        <v>10</v>
      </c>
      <c r="L82" s="3">
        <f t="shared" si="2"/>
        <v>82</v>
      </c>
      <c r="M82" s="35">
        <f>(82/95)*100</f>
        <v>86.31578947368422</v>
      </c>
    </row>
    <row r="83" spans="1:13" x14ac:dyDescent="0.25">
      <c r="A83" s="33" t="s">
        <v>128</v>
      </c>
      <c r="B83" s="19" t="s">
        <v>100</v>
      </c>
      <c r="C83" s="19" t="s">
        <v>129</v>
      </c>
      <c r="D83" s="19" t="s">
        <v>130</v>
      </c>
      <c r="E83" s="19">
        <v>3</v>
      </c>
      <c r="F83" s="3">
        <v>5</v>
      </c>
      <c r="G83" s="3">
        <v>21</v>
      </c>
      <c r="H83" s="3">
        <v>10</v>
      </c>
      <c r="I83" s="3">
        <v>8</v>
      </c>
      <c r="J83" s="3">
        <v>20</v>
      </c>
      <c r="K83" s="19">
        <v>10</v>
      </c>
      <c r="L83" s="3">
        <f t="shared" si="2"/>
        <v>77</v>
      </c>
      <c r="M83" s="35">
        <f>(77/95)*100</f>
        <v>81.05263157894737</v>
      </c>
    </row>
    <row r="84" spans="1:13" x14ac:dyDescent="0.25">
      <c r="A84" s="33" t="s">
        <v>131</v>
      </c>
      <c r="B84" s="19" t="s">
        <v>100</v>
      </c>
      <c r="C84" s="19" t="s">
        <v>132</v>
      </c>
      <c r="D84" s="19" t="s">
        <v>133</v>
      </c>
      <c r="E84" s="19">
        <v>5</v>
      </c>
      <c r="F84" s="3">
        <v>8</v>
      </c>
      <c r="G84" s="3">
        <v>25</v>
      </c>
      <c r="H84" s="3">
        <v>15</v>
      </c>
      <c r="I84" s="3">
        <v>10</v>
      </c>
      <c r="J84" s="3">
        <v>16</v>
      </c>
      <c r="K84" s="19">
        <v>10</v>
      </c>
      <c r="L84" s="3">
        <f t="shared" si="2"/>
        <v>89</v>
      </c>
      <c r="M84" s="35">
        <f>(89/95)*100</f>
        <v>93.684210526315795</v>
      </c>
    </row>
    <row r="85" spans="1:13" x14ac:dyDescent="0.25">
      <c r="A85" s="33" t="s">
        <v>134</v>
      </c>
      <c r="B85" s="19" t="s">
        <v>100</v>
      </c>
      <c r="C85" s="19" t="s">
        <v>135</v>
      </c>
      <c r="D85" s="19" t="s">
        <v>136</v>
      </c>
      <c r="E85" s="19">
        <v>5</v>
      </c>
      <c r="F85" s="3">
        <v>7</v>
      </c>
      <c r="G85" s="3">
        <v>18</v>
      </c>
      <c r="H85" s="3">
        <v>7</v>
      </c>
      <c r="I85" s="3">
        <v>7</v>
      </c>
      <c r="J85" s="3">
        <v>16</v>
      </c>
      <c r="K85" s="19">
        <v>10</v>
      </c>
      <c r="L85" s="3">
        <f t="shared" si="2"/>
        <v>70</v>
      </c>
      <c r="M85" s="35">
        <f>(70/95)*100</f>
        <v>73.68421052631578</v>
      </c>
    </row>
    <row r="86" spans="1:13" x14ac:dyDescent="0.25">
      <c r="A86" s="33" t="s">
        <v>137</v>
      </c>
      <c r="B86" s="19" t="s">
        <v>100</v>
      </c>
      <c r="C86" s="19" t="s">
        <v>138</v>
      </c>
      <c r="D86" s="19" t="s">
        <v>139</v>
      </c>
      <c r="E86" s="19">
        <v>4</v>
      </c>
      <c r="F86" s="3">
        <v>6</v>
      </c>
      <c r="G86" s="3">
        <v>20</v>
      </c>
      <c r="H86" s="3">
        <v>11</v>
      </c>
      <c r="I86" s="3">
        <v>8</v>
      </c>
      <c r="J86" s="3">
        <v>15</v>
      </c>
      <c r="K86" s="19">
        <v>9</v>
      </c>
      <c r="L86" s="3">
        <f t="shared" si="2"/>
        <v>73</v>
      </c>
      <c r="M86" s="35">
        <f>(73/95)*100</f>
        <v>76.84210526315789</v>
      </c>
    </row>
    <row r="87" spans="1:13" x14ac:dyDescent="0.25">
      <c r="A87" s="33" t="s">
        <v>140</v>
      </c>
      <c r="B87" s="19" t="s">
        <v>100</v>
      </c>
      <c r="C87" s="19" t="s">
        <v>141</v>
      </c>
      <c r="D87" s="19" t="s">
        <v>142</v>
      </c>
      <c r="E87" s="19">
        <v>5</v>
      </c>
      <c r="F87" s="3">
        <v>6</v>
      </c>
      <c r="G87" s="3">
        <v>22</v>
      </c>
      <c r="H87" s="3">
        <v>9</v>
      </c>
      <c r="I87" s="3">
        <v>8</v>
      </c>
      <c r="J87" s="3">
        <v>16</v>
      </c>
      <c r="K87" s="19">
        <v>10</v>
      </c>
      <c r="L87" s="3">
        <f t="shared" si="2"/>
        <v>76</v>
      </c>
      <c r="M87" s="35">
        <f>(76/95)*100</f>
        <v>80</v>
      </c>
    </row>
    <row r="88" spans="1:13" x14ac:dyDescent="0.25">
      <c r="A88" s="33" t="s">
        <v>143</v>
      </c>
      <c r="B88" s="19" t="s">
        <v>100</v>
      </c>
      <c r="C88" s="19" t="s">
        <v>144</v>
      </c>
      <c r="D88" s="19" t="s">
        <v>145</v>
      </c>
      <c r="E88" s="19">
        <v>4</v>
      </c>
      <c r="F88" s="3">
        <v>10</v>
      </c>
      <c r="G88" s="3">
        <v>23</v>
      </c>
      <c r="H88" s="3">
        <v>7</v>
      </c>
      <c r="I88" s="3">
        <v>10</v>
      </c>
      <c r="J88" s="3">
        <v>15</v>
      </c>
      <c r="K88" s="19">
        <v>10</v>
      </c>
      <c r="L88" s="3">
        <f t="shared" si="2"/>
        <v>79</v>
      </c>
      <c r="M88" s="35">
        <f>(79/95)*100</f>
        <v>83.15789473684211</v>
      </c>
    </row>
    <row r="89" spans="1:13" x14ac:dyDescent="0.25">
      <c r="A89" s="33" t="s">
        <v>146</v>
      </c>
      <c r="B89" s="19" t="s">
        <v>100</v>
      </c>
      <c r="C89" s="19" t="s">
        <v>147</v>
      </c>
      <c r="D89" s="19" t="s">
        <v>148</v>
      </c>
      <c r="E89" s="19">
        <v>4</v>
      </c>
      <c r="F89" s="3">
        <v>7</v>
      </c>
      <c r="G89" s="3">
        <v>10</v>
      </c>
      <c r="H89" s="3">
        <v>9</v>
      </c>
      <c r="I89" s="3">
        <v>4</v>
      </c>
      <c r="J89" s="3">
        <v>16</v>
      </c>
      <c r="K89" s="19">
        <v>10</v>
      </c>
      <c r="L89" s="3">
        <f t="shared" si="2"/>
        <v>60</v>
      </c>
      <c r="M89" s="35">
        <f>(60/95)*100</f>
        <v>63.157894736842103</v>
      </c>
    </row>
    <row r="90" spans="1:13" x14ac:dyDescent="0.25">
      <c r="A90" s="33" t="s">
        <v>149</v>
      </c>
      <c r="B90" s="19" t="s">
        <v>100</v>
      </c>
      <c r="C90" s="19" t="s">
        <v>150</v>
      </c>
      <c r="D90" s="19" t="s">
        <v>151</v>
      </c>
      <c r="E90" s="19">
        <v>5</v>
      </c>
      <c r="F90" s="3">
        <v>10</v>
      </c>
      <c r="G90" s="3">
        <v>20</v>
      </c>
      <c r="H90" s="3">
        <v>13</v>
      </c>
      <c r="I90" s="3">
        <v>10</v>
      </c>
      <c r="J90" s="3">
        <v>16</v>
      </c>
      <c r="K90" s="19">
        <v>10</v>
      </c>
      <c r="L90" s="3">
        <f t="shared" si="2"/>
        <v>84</v>
      </c>
      <c r="M90" s="35">
        <f>(84/95)*100</f>
        <v>88.421052631578945</v>
      </c>
    </row>
    <row r="91" spans="1:13" x14ac:dyDescent="0.25">
      <c r="A91" s="33" t="s">
        <v>152</v>
      </c>
      <c r="B91" s="19" t="s">
        <v>100</v>
      </c>
      <c r="C91" s="19" t="s">
        <v>153</v>
      </c>
      <c r="D91" s="19" t="s">
        <v>148</v>
      </c>
      <c r="E91" s="19">
        <v>5</v>
      </c>
      <c r="F91" s="3">
        <v>9</v>
      </c>
      <c r="G91" s="3">
        <v>19</v>
      </c>
      <c r="H91" s="3">
        <v>14</v>
      </c>
      <c r="I91" s="3">
        <v>7</v>
      </c>
      <c r="J91" s="3">
        <v>17</v>
      </c>
      <c r="K91" s="19">
        <v>9</v>
      </c>
      <c r="L91" s="3">
        <f t="shared" si="2"/>
        <v>80</v>
      </c>
      <c r="M91" s="35">
        <f>(80/95)*100</f>
        <v>84.210526315789465</v>
      </c>
    </row>
    <row r="92" spans="1:13" x14ac:dyDescent="0.25">
      <c r="A92" s="33" t="s">
        <v>154</v>
      </c>
      <c r="B92" s="19" t="s">
        <v>100</v>
      </c>
      <c r="C92" s="19" t="s">
        <v>155</v>
      </c>
      <c r="D92" s="19" t="s">
        <v>148</v>
      </c>
      <c r="E92" s="19">
        <v>5</v>
      </c>
      <c r="F92" s="3">
        <v>6</v>
      </c>
      <c r="G92" s="3">
        <v>16</v>
      </c>
      <c r="H92" s="3">
        <v>7</v>
      </c>
      <c r="I92" s="3">
        <v>9</v>
      </c>
      <c r="J92" s="3">
        <v>16</v>
      </c>
      <c r="K92" s="19">
        <v>10</v>
      </c>
      <c r="L92" s="3">
        <f t="shared" si="2"/>
        <v>69</v>
      </c>
      <c r="M92" s="35">
        <f>(69/95)*100</f>
        <v>72.631578947368425</v>
      </c>
    </row>
    <row r="93" spans="1:13" x14ac:dyDescent="0.25">
      <c r="A93" s="33" t="s">
        <v>156</v>
      </c>
      <c r="B93" s="19" t="s">
        <v>100</v>
      </c>
      <c r="C93" s="19" t="s">
        <v>157</v>
      </c>
      <c r="D93" s="19" t="s">
        <v>158</v>
      </c>
      <c r="E93" s="19">
        <v>5</v>
      </c>
      <c r="F93" s="3">
        <v>8</v>
      </c>
      <c r="G93" s="3">
        <v>22</v>
      </c>
      <c r="H93" s="3">
        <v>13</v>
      </c>
      <c r="I93" s="3">
        <v>9</v>
      </c>
      <c r="J93" s="3">
        <v>15</v>
      </c>
      <c r="K93" s="19">
        <v>10</v>
      </c>
      <c r="L93" s="3">
        <f t="shared" si="2"/>
        <v>82</v>
      </c>
      <c r="M93" s="35">
        <f>(82/95)*100</f>
        <v>86.31578947368422</v>
      </c>
    </row>
    <row r="94" spans="1:13" x14ac:dyDescent="0.25">
      <c r="A94" s="33" t="s">
        <v>159</v>
      </c>
      <c r="B94" s="19" t="s">
        <v>100</v>
      </c>
      <c r="C94" s="19" t="s">
        <v>160</v>
      </c>
      <c r="D94" s="19" t="s">
        <v>161</v>
      </c>
      <c r="E94" s="19">
        <v>4</v>
      </c>
      <c r="F94" s="3">
        <v>6</v>
      </c>
      <c r="G94" s="3">
        <v>16</v>
      </c>
      <c r="H94" s="3">
        <v>5</v>
      </c>
      <c r="I94" s="3">
        <v>7</v>
      </c>
      <c r="J94" s="3">
        <v>18</v>
      </c>
      <c r="K94" s="19">
        <v>10</v>
      </c>
      <c r="L94" s="3">
        <f t="shared" si="2"/>
        <v>66</v>
      </c>
      <c r="M94" s="35">
        <f>(66/95)*100</f>
        <v>69.473684210526315</v>
      </c>
    </row>
    <row r="95" spans="1:13" x14ac:dyDescent="0.25">
      <c r="A95" s="33" t="s">
        <v>204</v>
      </c>
      <c r="B95" s="3" t="s">
        <v>100</v>
      </c>
      <c r="C95" s="3" t="s">
        <v>205</v>
      </c>
      <c r="D95" s="3" t="s">
        <v>206</v>
      </c>
      <c r="E95" s="3">
        <v>3</v>
      </c>
      <c r="F95" s="3">
        <v>3</v>
      </c>
      <c r="G95" s="3">
        <v>14</v>
      </c>
      <c r="H95" s="3">
        <v>8</v>
      </c>
      <c r="I95" s="3">
        <v>8</v>
      </c>
      <c r="J95" s="3">
        <v>18</v>
      </c>
      <c r="K95" s="3">
        <v>10</v>
      </c>
      <c r="L95" s="3">
        <f t="shared" ref="L95:L111" si="4">SUM(E95:K95)</f>
        <v>64</v>
      </c>
      <c r="M95" s="35">
        <f>L95/95*100</f>
        <v>67.368421052631575</v>
      </c>
    </row>
    <row r="96" spans="1:13" ht="29.25" x14ac:dyDescent="0.25">
      <c r="A96" s="33" t="s">
        <v>221</v>
      </c>
      <c r="B96" s="3" t="s">
        <v>100</v>
      </c>
      <c r="C96" s="3" t="s">
        <v>207</v>
      </c>
      <c r="D96" s="3" t="s">
        <v>208</v>
      </c>
      <c r="E96" s="3">
        <v>5</v>
      </c>
      <c r="F96" s="3">
        <v>7</v>
      </c>
      <c r="G96" s="3">
        <v>24</v>
      </c>
      <c r="H96" s="3">
        <v>8</v>
      </c>
      <c r="I96" s="3">
        <v>9</v>
      </c>
      <c r="J96" s="3">
        <v>18</v>
      </c>
      <c r="K96" s="3">
        <v>10</v>
      </c>
      <c r="L96" s="3">
        <f t="shared" si="4"/>
        <v>81</v>
      </c>
      <c r="M96" s="35">
        <f t="shared" ref="M96:M111" si="5">L96/95*100</f>
        <v>85.263157894736835</v>
      </c>
    </row>
    <row r="97" spans="1:13" x14ac:dyDescent="0.25">
      <c r="A97" s="33" t="s">
        <v>222</v>
      </c>
      <c r="B97" s="3" t="s">
        <v>100</v>
      </c>
      <c r="C97" s="3" t="s">
        <v>209</v>
      </c>
      <c r="D97" s="3" t="s">
        <v>210</v>
      </c>
      <c r="E97" s="3">
        <v>4</v>
      </c>
      <c r="F97" s="3">
        <v>7</v>
      </c>
      <c r="G97" s="3">
        <v>22</v>
      </c>
      <c r="H97" s="3">
        <v>13</v>
      </c>
      <c r="I97" s="3">
        <v>8</v>
      </c>
      <c r="J97" s="3">
        <v>18</v>
      </c>
      <c r="K97" s="3">
        <v>10</v>
      </c>
      <c r="L97" s="3">
        <f t="shared" si="4"/>
        <v>82</v>
      </c>
      <c r="M97" s="35">
        <f t="shared" si="5"/>
        <v>86.31578947368422</v>
      </c>
    </row>
    <row r="98" spans="1:13" x14ac:dyDescent="0.25">
      <c r="A98" s="33" t="s">
        <v>223</v>
      </c>
      <c r="B98" s="3" t="s">
        <v>100</v>
      </c>
      <c r="C98" s="3" t="s">
        <v>211</v>
      </c>
      <c r="D98" s="3" t="s">
        <v>212</v>
      </c>
      <c r="E98" s="3">
        <v>5</v>
      </c>
      <c r="F98" s="3">
        <v>7</v>
      </c>
      <c r="G98" s="3">
        <v>24</v>
      </c>
      <c r="H98" s="3">
        <v>14</v>
      </c>
      <c r="I98" s="3">
        <v>7</v>
      </c>
      <c r="J98" s="3">
        <v>18</v>
      </c>
      <c r="K98" s="3">
        <v>9</v>
      </c>
      <c r="L98" s="3">
        <f t="shared" si="4"/>
        <v>84</v>
      </c>
      <c r="M98" s="35">
        <f t="shared" si="5"/>
        <v>88.421052631578945</v>
      </c>
    </row>
    <row r="99" spans="1:13" ht="42.75" x14ac:dyDescent="0.25">
      <c r="A99" s="33" t="s">
        <v>224</v>
      </c>
      <c r="B99" s="20" t="s">
        <v>100</v>
      </c>
      <c r="C99" s="20" t="s">
        <v>213</v>
      </c>
      <c r="D99" s="20" t="s">
        <v>214</v>
      </c>
      <c r="E99" s="20">
        <v>4</v>
      </c>
      <c r="F99" s="20">
        <v>10</v>
      </c>
      <c r="G99" s="20">
        <v>22</v>
      </c>
      <c r="H99" s="20">
        <v>14</v>
      </c>
      <c r="I99" s="20">
        <v>9</v>
      </c>
      <c r="J99" s="3">
        <v>18</v>
      </c>
      <c r="K99" s="20">
        <v>10</v>
      </c>
      <c r="L99" s="3">
        <f t="shared" si="4"/>
        <v>87</v>
      </c>
      <c r="M99" s="35">
        <f t="shared" si="5"/>
        <v>91.578947368421055</v>
      </c>
    </row>
    <row r="100" spans="1:13" x14ac:dyDescent="0.25">
      <c r="A100" s="33" t="s">
        <v>225</v>
      </c>
      <c r="B100" s="3" t="s">
        <v>100</v>
      </c>
      <c r="C100" s="3" t="s">
        <v>215</v>
      </c>
      <c r="D100" s="3" t="s">
        <v>216</v>
      </c>
      <c r="E100" s="3">
        <v>5</v>
      </c>
      <c r="F100" s="3">
        <v>9</v>
      </c>
      <c r="G100" s="3">
        <v>20</v>
      </c>
      <c r="H100" s="3">
        <v>11</v>
      </c>
      <c r="I100" s="3">
        <v>9</v>
      </c>
      <c r="J100" s="3">
        <v>18</v>
      </c>
      <c r="K100" s="3">
        <v>10</v>
      </c>
      <c r="L100" s="3">
        <f t="shared" si="4"/>
        <v>82</v>
      </c>
      <c r="M100" s="35">
        <f t="shared" si="5"/>
        <v>86.31578947368422</v>
      </c>
    </row>
    <row r="101" spans="1:13" ht="28.5" x14ac:dyDescent="0.25">
      <c r="A101" s="33" t="s">
        <v>226</v>
      </c>
      <c r="B101" s="3" t="s">
        <v>100</v>
      </c>
      <c r="C101" s="3" t="s">
        <v>217</v>
      </c>
      <c r="D101" s="20" t="s">
        <v>218</v>
      </c>
      <c r="E101" s="3">
        <v>5</v>
      </c>
      <c r="F101" s="3">
        <v>9</v>
      </c>
      <c r="G101" s="3">
        <v>20</v>
      </c>
      <c r="H101" s="3">
        <v>11</v>
      </c>
      <c r="I101" s="3">
        <v>9</v>
      </c>
      <c r="J101" s="3">
        <v>18</v>
      </c>
      <c r="K101" s="3">
        <v>10</v>
      </c>
      <c r="L101" s="3">
        <f t="shared" si="4"/>
        <v>82</v>
      </c>
      <c r="M101" s="35">
        <f t="shared" si="5"/>
        <v>86.31578947368422</v>
      </c>
    </row>
    <row r="102" spans="1:13" x14ac:dyDescent="0.25">
      <c r="A102" s="33" t="s">
        <v>227</v>
      </c>
      <c r="B102" s="3" t="s">
        <v>100</v>
      </c>
      <c r="C102" s="3" t="s">
        <v>219</v>
      </c>
      <c r="D102" s="3" t="s">
        <v>220</v>
      </c>
      <c r="E102" s="3">
        <v>4</v>
      </c>
      <c r="F102" s="3">
        <v>6</v>
      </c>
      <c r="G102" s="3">
        <v>15</v>
      </c>
      <c r="H102" s="3">
        <v>7</v>
      </c>
      <c r="I102" s="3">
        <v>9</v>
      </c>
      <c r="J102" s="3">
        <v>18</v>
      </c>
      <c r="K102" s="3">
        <v>10</v>
      </c>
      <c r="L102" s="3">
        <f t="shared" si="4"/>
        <v>69</v>
      </c>
      <c r="M102" s="35">
        <f t="shared" si="5"/>
        <v>72.631578947368425</v>
      </c>
    </row>
    <row r="103" spans="1:13" ht="29.25" x14ac:dyDescent="0.25">
      <c r="A103" s="33" t="s">
        <v>242</v>
      </c>
      <c r="B103" s="3" t="s">
        <v>100</v>
      </c>
      <c r="C103" s="3" t="s">
        <v>250</v>
      </c>
      <c r="D103" s="3" t="s">
        <v>228</v>
      </c>
      <c r="E103" s="3">
        <v>5</v>
      </c>
      <c r="F103" s="3">
        <v>10</v>
      </c>
      <c r="G103" s="3">
        <v>20</v>
      </c>
      <c r="H103" s="3">
        <v>9</v>
      </c>
      <c r="I103" s="3">
        <v>8</v>
      </c>
      <c r="J103" s="3">
        <v>10.4</v>
      </c>
      <c r="K103" s="3">
        <v>10</v>
      </c>
      <c r="L103" s="3">
        <f t="shared" si="4"/>
        <v>72.400000000000006</v>
      </c>
      <c r="M103" s="35">
        <f t="shared" si="5"/>
        <v>76.21052631578948</v>
      </c>
    </row>
    <row r="104" spans="1:13" ht="29.25" x14ac:dyDescent="0.25">
      <c r="A104" s="33" t="s">
        <v>243</v>
      </c>
      <c r="B104" s="3" t="s">
        <v>100</v>
      </c>
      <c r="C104" s="3" t="s">
        <v>229</v>
      </c>
      <c r="D104" s="3" t="s">
        <v>228</v>
      </c>
      <c r="E104" s="3">
        <v>3</v>
      </c>
      <c r="F104" s="3">
        <v>4</v>
      </c>
      <c r="G104" s="3">
        <v>17</v>
      </c>
      <c r="H104" s="3">
        <v>9</v>
      </c>
      <c r="I104" s="3">
        <v>7</v>
      </c>
      <c r="J104" s="3">
        <v>8</v>
      </c>
      <c r="K104" s="3">
        <v>9</v>
      </c>
      <c r="L104" s="3">
        <f t="shared" si="4"/>
        <v>57</v>
      </c>
      <c r="M104" s="35">
        <f t="shared" si="5"/>
        <v>60</v>
      </c>
    </row>
    <row r="105" spans="1:13" ht="29.25" x14ac:dyDescent="0.25">
      <c r="A105" s="33" t="s">
        <v>244</v>
      </c>
      <c r="B105" s="3" t="s">
        <v>100</v>
      </c>
      <c r="C105" s="3" t="s">
        <v>230</v>
      </c>
      <c r="D105" s="3" t="s">
        <v>231</v>
      </c>
      <c r="E105" s="3">
        <v>3</v>
      </c>
      <c r="F105" s="3">
        <v>10</v>
      </c>
      <c r="G105" s="3">
        <v>24</v>
      </c>
      <c r="H105" s="3">
        <v>15</v>
      </c>
      <c r="I105" s="3">
        <v>9</v>
      </c>
      <c r="J105" s="3">
        <v>12.2</v>
      </c>
      <c r="K105" s="3">
        <v>9</v>
      </c>
      <c r="L105" s="3">
        <f t="shared" si="4"/>
        <v>82.2</v>
      </c>
      <c r="M105" s="35">
        <f t="shared" si="5"/>
        <v>86.526315789473685</v>
      </c>
    </row>
    <row r="106" spans="1:13" ht="29.25" x14ac:dyDescent="0.25">
      <c r="A106" s="33" t="s">
        <v>245</v>
      </c>
      <c r="B106" s="3" t="s">
        <v>100</v>
      </c>
      <c r="C106" s="3" t="s">
        <v>232</v>
      </c>
      <c r="D106" s="3" t="s">
        <v>233</v>
      </c>
      <c r="E106" s="3">
        <v>4</v>
      </c>
      <c r="F106" s="3">
        <v>7</v>
      </c>
      <c r="G106" s="3">
        <v>22</v>
      </c>
      <c r="H106" s="3">
        <v>13</v>
      </c>
      <c r="I106" s="3">
        <v>8</v>
      </c>
      <c r="J106" s="3">
        <v>11</v>
      </c>
      <c r="K106" s="3">
        <v>10</v>
      </c>
      <c r="L106" s="3">
        <f t="shared" si="4"/>
        <v>75</v>
      </c>
      <c r="M106" s="35">
        <f t="shared" si="5"/>
        <v>78.94736842105263</v>
      </c>
    </row>
    <row r="107" spans="1:13" ht="29.25" x14ac:dyDescent="0.25">
      <c r="A107" s="33" t="s">
        <v>246</v>
      </c>
      <c r="B107" s="3" t="s">
        <v>100</v>
      </c>
      <c r="C107" s="3" t="s">
        <v>234</v>
      </c>
      <c r="D107" s="3" t="s">
        <v>235</v>
      </c>
      <c r="E107" s="3">
        <v>5</v>
      </c>
      <c r="F107" s="3">
        <v>9</v>
      </c>
      <c r="G107" s="3">
        <v>23</v>
      </c>
      <c r="H107" s="3">
        <v>9</v>
      </c>
      <c r="I107" s="3">
        <v>8</v>
      </c>
      <c r="J107" s="3">
        <v>11</v>
      </c>
      <c r="K107" s="3">
        <v>10</v>
      </c>
      <c r="L107" s="3">
        <f t="shared" si="4"/>
        <v>75</v>
      </c>
      <c r="M107" s="35">
        <f t="shared" si="5"/>
        <v>78.94736842105263</v>
      </c>
    </row>
    <row r="108" spans="1:13" x14ac:dyDescent="0.25">
      <c r="A108" s="33" t="s">
        <v>247</v>
      </c>
      <c r="B108" s="3" t="s">
        <v>100</v>
      </c>
      <c r="C108" s="3" t="s">
        <v>236</v>
      </c>
      <c r="D108" s="3" t="s">
        <v>237</v>
      </c>
      <c r="E108" s="3">
        <v>4</v>
      </c>
      <c r="F108" s="3">
        <v>9</v>
      </c>
      <c r="G108" s="3">
        <v>21</v>
      </c>
      <c r="H108" s="3">
        <v>12</v>
      </c>
      <c r="I108" s="3">
        <v>8</v>
      </c>
      <c r="J108" s="3">
        <v>11</v>
      </c>
      <c r="K108" s="3">
        <v>10</v>
      </c>
      <c r="L108" s="3">
        <f t="shared" si="4"/>
        <v>75</v>
      </c>
      <c r="M108" s="35">
        <f t="shared" si="5"/>
        <v>78.94736842105263</v>
      </c>
    </row>
    <row r="109" spans="1:13" ht="29.25" x14ac:dyDescent="0.25">
      <c r="A109" s="33" t="s">
        <v>248</v>
      </c>
      <c r="B109" s="3" t="s">
        <v>100</v>
      </c>
      <c r="C109" s="3" t="s">
        <v>238</v>
      </c>
      <c r="D109" s="3" t="s">
        <v>239</v>
      </c>
      <c r="E109" s="3">
        <v>4</v>
      </c>
      <c r="F109" s="3">
        <v>9</v>
      </c>
      <c r="G109" s="3">
        <v>24</v>
      </c>
      <c r="H109" s="3">
        <v>9</v>
      </c>
      <c r="I109" s="3">
        <v>10</v>
      </c>
      <c r="J109" s="3">
        <v>11.2</v>
      </c>
      <c r="K109" s="3">
        <v>10</v>
      </c>
      <c r="L109" s="3">
        <f t="shared" si="4"/>
        <v>77.2</v>
      </c>
      <c r="M109" s="35">
        <f t="shared" si="5"/>
        <v>81.26315789473685</v>
      </c>
    </row>
    <row r="110" spans="1:13" ht="29.25" x14ac:dyDescent="0.25">
      <c r="A110" s="33" t="s">
        <v>249</v>
      </c>
      <c r="B110" s="3" t="s">
        <v>100</v>
      </c>
      <c r="C110" s="3" t="s">
        <v>240</v>
      </c>
      <c r="D110" s="3" t="s">
        <v>241</v>
      </c>
      <c r="E110" s="3">
        <v>4</v>
      </c>
      <c r="F110" s="3">
        <v>10</v>
      </c>
      <c r="G110" s="3">
        <v>20</v>
      </c>
      <c r="H110" s="3">
        <v>10</v>
      </c>
      <c r="I110" s="3">
        <v>4</v>
      </c>
      <c r="J110" s="3">
        <v>10</v>
      </c>
      <c r="K110" s="3">
        <v>9</v>
      </c>
      <c r="L110" s="3">
        <f t="shared" si="4"/>
        <v>67</v>
      </c>
      <c r="M110" s="35">
        <f t="shared" si="5"/>
        <v>70.526315789473685</v>
      </c>
    </row>
    <row r="111" spans="1:13" x14ac:dyDescent="0.25">
      <c r="A111" s="33" t="s">
        <v>252</v>
      </c>
      <c r="B111" s="3" t="s">
        <v>100</v>
      </c>
      <c r="C111" s="3" t="s">
        <v>157</v>
      </c>
      <c r="D111" s="3" t="s">
        <v>251</v>
      </c>
      <c r="E111" s="3">
        <v>5</v>
      </c>
      <c r="F111" s="3">
        <v>8</v>
      </c>
      <c r="G111" s="3">
        <v>22</v>
      </c>
      <c r="H111" s="3">
        <v>13</v>
      </c>
      <c r="I111" s="3">
        <v>9</v>
      </c>
      <c r="J111" s="36">
        <v>15</v>
      </c>
      <c r="K111" s="36">
        <v>10</v>
      </c>
      <c r="L111" s="3">
        <f t="shared" si="4"/>
        <v>82</v>
      </c>
      <c r="M111" s="35">
        <f t="shared" si="5"/>
        <v>86.31578947368422</v>
      </c>
    </row>
    <row r="113" spans="1:13" ht="16.350000000000001" customHeight="1" x14ac:dyDescent="0.25">
      <c r="A113" s="26" t="s">
        <v>13</v>
      </c>
      <c r="B113" s="27" t="s">
        <v>14</v>
      </c>
      <c r="C113" s="11" t="s">
        <v>49</v>
      </c>
      <c r="D113" s="12" t="s">
        <v>50</v>
      </c>
      <c r="E113" s="21">
        <v>5</v>
      </c>
      <c r="F113" s="21">
        <v>10</v>
      </c>
      <c r="G113" s="21">
        <v>23</v>
      </c>
      <c r="H113" s="21">
        <v>13</v>
      </c>
      <c r="I113" s="21">
        <v>10</v>
      </c>
      <c r="J113" s="21">
        <v>15</v>
      </c>
      <c r="K113" s="21">
        <v>10</v>
      </c>
      <c r="L113" s="21">
        <v>86</v>
      </c>
      <c r="M113" s="22">
        <v>90.526315789473685</v>
      </c>
    </row>
    <row r="114" spans="1:13" ht="14.45" customHeight="1" x14ac:dyDescent="0.25">
      <c r="A114" s="26" t="s">
        <v>15</v>
      </c>
      <c r="B114" s="27" t="s">
        <v>14</v>
      </c>
      <c r="C114" s="11" t="s">
        <v>51</v>
      </c>
      <c r="D114" s="12" t="s">
        <v>50</v>
      </c>
      <c r="E114" s="21">
        <v>5</v>
      </c>
      <c r="F114" s="21">
        <v>7</v>
      </c>
      <c r="G114" s="21">
        <v>20</v>
      </c>
      <c r="H114" s="21">
        <v>11</v>
      </c>
      <c r="I114" s="21">
        <v>8</v>
      </c>
      <c r="J114" s="21">
        <v>15</v>
      </c>
      <c r="K114" s="21">
        <v>10</v>
      </c>
      <c r="L114" s="21">
        <v>76</v>
      </c>
      <c r="M114" s="22">
        <v>80</v>
      </c>
    </row>
    <row r="115" spans="1:13" ht="14.45" customHeight="1" x14ac:dyDescent="0.25">
      <c r="A115" s="26" t="s">
        <v>16</v>
      </c>
      <c r="B115" s="27" t="s">
        <v>14</v>
      </c>
      <c r="C115" s="11" t="s">
        <v>52</v>
      </c>
      <c r="D115" s="12" t="s">
        <v>50</v>
      </c>
      <c r="E115" s="21">
        <v>5</v>
      </c>
      <c r="F115" s="21">
        <v>8</v>
      </c>
      <c r="G115" s="21">
        <v>23</v>
      </c>
      <c r="H115" s="21">
        <v>10</v>
      </c>
      <c r="I115" s="21">
        <v>10</v>
      </c>
      <c r="J115" s="21">
        <v>15</v>
      </c>
      <c r="K115" s="21">
        <v>10</v>
      </c>
      <c r="L115" s="21">
        <v>81</v>
      </c>
      <c r="M115" s="22">
        <v>85.263157894736835</v>
      </c>
    </row>
    <row r="116" spans="1:13" ht="14.45" customHeight="1" x14ac:dyDescent="0.25">
      <c r="A116" s="26" t="s">
        <v>17</v>
      </c>
      <c r="B116" s="27" t="s">
        <v>14</v>
      </c>
      <c r="C116" s="11" t="s">
        <v>53</v>
      </c>
      <c r="D116" s="12" t="s">
        <v>50</v>
      </c>
      <c r="E116" s="21">
        <v>4</v>
      </c>
      <c r="F116" s="21">
        <v>6</v>
      </c>
      <c r="G116" s="21">
        <v>20</v>
      </c>
      <c r="H116" s="21">
        <v>13</v>
      </c>
      <c r="I116" s="21">
        <v>8</v>
      </c>
      <c r="J116" s="21">
        <v>16</v>
      </c>
      <c r="K116" s="21">
        <v>10</v>
      </c>
      <c r="L116" s="21">
        <v>77</v>
      </c>
      <c r="M116" s="22">
        <v>81.05263157894737</v>
      </c>
    </row>
    <row r="117" spans="1:13" ht="14.45" customHeight="1" x14ac:dyDescent="0.25">
      <c r="A117" s="26" t="s">
        <v>18</v>
      </c>
      <c r="B117" s="27" t="s">
        <v>14</v>
      </c>
      <c r="C117" s="11" t="s">
        <v>54</v>
      </c>
      <c r="D117" s="12" t="s">
        <v>55</v>
      </c>
      <c r="E117" s="21">
        <v>4</v>
      </c>
      <c r="F117" s="21">
        <v>9</v>
      </c>
      <c r="G117" s="21">
        <v>24</v>
      </c>
      <c r="H117" s="21">
        <v>11</v>
      </c>
      <c r="I117" s="21">
        <v>8</v>
      </c>
      <c r="J117" s="21">
        <v>17.5</v>
      </c>
      <c r="K117" s="21">
        <v>10</v>
      </c>
      <c r="L117" s="21">
        <v>83.5</v>
      </c>
      <c r="M117" s="22">
        <v>87.89473684210526</v>
      </c>
    </row>
    <row r="118" spans="1:13" ht="14.45" customHeight="1" x14ac:dyDescent="0.25">
      <c r="A118" s="26" t="s">
        <v>19</v>
      </c>
      <c r="B118" s="27" t="s">
        <v>14</v>
      </c>
      <c r="C118" s="11" t="s">
        <v>56</v>
      </c>
      <c r="D118" s="12" t="s">
        <v>55</v>
      </c>
      <c r="E118" s="21">
        <v>4</v>
      </c>
      <c r="F118" s="21">
        <v>10</v>
      </c>
      <c r="G118" s="21">
        <v>24</v>
      </c>
      <c r="H118" s="21">
        <v>15</v>
      </c>
      <c r="I118" s="21">
        <v>10</v>
      </c>
      <c r="J118" s="21">
        <v>18.5</v>
      </c>
      <c r="K118" s="21">
        <v>10</v>
      </c>
      <c r="L118" s="21">
        <v>91.5</v>
      </c>
      <c r="M118" s="22">
        <v>96.315789473684205</v>
      </c>
    </row>
    <row r="119" spans="1:13" x14ac:dyDescent="0.25">
      <c r="A119" s="26" t="s">
        <v>20</v>
      </c>
      <c r="B119" s="27" t="s">
        <v>14</v>
      </c>
      <c r="C119" s="11" t="s">
        <v>57</v>
      </c>
      <c r="D119" s="12" t="s">
        <v>58</v>
      </c>
      <c r="E119" s="21">
        <v>4</v>
      </c>
      <c r="F119" s="21">
        <v>10</v>
      </c>
      <c r="G119" s="21">
        <v>25</v>
      </c>
      <c r="H119" s="21">
        <v>15</v>
      </c>
      <c r="I119" s="21">
        <v>10</v>
      </c>
      <c r="J119" s="21" t="s">
        <v>94</v>
      </c>
      <c r="K119" s="37">
        <v>9.1666666666666661</v>
      </c>
      <c r="L119" s="21">
        <v>73.166666666666671</v>
      </c>
      <c r="M119" s="22">
        <v>77.017543859649123</v>
      </c>
    </row>
    <row r="120" spans="1:13" x14ac:dyDescent="0.25">
      <c r="A120" s="26" t="s">
        <v>21</v>
      </c>
      <c r="B120" s="27" t="s">
        <v>14</v>
      </c>
      <c r="C120" s="11" t="s">
        <v>59</v>
      </c>
      <c r="D120" s="12" t="s">
        <v>58</v>
      </c>
      <c r="E120" s="21">
        <v>5</v>
      </c>
      <c r="F120" s="21">
        <v>9</v>
      </c>
      <c r="G120" s="21">
        <v>20</v>
      </c>
      <c r="H120" s="21">
        <v>18</v>
      </c>
      <c r="I120" s="21">
        <v>7</v>
      </c>
      <c r="J120" s="21" t="s">
        <v>95</v>
      </c>
      <c r="K120" s="37">
        <v>9.1666666666666661</v>
      </c>
      <c r="L120" s="21">
        <v>68.166666666666671</v>
      </c>
      <c r="M120" s="22">
        <v>71.754385964912288</v>
      </c>
    </row>
    <row r="121" spans="1:13" x14ac:dyDescent="0.25">
      <c r="A121" s="26" t="s">
        <v>22</v>
      </c>
      <c r="B121" s="27" t="s">
        <v>14</v>
      </c>
      <c r="C121" s="11" t="s">
        <v>60</v>
      </c>
      <c r="D121" s="12" t="s">
        <v>61</v>
      </c>
      <c r="E121" s="21">
        <v>4</v>
      </c>
      <c r="F121" s="21">
        <v>6</v>
      </c>
      <c r="G121" s="21">
        <v>18</v>
      </c>
      <c r="H121" s="21">
        <v>11</v>
      </c>
      <c r="I121" s="21">
        <v>8</v>
      </c>
      <c r="J121" s="21">
        <v>16</v>
      </c>
      <c r="K121" s="21">
        <v>10</v>
      </c>
      <c r="L121" s="21">
        <v>73</v>
      </c>
      <c r="M121" s="22">
        <v>76.84210526315789</v>
      </c>
    </row>
    <row r="122" spans="1:13" x14ac:dyDescent="0.25">
      <c r="A122" s="26" t="s">
        <v>23</v>
      </c>
      <c r="B122" s="27" t="s">
        <v>14</v>
      </c>
      <c r="C122" s="11" t="s">
        <v>62</v>
      </c>
      <c r="D122" s="12" t="s">
        <v>63</v>
      </c>
      <c r="E122" s="21">
        <v>5</v>
      </c>
      <c r="F122" s="21">
        <v>7</v>
      </c>
      <c r="G122" s="21">
        <v>24</v>
      </c>
      <c r="H122" s="21">
        <v>13</v>
      </c>
      <c r="I122" s="21">
        <v>10</v>
      </c>
      <c r="J122" s="21" t="s">
        <v>95</v>
      </c>
      <c r="K122" s="21">
        <v>10</v>
      </c>
      <c r="L122" s="21">
        <v>69</v>
      </c>
      <c r="M122" s="22">
        <v>72.631578947368425</v>
      </c>
    </row>
    <row r="123" spans="1:13" x14ac:dyDescent="0.25">
      <c r="A123" s="26" t="s">
        <v>24</v>
      </c>
      <c r="B123" s="27" t="s">
        <v>14</v>
      </c>
      <c r="C123" s="11" t="s">
        <v>64</v>
      </c>
      <c r="D123" s="12" t="s">
        <v>63</v>
      </c>
      <c r="E123" s="21">
        <v>5</v>
      </c>
      <c r="F123" s="21">
        <v>10</v>
      </c>
      <c r="G123" s="21">
        <v>25</v>
      </c>
      <c r="H123" s="21">
        <v>13</v>
      </c>
      <c r="I123" s="21">
        <v>10</v>
      </c>
      <c r="J123" s="21" t="s">
        <v>95</v>
      </c>
      <c r="K123" s="21">
        <v>10</v>
      </c>
      <c r="L123" s="21">
        <v>73</v>
      </c>
      <c r="M123" s="22">
        <v>76.84210526315789</v>
      </c>
    </row>
    <row r="124" spans="1:13" x14ac:dyDescent="0.25">
      <c r="A124" s="26" t="s">
        <v>25</v>
      </c>
      <c r="B124" s="27" t="s">
        <v>14</v>
      </c>
      <c r="C124" s="11" t="s">
        <v>65</v>
      </c>
      <c r="D124" s="12" t="s">
        <v>63</v>
      </c>
      <c r="E124" s="21">
        <v>5</v>
      </c>
      <c r="F124" s="21">
        <v>6</v>
      </c>
      <c r="G124" s="21">
        <v>17</v>
      </c>
      <c r="H124" s="21">
        <v>12</v>
      </c>
      <c r="I124" s="21">
        <v>10</v>
      </c>
      <c r="J124" s="21" t="s">
        <v>95</v>
      </c>
      <c r="K124" s="21">
        <v>10</v>
      </c>
      <c r="L124" s="21">
        <v>60</v>
      </c>
      <c r="M124" s="22">
        <v>63.157894736842103</v>
      </c>
    </row>
    <row r="125" spans="1:13" x14ac:dyDescent="0.25">
      <c r="A125" s="26" t="s">
        <v>26</v>
      </c>
      <c r="B125" s="27" t="s">
        <v>14</v>
      </c>
      <c r="C125" s="11" t="s">
        <v>66</v>
      </c>
      <c r="D125" s="12" t="s">
        <v>63</v>
      </c>
      <c r="E125" s="21">
        <v>5</v>
      </c>
      <c r="F125" s="21">
        <v>10</v>
      </c>
      <c r="G125" s="21">
        <v>25</v>
      </c>
      <c r="H125" s="21">
        <v>13</v>
      </c>
      <c r="I125" s="21">
        <v>10</v>
      </c>
      <c r="J125" s="21" t="s">
        <v>95</v>
      </c>
      <c r="K125" s="21">
        <v>10</v>
      </c>
      <c r="L125" s="21">
        <v>73</v>
      </c>
      <c r="M125" s="22">
        <v>76.84210526315789</v>
      </c>
    </row>
    <row r="126" spans="1:13" x14ac:dyDescent="0.25">
      <c r="A126" s="26" t="s">
        <v>27</v>
      </c>
      <c r="B126" s="27" t="s">
        <v>14</v>
      </c>
      <c r="C126" s="11" t="s">
        <v>67</v>
      </c>
      <c r="D126" s="12" t="s">
        <v>63</v>
      </c>
      <c r="E126" s="21">
        <v>5</v>
      </c>
      <c r="F126" s="21">
        <v>10</v>
      </c>
      <c r="G126" s="21">
        <v>25</v>
      </c>
      <c r="H126" s="21">
        <v>13</v>
      </c>
      <c r="I126" s="21">
        <v>10</v>
      </c>
      <c r="J126" s="21" t="s">
        <v>95</v>
      </c>
      <c r="K126" s="21">
        <v>10</v>
      </c>
      <c r="L126" s="21">
        <v>73</v>
      </c>
      <c r="M126" s="22">
        <v>76.84210526315789</v>
      </c>
    </row>
    <row r="127" spans="1:13" x14ac:dyDescent="0.25">
      <c r="A127" s="26" t="s">
        <v>28</v>
      </c>
      <c r="B127" s="27" t="s">
        <v>14</v>
      </c>
      <c r="C127" s="11" t="s">
        <v>68</v>
      </c>
      <c r="D127" s="12" t="s">
        <v>63</v>
      </c>
      <c r="E127" s="21">
        <v>5</v>
      </c>
      <c r="F127" s="21">
        <v>6</v>
      </c>
      <c r="G127" s="21">
        <v>21</v>
      </c>
      <c r="H127" s="21">
        <v>6</v>
      </c>
      <c r="I127" s="21">
        <v>5</v>
      </c>
      <c r="J127" s="21" t="s">
        <v>96</v>
      </c>
      <c r="K127" s="21">
        <v>10</v>
      </c>
      <c r="L127" s="21">
        <v>53</v>
      </c>
      <c r="M127" s="22">
        <v>55.78947368421052</v>
      </c>
    </row>
    <row r="128" spans="1:13" x14ac:dyDescent="0.25">
      <c r="A128" s="26" t="s">
        <v>29</v>
      </c>
      <c r="B128" s="27" t="s">
        <v>14</v>
      </c>
      <c r="C128" s="11" t="s">
        <v>69</v>
      </c>
      <c r="D128" s="12" t="s">
        <v>70</v>
      </c>
      <c r="E128" s="21">
        <v>5</v>
      </c>
      <c r="F128" s="21">
        <v>6</v>
      </c>
      <c r="G128" s="21">
        <v>15</v>
      </c>
      <c r="H128" s="21">
        <v>14</v>
      </c>
      <c r="I128" s="21">
        <v>10</v>
      </c>
      <c r="J128" s="21" t="s">
        <v>97</v>
      </c>
      <c r="K128" s="21">
        <v>10</v>
      </c>
      <c r="L128" s="21">
        <v>60</v>
      </c>
      <c r="M128" s="22">
        <v>63.157894736842103</v>
      </c>
    </row>
    <row r="129" spans="1:13" x14ac:dyDescent="0.25">
      <c r="A129" s="26" t="s">
        <v>30</v>
      </c>
      <c r="B129" s="27" t="s">
        <v>14</v>
      </c>
      <c r="C129" s="11" t="s">
        <v>71</v>
      </c>
      <c r="D129" s="12" t="s">
        <v>70</v>
      </c>
      <c r="E129" s="21">
        <v>5</v>
      </c>
      <c r="F129" s="21">
        <v>9</v>
      </c>
      <c r="G129" s="21">
        <v>23</v>
      </c>
      <c r="H129" s="21">
        <v>14</v>
      </c>
      <c r="I129" s="21">
        <v>9</v>
      </c>
      <c r="J129" s="21" t="s">
        <v>97</v>
      </c>
      <c r="K129" s="21">
        <v>10</v>
      </c>
      <c r="L129" s="21">
        <v>70</v>
      </c>
      <c r="M129" s="22">
        <v>73.68421052631578</v>
      </c>
    </row>
    <row r="130" spans="1:13" x14ac:dyDescent="0.25">
      <c r="A130" s="26" t="s">
        <v>31</v>
      </c>
      <c r="B130" s="27" t="s">
        <v>14</v>
      </c>
      <c r="C130" s="11" t="s">
        <v>72</v>
      </c>
      <c r="D130" s="12" t="s">
        <v>70</v>
      </c>
      <c r="E130" s="21">
        <v>5</v>
      </c>
      <c r="F130" s="21">
        <v>9</v>
      </c>
      <c r="G130" s="21">
        <v>19</v>
      </c>
      <c r="H130" s="21">
        <v>12</v>
      </c>
      <c r="I130" s="21">
        <v>10</v>
      </c>
      <c r="J130" s="21" t="s">
        <v>97</v>
      </c>
      <c r="K130" s="21">
        <v>10</v>
      </c>
      <c r="L130" s="21">
        <v>65</v>
      </c>
      <c r="M130" s="22">
        <v>68.421052631578945</v>
      </c>
    </row>
    <row r="131" spans="1:13" x14ac:dyDescent="0.25">
      <c r="A131" s="26" t="s">
        <v>32</v>
      </c>
      <c r="B131" s="27" t="s">
        <v>14</v>
      </c>
      <c r="C131" s="11" t="s">
        <v>73</v>
      </c>
      <c r="D131" s="12" t="s">
        <v>74</v>
      </c>
      <c r="E131" s="21">
        <v>5</v>
      </c>
      <c r="F131" s="21">
        <v>9</v>
      </c>
      <c r="G131" s="21">
        <v>22</v>
      </c>
      <c r="H131" s="21">
        <v>11</v>
      </c>
      <c r="I131" s="21">
        <v>9</v>
      </c>
      <c r="J131" s="21">
        <v>19.5</v>
      </c>
      <c r="K131" s="21">
        <v>10</v>
      </c>
      <c r="L131" s="21">
        <v>85.5</v>
      </c>
      <c r="M131" s="22">
        <v>90</v>
      </c>
    </row>
    <row r="132" spans="1:13" x14ac:dyDescent="0.25">
      <c r="A132" s="26" t="s">
        <v>33</v>
      </c>
      <c r="B132" s="27" t="s">
        <v>14</v>
      </c>
      <c r="C132" s="11" t="s">
        <v>75</v>
      </c>
      <c r="D132" s="12" t="s">
        <v>74</v>
      </c>
      <c r="E132" s="21">
        <v>5</v>
      </c>
      <c r="F132" s="21">
        <v>7</v>
      </c>
      <c r="G132" s="21">
        <v>17</v>
      </c>
      <c r="H132" s="21">
        <v>13</v>
      </c>
      <c r="I132" s="21">
        <v>10</v>
      </c>
      <c r="J132" s="21">
        <v>19</v>
      </c>
      <c r="K132" s="21">
        <v>10</v>
      </c>
      <c r="L132" s="21">
        <v>81</v>
      </c>
      <c r="M132" s="22">
        <v>85.263157894736835</v>
      </c>
    </row>
    <row r="133" spans="1:13" x14ac:dyDescent="0.25">
      <c r="A133" s="26" t="s">
        <v>34</v>
      </c>
      <c r="B133" s="27" t="s">
        <v>14</v>
      </c>
      <c r="C133" s="11" t="s">
        <v>76</v>
      </c>
      <c r="D133" s="12" t="s">
        <v>74</v>
      </c>
      <c r="E133" s="21">
        <v>5</v>
      </c>
      <c r="F133" s="21">
        <v>8</v>
      </c>
      <c r="G133" s="21">
        <v>21</v>
      </c>
      <c r="H133" s="21">
        <v>13</v>
      </c>
      <c r="I133" s="21">
        <v>9</v>
      </c>
      <c r="J133" s="21">
        <v>20</v>
      </c>
      <c r="K133" s="21">
        <v>10</v>
      </c>
      <c r="L133" s="21">
        <v>86</v>
      </c>
      <c r="M133" s="22">
        <v>90.526315789473685</v>
      </c>
    </row>
    <row r="134" spans="1:13" x14ac:dyDescent="0.25">
      <c r="A134" s="26" t="s">
        <v>35</v>
      </c>
      <c r="B134" s="27" t="s">
        <v>14</v>
      </c>
      <c r="C134" s="11" t="s">
        <v>77</v>
      </c>
      <c r="D134" s="12" t="s">
        <v>78</v>
      </c>
      <c r="E134" s="21">
        <v>5</v>
      </c>
      <c r="F134" s="21">
        <v>10</v>
      </c>
      <c r="G134" s="21">
        <v>20</v>
      </c>
      <c r="H134" s="21">
        <v>14</v>
      </c>
      <c r="I134" s="21">
        <v>9</v>
      </c>
      <c r="J134" s="21">
        <v>14.5</v>
      </c>
      <c r="K134" s="21">
        <v>10</v>
      </c>
      <c r="L134" s="21">
        <v>82.5</v>
      </c>
      <c r="M134" s="22">
        <v>86.842105263157904</v>
      </c>
    </row>
    <row r="135" spans="1:13" x14ac:dyDescent="0.25">
      <c r="A135" s="26" t="s">
        <v>36</v>
      </c>
      <c r="B135" s="27" t="s">
        <v>14</v>
      </c>
      <c r="C135" s="11" t="s">
        <v>79</v>
      </c>
      <c r="D135" s="12" t="s">
        <v>78</v>
      </c>
      <c r="E135" s="21">
        <v>5</v>
      </c>
      <c r="F135" s="21">
        <v>7</v>
      </c>
      <c r="G135" s="21">
        <v>16</v>
      </c>
      <c r="H135" s="21">
        <v>13</v>
      </c>
      <c r="I135" s="21">
        <v>8</v>
      </c>
      <c r="J135" s="21">
        <v>10.5</v>
      </c>
      <c r="K135" s="21">
        <v>8.3333333333333339</v>
      </c>
      <c r="L135" s="21">
        <v>67.833333333333329</v>
      </c>
      <c r="M135" s="22">
        <v>71.403508771929822</v>
      </c>
    </row>
    <row r="136" spans="1:13" x14ac:dyDescent="0.25">
      <c r="A136" s="26" t="s">
        <v>37</v>
      </c>
      <c r="B136" s="27" t="s">
        <v>14</v>
      </c>
      <c r="C136" s="11" t="s">
        <v>80</v>
      </c>
      <c r="D136" s="12" t="s">
        <v>81</v>
      </c>
      <c r="E136" s="21">
        <v>5</v>
      </c>
      <c r="F136" s="21">
        <v>6</v>
      </c>
      <c r="G136" s="21">
        <v>21</v>
      </c>
      <c r="H136" s="21">
        <v>12</v>
      </c>
      <c r="I136" s="21">
        <v>9</v>
      </c>
      <c r="J136" s="21">
        <v>16.5</v>
      </c>
      <c r="K136" s="21">
        <v>10</v>
      </c>
      <c r="L136" s="21">
        <v>79.5</v>
      </c>
      <c r="M136" s="22">
        <v>83.684210526315795</v>
      </c>
    </row>
    <row r="137" spans="1:13" x14ac:dyDescent="0.25">
      <c r="A137" s="26" t="s">
        <v>38</v>
      </c>
      <c r="B137" s="27" t="s">
        <v>14</v>
      </c>
      <c r="C137" s="11" t="s">
        <v>82</v>
      </c>
      <c r="D137" s="12" t="s">
        <v>81</v>
      </c>
      <c r="E137" s="21">
        <v>3</v>
      </c>
      <c r="F137" s="21">
        <v>6</v>
      </c>
      <c r="G137" s="21">
        <v>15</v>
      </c>
      <c r="H137" s="21">
        <v>9</v>
      </c>
      <c r="I137" s="21">
        <v>8</v>
      </c>
      <c r="J137" s="21">
        <v>16.5</v>
      </c>
      <c r="K137" s="21">
        <v>10</v>
      </c>
      <c r="L137" s="21">
        <v>67.5</v>
      </c>
      <c r="M137" s="22">
        <v>71.05263157894737</v>
      </c>
    </row>
    <row r="138" spans="1:13" x14ac:dyDescent="0.25">
      <c r="A138" s="26" t="s">
        <v>39</v>
      </c>
      <c r="B138" s="27" t="s">
        <v>14</v>
      </c>
      <c r="C138" s="11" t="s">
        <v>83</v>
      </c>
      <c r="D138" s="12" t="s">
        <v>81</v>
      </c>
      <c r="E138" s="21">
        <v>5</v>
      </c>
      <c r="F138" s="21">
        <v>6</v>
      </c>
      <c r="G138" s="21">
        <v>11</v>
      </c>
      <c r="H138" s="21">
        <v>12</v>
      </c>
      <c r="I138" s="21">
        <v>6</v>
      </c>
      <c r="J138" s="21">
        <v>18</v>
      </c>
      <c r="K138" s="21">
        <v>9.1666666666666661</v>
      </c>
      <c r="L138" s="21">
        <v>67.166666666666671</v>
      </c>
      <c r="M138" s="22">
        <v>70.701754385964918</v>
      </c>
    </row>
    <row r="139" spans="1:13" x14ac:dyDescent="0.25">
      <c r="A139" s="26" t="s">
        <v>40</v>
      </c>
      <c r="B139" s="27" t="s">
        <v>14</v>
      </c>
      <c r="C139" s="11" t="s">
        <v>84</v>
      </c>
      <c r="D139" s="12" t="s">
        <v>81</v>
      </c>
      <c r="E139" s="21">
        <v>4</v>
      </c>
      <c r="F139" s="21">
        <v>8</v>
      </c>
      <c r="G139" s="21">
        <v>23</v>
      </c>
      <c r="H139" s="21">
        <v>15</v>
      </c>
      <c r="I139" s="21">
        <v>8</v>
      </c>
      <c r="J139" s="21">
        <v>16.5</v>
      </c>
      <c r="K139" s="21">
        <v>10</v>
      </c>
      <c r="L139" s="21">
        <v>84.5</v>
      </c>
      <c r="M139" s="22">
        <v>88.94736842105263</v>
      </c>
    </row>
    <row r="140" spans="1:13" x14ac:dyDescent="0.25">
      <c r="A140" s="26" t="s">
        <v>41</v>
      </c>
      <c r="B140" s="27" t="s">
        <v>14</v>
      </c>
      <c r="C140" s="11" t="s">
        <v>85</v>
      </c>
      <c r="D140" s="12" t="s">
        <v>81</v>
      </c>
      <c r="E140" s="21">
        <v>5</v>
      </c>
      <c r="F140" s="21">
        <v>8</v>
      </c>
      <c r="G140" s="21">
        <v>18</v>
      </c>
      <c r="H140" s="21">
        <v>13</v>
      </c>
      <c r="I140" s="21">
        <v>8</v>
      </c>
      <c r="J140" s="21">
        <v>15.5</v>
      </c>
      <c r="K140" s="21">
        <v>10</v>
      </c>
      <c r="L140" s="21">
        <v>77.5</v>
      </c>
      <c r="M140" s="22">
        <v>81.578947368421055</v>
      </c>
    </row>
    <row r="141" spans="1:13" x14ac:dyDescent="0.25">
      <c r="A141" s="26" t="s">
        <v>42</v>
      </c>
      <c r="B141" s="27" t="s">
        <v>14</v>
      </c>
      <c r="C141" s="11" t="s">
        <v>86</v>
      </c>
      <c r="D141" s="12" t="s">
        <v>81</v>
      </c>
      <c r="E141" s="21">
        <v>5</v>
      </c>
      <c r="F141" s="21">
        <v>6</v>
      </c>
      <c r="G141" s="21">
        <v>17</v>
      </c>
      <c r="H141" s="21">
        <v>8</v>
      </c>
      <c r="I141" s="21">
        <v>7</v>
      </c>
      <c r="J141" s="21">
        <v>13.5</v>
      </c>
      <c r="K141" s="21">
        <v>10</v>
      </c>
      <c r="L141" s="21">
        <v>66.5</v>
      </c>
      <c r="M141" s="22">
        <v>70</v>
      </c>
    </row>
    <row r="142" spans="1:13" x14ac:dyDescent="0.25">
      <c r="A142" s="26" t="s">
        <v>43</v>
      </c>
      <c r="B142" s="27" t="s">
        <v>14</v>
      </c>
      <c r="C142" s="11" t="s">
        <v>87</v>
      </c>
      <c r="D142" s="12" t="s">
        <v>81</v>
      </c>
      <c r="E142" s="21">
        <v>5</v>
      </c>
      <c r="F142" s="21">
        <v>9</v>
      </c>
      <c r="G142" s="21">
        <v>25</v>
      </c>
      <c r="H142" s="21">
        <v>15</v>
      </c>
      <c r="I142" s="21">
        <v>10</v>
      </c>
      <c r="J142" s="21">
        <v>14</v>
      </c>
      <c r="K142" s="21">
        <v>9.1666666666666661</v>
      </c>
      <c r="L142" s="21">
        <v>87.166666666666671</v>
      </c>
      <c r="M142" s="22">
        <v>91.754385964912288</v>
      </c>
    </row>
    <row r="143" spans="1:13" x14ac:dyDescent="0.25">
      <c r="A143" s="26" t="s">
        <v>44</v>
      </c>
      <c r="B143" s="27" t="s">
        <v>14</v>
      </c>
      <c r="C143" s="11" t="s">
        <v>88</v>
      </c>
      <c r="D143" s="12" t="s">
        <v>81</v>
      </c>
      <c r="E143" s="21">
        <v>5</v>
      </c>
      <c r="F143" s="21">
        <v>4</v>
      </c>
      <c r="G143" s="21">
        <v>25</v>
      </c>
      <c r="H143" s="21">
        <v>15</v>
      </c>
      <c r="I143" s="21">
        <v>10</v>
      </c>
      <c r="J143" s="21">
        <v>15</v>
      </c>
      <c r="K143" s="21">
        <v>9.1666666666666661</v>
      </c>
      <c r="L143" s="21">
        <v>83.166666666666671</v>
      </c>
      <c r="M143" s="22">
        <v>87.543859649122808</v>
      </c>
    </row>
    <row r="144" spans="1:13" x14ac:dyDescent="0.25">
      <c r="A144" s="26" t="s">
        <v>45</v>
      </c>
      <c r="B144" s="27" t="s">
        <v>14</v>
      </c>
      <c r="C144" s="11" t="s">
        <v>89</v>
      </c>
      <c r="D144" s="12" t="s">
        <v>81</v>
      </c>
      <c r="E144" s="21">
        <v>5</v>
      </c>
      <c r="F144" s="21">
        <v>5</v>
      </c>
      <c r="G144" s="21">
        <v>15</v>
      </c>
      <c r="H144" s="21">
        <v>9</v>
      </c>
      <c r="I144" s="21">
        <v>3</v>
      </c>
      <c r="J144" s="21">
        <v>14.5</v>
      </c>
      <c r="K144" s="21">
        <v>10</v>
      </c>
      <c r="L144" s="21">
        <v>61.5</v>
      </c>
      <c r="M144" s="22">
        <v>64.736842105263165</v>
      </c>
    </row>
    <row r="145" spans="1:13" x14ac:dyDescent="0.25">
      <c r="A145" s="26" t="s">
        <v>46</v>
      </c>
      <c r="B145" s="27" t="s">
        <v>14</v>
      </c>
      <c r="C145" s="11" t="s">
        <v>90</v>
      </c>
      <c r="D145" s="12" t="s">
        <v>91</v>
      </c>
      <c r="E145" s="21">
        <v>5</v>
      </c>
      <c r="F145" s="21">
        <v>6</v>
      </c>
      <c r="G145" s="21">
        <v>15</v>
      </c>
      <c r="H145" s="21">
        <v>4</v>
      </c>
      <c r="I145" s="21">
        <v>5</v>
      </c>
      <c r="J145" s="21">
        <v>13</v>
      </c>
      <c r="K145" s="21">
        <v>10</v>
      </c>
      <c r="L145" s="21">
        <v>58</v>
      </c>
      <c r="M145" s="22">
        <v>61.05263157894737</v>
      </c>
    </row>
    <row r="146" spans="1:13" x14ac:dyDescent="0.25">
      <c r="A146" s="26" t="s">
        <v>47</v>
      </c>
      <c r="B146" s="27" t="s">
        <v>14</v>
      </c>
      <c r="C146" s="13" t="s">
        <v>92</v>
      </c>
      <c r="D146" s="14" t="s">
        <v>91</v>
      </c>
      <c r="E146" s="21">
        <v>5</v>
      </c>
      <c r="F146" s="21">
        <v>6</v>
      </c>
      <c r="G146" s="21">
        <v>19</v>
      </c>
      <c r="H146" s="21">
        <v>7</v>
      </c>
      <c r="I146" s="21">
        <v>7</v>
      </c>
      <c r="J146" s="21">
        <v>14</v>
      </c>
      <c r="K146" s="21">
        <v>10</v>
      </c>
      <c r="L146" s="21">
        <v>68</v>
      </c>
      <c r="M146" s="22">
        <v>71.578947368421055</v>
      </c>
    </row>
    <row r="147" spans="1:13" x14ac:dyDescent="0.25">
      <c r="A147" s="28" t="s">
        <v>48</v>
      </c>
      <c r="B147" s="29" t="s">
        <v>14</v>
      </c>
      <c r="C147" s="15" t="s">
        <v>93</v>
      </c>
      <c r="D147" s="16" t="s">
        <v>91</v>
      </c>
      <c r="E147" s="23">
        <v>5</v>
      </c>
      <c r="F147" s="23">
        <v>3</v>
      </c>
      <c r="G147" s="23">
        <v>15</v>
      </c>
      <c r="H147" s="23">
        <v>9</v>
      </c>
      <c r="I147" s="23">
        <v>8</v>
      </c>
      <c r="J147" s="23">
        <v>14</v>
      </c>
      <c r="K147" s="23">
        <v>10</v>
      </c>
      <c r="L147" s="23">
        <v>64</v>
      </c>
      <c r="M147" s="24">
        <v>67.368421052631575</v>
      </c>
    </row>
    <row r="148" spans="1:13" x14ac:dyDescent="0.25">
      <c r="A148" s="38" t="s">
        <v>289</v>
      </c>
      <c r="B148" s="39" t="s">
        <v>290</v>
      </c>
      <c r="C148" s="39" t="s">
        <v>291</v>
      </c>
      <c r="D148" s="39" t="s">
        <v>292</v>
      </c>
      <c r="E148" s="39">
        <v>4</v>
      </c>
      <c r="F148" s="39">
        <v>6</v>
      </c>
      <c r="G148" s="39">
        <v>19</v>
      </c>
      <c r="H148" s="39">
        <v>9</v>
      </c>
      <c r="I148" s="39">
        <v>7</v>
      </c>
      <c r="J148" s="39">
        <v>13</v>
      </c>
      <c r="K148" s="49">
        <f>(6/6)*10</f>
        <v>10</v>
      </c>
      <c r="L148" s="39">
        <f>SUM(E148:K148)</f>
        <v>68</v>
      </c>
      <c r="M148" s="44">
        <f>L148/95*100</f>
        <v>71.578947368421055</v>
      </c>
    </row>
    <row r="149" spans="1:13" x14ac:dyDescent="0.25">
      <c r="A149" s="38" t="s">
        <v>293</v>
      </c>
      <c r="B149" s="39" t="s">
        <v>290</v>
      </c>
      <c r="C149" s="39" t="s">
        <v>294</v>
      </c>
      <c r="D149" s="39" t="s">
        <v>295</v>
      </c>
      <c r="E149" s="39">
        <v>5</v>
      </c>
      <c r="F149" s="39">
        <v>7</v>
      </c>
      <c r="G149" s="39">
        <v>19</v>
      </c>
      <c r="H149" s="39">
        <v>11</v>
      </c>
      <c r="I149" s="39">
        <v>5</v>
      </c>
      <c r="J149" s="39">
        <v>19</v>
      </c>
      <c r="K149" s="49">
        <f t="shared" ref="K149:K159" si="6">(6/6)*10</f>
        <v>10</v>
      </c>
      <c r="L149" s="39">
        <f t="shared" ref="L149:L212" si="7">SUM(E149:K149)</f>
        <v>76</v>
      </c>
      <c r="M149" s="44">
        <f t="shared" ref="M149:M193" si="8">L149/95*100</f>
        <v>80</v>
      </c>
    </row>
    <row r="150" spans="1:13" x14ac:dyDescent="0.25">
      <c r="A150" s="38" t="s">
        <v>296</v>
      </c>
      <c r="B150" s="39" t="s">
        <v>290</v>
      </c>
      <c r="C150" s="39" t="s">
        <v>297</v>
      </c>
      <c r="D150" s="39" t="s">
        <v>298</v>
      </c>
      <c r="E150" s="39">
        <v>1</v>
      </c>
      <c r="F150" s="39">
        <v>10</v>
      </c>
      <c r="G150" s="39">
        <v>12</v>
      </c>
      <c r="H150" s="39">
        <v>8</v>
      </c>
      <c r="I150" s="39">
        <v>9</v>
      </c>
      <c r="J150" s="39">
        <v>15</v>
      </c>
      <c r="K150" s="49">
        <f t="shared" si="6"/>
        <v>10</v>
      </c>
      <c r="L150" s="39">
        <f t="shared" si="7"/>
        <v>65</v>
      </c>
      <c r="M150" s="44">
        <f t="shared" si="8"/>
        <v>68.421052631578945</v>
      </c>
    </row>
    <row r="151" spans="1:13" x14ac:dyDescent="0.25">
      <c r="A151" s="38" t="s">
        <v>299</v>
      </c>
      <c r="B151" s="39" t="s">
        <v>290</v>
      </c>
      <c r="C151" s="39" t="s">
        <v>300</v>
      </c>
      <c r="D151" s="39" t="s">
        <v>301</v>
      </c>
      <c r="E151" s="39">
        <v>3</v>
      </c>
      <c r="F151" s="39">
        <v>6</v>
      </c>
      <c r="G151" s="39">
        <v>10</v>
      </c>
      <c r="H151" s="39">
        <v>8</v>
      </c>
      <c r="I151" s="39">
        <v>8</v>
      </c>
      <c r="J151" s="39">
        <v>8</v>
      </c>
      <c r="K151" s="49">
        <f t="shared" si="6"/>
        <v>10</v>
      </c>
      <c r="L151" s="39">
        <f t="shared" si="7"/>
        <v>53</v>
      </c>
      <c r="M151" s="44">
        <f t="shared" si="8"/>
        <v>55.78947368421052</v>
      </c>
    </row>
    <row r="152" spans="1:13" x14ac:dyDescent="0.25">
      <c r="A152" s="38" t="s">
        <v>302</v>
      </c>
      <c r="B152" s="39" t="s">
        <v>290</v>
      </c>
      <c r="C152" s="39" t="s">
        <v>303</v>
      </c>
      <c r="D152" s="39" t="s">
        <v>301</v>
      </c>
      <c r="E152" s="39">
        <v>3</v>
      </c>
      <c r="F152" s="39">
        <v>5</v>
      </c>
      <c r="G152" s="39">
        <v>13</v>
      </c>
      <c r="H152" s="39">
        <v>13</v>
      </c>
      <c r="I152" s="39">
        <v>8</v>
      </c>
      <c r="J152" s="39">
        <v>13</v>
      </c>
      <c r="K152" s="49">
        <f t="shared" si="6"/>
        <v>10</v>
      </c>
      <c r="L152" s="39">
        <f t="shared" si="7"/>
        <v>65</v>
      </c>
      <c r="M152" s="44">
        <f t="shared" si="8"/>
        <v>68.421052631578945</v>
      </c>
    </row>
    <row r="153" spans="1:13" x14ac:dyDescent="0.25">
      <c r="A153" s="38" t="s">
        <v>304</v>
      </c>
      <c r="B153" s="39" t="s">
        <v>290</v>
      </c>
      <c r="C153" s="39" t="s">
        <v>305</v>
      </c>
      <c r="D153" s="39" t="s">
        <v>301</v>
      </c>
      <c r="E153" s="39">
        <v>4</v>
      </c>
      <c r="F153" s="39">
        <v>7</v>
      </c>
      <c r="G153" s="39">
        <v>25</v>
      </c>
      <c r="H153" s="39">
        <v>7</v>
      </c>
      <c r="I153" s="39">
        <v>8</v>
      </c>
      <c r="J153" s="39">
        <v>10</v>
      </c>
      <c r="K153" s="49">
        <f>(6/6)*10</f>
        <v>10</v>
      </c>
      <c r="L153" s="39">
        <f t="shared" si="7"/>
        <v>71</v>
      </c>
      <c r="M153" s="44">
        <f t="shared" si="8"/>
        <v>74.73684210526315</v>
      </c>
    </row>
    <row r="154" spans="1:13" x14ac:dyDescent="0.25">
      <c r="A154" s="38" t="s">
        <v>306</v>
      </c>
      <c r="B154" s="39" t="s">
        <v>290</v>
      </c>
      <c r="C154" s="39" t="s">
        <v>307</v>
      </c>
      <c r="D154" s="39" t="s">
        <v>301</v>
      </c>
      <c r="E154" s="39">
        <v>4</v>
      </c>
      <c r="F154" s="39">
        <v>9</v>
      </c>
      <c r="G154" s="39">
        <v>14</v>
      </c>
      <c r="H154" s="39">
        <v>13</v>
      </c>
      <c r="I154" s="39">
        <v>7</v>
      </c>
      <c r="J154" s="39">
        <v>10</v>
      </c>
      <c r="K154" s="49">
        <f t="shared" si="6"/>
        <v>10</v>
      </c>
      <c r="L154" s="39">
        <f t="shared" si="7"/>
        <v>67</v>
      </c>
      <c r="M154" s="44">
        <f t="shared" si="8"/>
        <v>70.526315789473685</v>
      </c>
    </row>
    <row r="155" spans="1:13" x14ac:dyDescent="0.25">
      <c r="A155" s="38" t="s">
        <v>308</v>
      </c>
      <c r="B155" s="39" t="s">
        <v>290</v>
      </c>
      <c r="C155" s="39" t="s">
        <v>309</v>
      </c>
      <c r="D155" s="39" t="s">
        <v>301</v>
      </c>
      <c r="E155" s="39">
        <v>4</v>
      </c>
      <c r="F155" s="39">
        <v>3</v>
      </c>
      <c r="G155" s="39">
        <v>18</v>
      </c>
      <c r="H155" s="39">
        <v>5</v>
      </c>
      <c r="I155" s="39">
        <v>9</v>
      </c>
      <c r="J155" s="39">
        <v>8</v>
      </c>
      <c r="K155" s="49">
        <f t="shared" si="6"/>
        <v>10</v>
      </c>
      <c r="L155" s="39">
        <f t="shared" si="7"/>
        <v>57</v>
      </c>
      <c r="M155" s="44">
        <f t="shared" si="8"/>
        <v>60</v>
      </c>
    </row>
    <row r="156" spans="1:13" x14ac:dyDescent="0.25">
      <c r="A156" s="38" t="s">
        <v>310</v>
      </c>
      <c r="B156" s="39" t="s">
        <v>290</v>
      </c>
      <c r="C156" s="39" t="s">
        <v>311</v>
      </c>
      <c r="D156" s="39" t="s">
        <v>312</v>
      </c>
      <c r="E156" s="39">
        <v>4</v>
      </c>
      <c r="F156" s="39">
        <v>8</v>
      </c>
      <c r="G156" s="39">
        <v>21</v>
      </c>
      <c r="H156" s="39">
        <v>8</v>
      </c>
      <c r="I156" s="39">
        <v>8</v>
      </c>
      <c r="J156" s="39">
        <v>14</v>
      </c>
      <c r="K156" s="49">
        <f t="shared" si="6"/>
        <v>10</v>
      </c>
      <c r="L156" s="39">
        <f t="shared" si="7"/>
        <v>73</v>
      </c>
      <c r="M156" s="44">
        <f t="shared" si="8"/>
        <v>76.84210526315789</v>
      </c>
    </row>
    <row r="157" spans="1:13" x14ac:dyDescent="0.25">
      <c r="A157" s="38" t="s">
        <v>313</v>
      </c>
      <c r="B157" s="39" t="s">
        <v>290</v>
      </c>
      <c r="C157" s="39" t="s">
        <v>314</v>
      </c>
      <c r="D157" s="39" t="s">
        <v>312</v>
      </c>
      <c r="E157" s="39">
        <v>4</v>
      </c>
      <c r="F157" s="39">
        <v>4</v>
      </c>
      <c r="G157" s="39">
        <v>17</v>
      </c>
      <c r="H157" s="39">
        <v>8</v>
      </c>
      <c r="I157" s="39">
        <v>6</v>
      </c>
      <c r="J157" s="39">
        <v>10</v>
      </c>
      <c r="K157" s="49">
        <f t="shared" si="6"/>
        <v>10</v>
      </c>
      <c r="L157" s="39">
        <f t="shared" si="7"/>
        <v>59</v>
      </c>
      <c r="M157" s="44">
        <f t="shared" si="8"/>
        <v>62.10526315789474</v>
      </c>
    </row>
    <row r="158" spans="1:13" x14ac:dyDescent="0.25">
      <c r="A158" s="38" t="s">
        <v>315</v>
      </c>
      <c r="B158" s="39" t="s">
        <v>290</v>
      </c>
      <c r="C158" s="39" t="s">
        <v>316</v>
      </c>
      <c r="D158" s="39" t="s">
        <v>317</v>
      </c>
      <c r="E158" s="39">
        <v>5</v>
      </c>
      <c r="F158" s="39">
        <v>6</v>
      </c>
      <c r="G158" s="39">
        <v>20</v>
      </c>
      <c r="H158" s="39">
        <v>12</v>
      </c>
      <c r="I158" s="39">
        <v>7</v>
      </c>
      <c r="J158" s="39">
        <v>10</v>
      </c>
      <c r="K158" s="49">
        <f t="shared" si="6"/>
        <v>10</v>
      </c>
      <c r="L158" s="39">
        <f t="shared" si="7"/>
        <v>70</v>
      </c>
      <c r="M158" s="44">
        <f t="shared" si="8"/>
        <v>73.68421052631578</v>
      </c>
    </row>
    <row r="159" spans="1:13" x14ac:dyDescent="0.25">
      <c r="A159" s="38" t="s">
        <v>318</v>
      </c>
      <c r="B159" s="39" t="s">
        <v>290</v>
      </c>
      <c r="C159" s="39" t="s">
        <v>319</v>
      </c>
      <c r="D159" s="39" t="s">
        <v>320</v>
      </c>
      <c r="E159" s="39">
        <v>5</v>
      </c>
      <c r="F159" s="39">
        <v>8</v>
      </c>
      <c r="G159" s="39">
        <v>25</v>
      </c>
      <c r="H159" s="39">
        <v>15</v>
      </c>
      <c r="I159" s="39">
        <v>10</v>
      </c>
      <c r="J159" s="39">
        <v>17</v>
      </c>
      <c r="K159" s="49">
        <f t="shared" si="6"/>
        <v>10</v>
      </c>
      <c r="L159" s="39">
        <f t="shared" si="7"/>
        <v>90</v>
      </c>
      <c r="M159" s="44">
        <f t="shared" si="8"/>
        <v>94.73684210526315</v>
      </c>
    </row>
    <row r="160" spans="1:13" x14ac:dyDescent="0.25">
      <c r="A160" s="38" t="s">
        <v>321</v>
      </c>
      <c r="B160" s="39" t="s">
        <v>290</v>
      </c>
      <c r="C160" s="39" t="s">
        <v>322</v>
      </c>
      <c r="D160" s="39" t="s">
        <v>320</v>
      </c>
      <c r="E160" s="39">
        <v>5</v>
      </c>
      <c r="F160" s="39">
        <v>10</v>
      </c>
      <c r="G160" s="39">
        <v>25</v>
      </c>
      <c r="H160" s="39">
        <v>15</v>
      </c>
      <c r="I160" s="39">
        <v>10</v>
      </c>
      <c r="J160" s="39">
        <v>19</v>
      </c>
      <c r="K160" s="49">
        <f>(4/6)*10</f>
        <v>6.6666666666666661</v>
      </c>
      <c r="L160" s="39">
        <f t="shared" si="7"/>
        <v>90.666666666666671</v>
      </c>
      <c r="M160" s="44">
        <f t="shared" si="8"/>
        <v>95.438596491228083</v>
      </c>
    </row>
    <row r="161" spans="1:13" x14ac:dyDescent="0.25">
      <c r="A161" s="38" t="s">
        <v>323</v>
      </c>
      <c r="B161" s="39" t="s">
        <v>290</v>
      </c>
      <c r="C161" s="39" t="s">
        <v>324</v>
      </c>
      <c r="D161" s="39" t="s">
        <v>325</v>
      </c>
      <c r="E161" s="39">
        <v>4</v>
      </c>
      <c r="F161" s="39">
        <v>6</v>
      </c>
      <c r="G161" s="39">
        <v>24</v>
      </c>
      <c r="H161" s="39">
        <v>13</v>
      </c>
      <c r="I161" s="39">
        <v>8</v>
      </c>
      <c r="J161" s="39">
        <v>18</v>
      </c>
      <c r="K161" s="49">
        <f>(6/6)*10</f>
        <v>10</v>
      </c>
      <c r="L161" s="39">
        <f t="shared" si="7"/>
        <v>83</v>
      </c>
      <c r="M161" s="44">
        <f t="shared" si="8"/>
        <v>87.368421052631589</v>
      </c>
    </row>
    <row r="162" spans="1:13" x14ac:dyDescent="0.25">
      <c r="A162" s="38" t="s">
        <v>326</v>
      </c>
      <c r="B162" s="39" t="s">
        <v>290</v>
      </c>
      <c r="C162" s="39" t="s">
        <v>327</v>
      </c>
      <c r="D162" s="39" t="s">
        <v>328</v>
      </c>
      <c r="E162" s="39">
        <v>4</v>
      </c>
      <c r="F162" s="39">
        <v>6</v>
      </c>
      <c r="G162" s="39">
        <v>24</v>
      </c>
      <c r="H162" s="39">
        <v>11</v>
      </c>
      <c r="I162" s="39">
        <v>8</v>
      </c>
      <c r="J162" s="39">
        <v>9</v>
      </c>
      <c r="K162" s="49">
        <f t="shared" ref="K162:K171" si="9">(6/6)*10</f>
        <v>10</v>
      </c>
      <c r="L162" s="39">
        <f t="shared" si="7"/>
        <v>72</v>
      </c>
      <c r="M162" s="44">
        <f t="shared" si="8"/>
        <v>75.789473684210535</v>
      </c>
    </row>
    <row r="163" spans="1:13" x14ac:dyDescent="0.25">
      <c r="A163" s="38" t="s">
        <v>329</v>
      </c>
      <c r="B163" s="39" t="s">
        <v>290</v>
      </c>
      <c r="C163" s="39" t="s">
        <v>330</v>
      </c>
      <c r="D163" s="39" t="s">
        <v>331</v>
      </c>
      <c r="E163" s="39">
        <v>5</v>
      </c>
      <c r="F163" s="39">
        <v>6</v>
      </c>
      <c r="G163" s="39">
        <v>20</v>
      </c>
      <c r="H163" s="39">
        <v>10</v>
      </c>
      <c r="I163" s="39">
        <v>8</v>
      </c>
      <c r="J163" s="39">
        <v>8</v>
      </c>
      <c r="K163" s="49">
        <f t="shared" si="9"/>
        <v>10</v>
      </c>
      <c r="L163" s="39">
        <f t="shared" si="7"/>
        <v>67</v>
      </c>
      <c r="M163" s="44">
        <f t="shared" si="8"/>
        <v>70.526315789473685</v>
      </c>
    </row>
    <row r="164" spans="1:13" x14ac:dyDescent="0.25">
      <c r="A164" s="38" t="s">
        <v>332</v>
      </c>
      <c r="B164" s="39" t="s">
        <v>290</v>
      </c>
      <c r="C164" s="39" t="s">
        <v>333</v>
      </c>
      <c r="D164" s="39" t="s">
        <v>331</v>
      </c>
      <c r="E164" s="39">
        <v>4</v>
      </c>
      <c r="F164" s="39">
        <v>8</v>
      </c>
      <c r="G164" s="39">
        <v>18</v>
      </c>
      <c r="H164" s="39">
        <v>13</v>
      </c>
      <c r="I164" s="39">
        <v>7</v>
      </c>
      <c r="J164" s="39">
        <v>9</v>
      </c>
      <c r="K164" s="49">
        <f t="shared" si="9"/>
        <v>10</v>
      </c>
      <c r="L164" s="39">
        <f t="shared" si="7"/>
        <v>69</v>
      </c>
      <c r="M164" s="44">
        <f t="shared" si="8"/>
        <v>72.631578947368425</v>
      </c>
    </row>
    <row r="165" spans="1:13" x14ac:dyDescent="0.25">
      <c r="A165" s="38" t="s">
        <v>334</v>
      </c>
      <c r="B165" s="39" t="s">
        <v>290</v>
      </c>
      <c r="C165" s="39" t="s">
        <v>335</v>
      </c>
      <c r="D165" s="39" t="s">
        <v>331</v>
      </c>
      <c r="E165" s="39">
        <v>5</v>
      </c>
      <c r="F165" s="39">
        <v>6</v>
      </c>
      <c r="G165" s="49">
        <v>22</v>
      </c>
      <c r="H165" s="49">
        <v>13</v>
      </c>
      <c r="I165" s="49">
        <v>8</v>
      </c>
      <c r="J165" s="39">
        <v>8</v>
      </c>
      <c r="K165" s="49">
        <f t="shared" si="9"/>
        <v>10</v>
      </c>
      <c r="L165" s="39">
        <f t="shared" si="7"/>
        <v>72</v>
      </c>
      <c r="M165" s="44">
        <f t="shared" si="8"/>
        <v>75.789473684210535</v>
      </c>
    </row>
    <row r="166" spans="1:13" x14ac:dyDescent="0.25">
      <c r="A166" s="38" t="s">
        <v>336</v>
      </c>
      <c r="B166" s="39" t="s">
        <v>290</v>
      </c>
      <c r="C166" s="39" t="s">
        <v>337</v>
      </c>
      <c r="D166" s="39" t="s">
        <v>338</v>
      </c>
      <c r="E166" s="39">
        <v>5</v>
      </c>
      <c r="F166" s="39">
        <v>10</v>
      </c>
      <c r="G166" s="49">
        <v>25</v>
      </c>
      <c r="H166" s="39">
        <v>14</v>
      </c>
      <c r="I166" s="49">
        <v>9</v>
      </c>
      <c r="J166" s="39">
        <v>9</v>
      </c>
      <c r="K166" s="49">
        <f t="shared" si="9"/>
        <v>10</v>
      </c>
      <c r="L166" s="39">
        <f t="shared" si="7"/>
        <v>82</v>
      </c>
      <c r="M166" s="44">
        <f t="shared" si="8"/>
        <v>86.31578947368422</v>
      </c>
    </row>
    <row r="167" spans="1:13" x14ac:dyDescent="0.25">
      <c r="A167" s="38" t="s">
        <v>339</v>
      </c>
      <c r="B167" s="39" t="s">
        <v>290</v>
      </c>
      <c r="C167" s="39" t="s">
        <v>340</v>
      </c>
      <c r="D167" s="39" t="s">
        <v>341</v>
      </c>
      <c r="E167" s="39">
        <v>3</v>
      </c>
      <c r="F167" s="39">
        <v>10</v>
      </c>
      <c r="G167" s="49">
        <v>11</v>
      </c>
      <c r="H167" s="39">
        <v>9</v>
      </c>
      <c r="I167" s="49">
        <v>8</v>
      </c>
      <c r="J167" s="39">
        <v>9</v>
      </c>
      <c r="K167" s="49">
        <f t="shared" si="9"/>
        <v>10</v>
      </c>
      <c r="L167" s="39">
        <f t="shared" si="7"/>
        <v>60</v>
      </c>
      <c r="M167" s="44">
        <f t="shared" si="8"/>
        <v>63.157894736842103</v>
      </c>
    </row>
    <row r="168" spans="1:13" x14ac:dyDescent="0.25">
      <c r="A168" s="38" t="s">
        <v>342</v>
      </c>
      <c r="B168" s="39" t="s">
        <v>290</v>
      </c>
      <c r="C168" s="39" t="s">
        <v>343</v>
      </c>
      <c r="D168" s="39" t="s">
        <v>344</v>
      </c>
      <c r="E168" s="39">
        <v>5</v>
      </c>
      <c r="F168" s="39">
        <v>5</v>
      </c>
      <c r="G168" s="39">
        <v>16</v>
      </c>
      <c r="H168" s="39">
        <v>9</v>
      </c>
      <c r="I168" s="39">
        <v>7</v>
      </c>
      <c r="J168" s="39">
        <v>8</v>
      </c>
      <c r="K168" s="49">
        <f t="shared" si="9"/>
        <v>10</v>
      </c>
      <c r="L168" s="39">
        <f t="shared" si="7"/>
        <v>60</v>
      </c>
      <c r="M168" s="44">
        <f t="shared" si="8"/>
        <v>63.157894736842103</v>
      </c>
    </row>
    <row r="169" spans="1:13" x14ac:dyDescent="0.25">
      <c r="A169" s="38" t="s">
        <v>345</v>
      </c>
      <c r="B169" s="39" t="s">
        <v>290</v>
      </c>
      <c r="C169" s="39" t="s">
        <v>346</v>
      </c>
      <c r="D169" s="39" t="s">
        <v>347</v>
      </c>
      <c r="E169" s="39">
        <v>4</v>
      </c>
      <c r="F169" s="39">
        <v>9</v>
      </c>
      <c r="G169" s="49">
        <v>21</v>
      </c>
      <c r="H169" s="39">
        <v>13</v>
      </c>
      <c r="I169" s="39">
        <v>10</v>
      </c>
      <c r="J169" s="39">
        <v>15</v>
      </c>
      <c r="K169" s="49">
        <f t="shared" si="9"/>
        <v>10</v>
      </c>
      <c r="L169" s="39">
        <f t="shared" si="7"/>
        <v>82</v>
      </c>
      <c r="M169" s="44">
        <f t="shared" si="8"/>
        <v>86.31578947368422</v>
      </c>
    </row>
    <row r="170" spans="1:13" x14ac:dyDescent="0.25">
      <c r="A170" s="38" t="s">
        <v>348</v>
      </c>
      <c r="B170" s="39" t="s">
        <v>290</v>
      </c>
      <c r="C170" s="39" t="s">
        <v>349</v>
      </c>
      <c r="D170" s="39" t="s">
        <v>347</v>
      </c>
      <c r="E170" s="39">
        <v>4</v>
      </c>
      <c r="F170" s="39">
        <v>7</v>
      </c>
      <c r="G170" s="39">
        <v>12</v>
      </c>
      <c r="H170" s="39">
        <v>7</v>
      </c>
      <c r="I170" s="39">
        <v>7</v>
      </c>
      <c r="J170" s="39">
        <v>15</v>
      </c>
      <c r="K170" s="49">
        <f t="shared" si="9"/>
        <v>10</v>
      </c>
      <c r="L170" s="39">
        <f t="shared" si="7"/>
        <v>62</v>
      </c>
      <c r="M170" s="44">
        <f t="shared" si="8"/>
        <v>65.26315789473685</v>
      </c>
    </row>
    <row r="171" spans="1:13" x14ac:dyDescent="0.25">
      <c r="A171" s="38" t="s">
        <v>350</v>
      </c>
      <c r="B171" s="39" t="s">
        <v>290</v>
      </c>
      <c r="C171" s="39" t="s">
        <v>351</v>
      </c>
      <c r="D171" s="39" t="s">
        <v>352</v>
      </c>
      <c r="E171" s="39">
        <v>4</v>
      </c>
      <c r="F171" s="39">
        <v>7</v>
      </c>
      <c r="G171" s="49">
        <v>22</v>
      </c>
      <c r="H171" s="39">
        <v>12</v>
      </c>
      <c r="I171" s="39">
        <v>8</v>
      </c>
      <c r="J171" s="39">
        <v>18</v>
      </c>
      <c r="K171" s="49">
        <f t="shared" si="9"/>
        <v>10</v>
      </c>
      <c r="L171" s="39">
        <f t="shared" si="7"/>
        <v>81</v>
      </c>
      <c r="M171" s="44">
        <f t="shared" si="8"/>
        <v>85.263157894736835</v>
      </c>
    </row>
    <row r="172" spans="1:13" x14ac:dyDescent="0.25">
      <c r="A172" s="38" t="s">
        <v>353</v>
      </c>
      <c r="B172" s="39" t="s">
        <v>290</v>
      </c>
      <c r="C172" s="39" t="s">
        <v>354</v>
      </c>
      <c r="D172" s="39" t="s">
        <v>355</v>
      </c>
      <c r="E172" s="39">
        <v>4</v>
      </c>
      <c r="F172" s="39">
        <v>4</v>
      </c>
      <c r="G172" s="39">
        <v>18</v>
      </c>
      <c r="H172" s="39">
        <v>13</v>
      </c>
      <c r="I172" s="39">
        <v>7</v>
      </c>
      <c r="J172" s="39">
        <v>13</v>
      </c>
      <c r="K172" s="49">
        <f>(5/6)*10</f>
        <v>8.3333333333333339</v>
      </c>
      <c r="L172" s="39">
        <f t="shared" si="7"/>
        <v>67.333333333333329</v>
      </c>
      <c r="M172" s="44">
        <f t="shared" si="8"/>
        <v>70.877192982456137</v>
      </c>
    </row>
    <row r="173" spans="1:13" x14ac:dyDescent="0.25">
      <c r="A173" s="38" t="s">
        <v>356</v>
      </c>
      <c r="B173" s="39" t="s">
        <v>290</v>
      </c>
      <c r="C173" s="39" t="s">
        <v>357</v>
      </c>
      <c r="D173" s="39" t="s">
        <v>256</v>
      </c>
      <c r="E173" s="39">
        <v>5</v>
      </c>
      <c r="F173" s="39">
        <v>9</v>
      </c>
      <c r="G173" s="49">
        <v>19</v>
      </c>
      <c r="H173" s="39">
        <v>15</v>
      </c>
      <c r="I173" s="39">
        <v>8</v>
      </c>
      <c r="J173" s="39">
        <v>9</v>
      </c>
      <c r="K173" s="49">
        <f>(6/6)*10</f>
        <v>10</v>
      </c>
      <c r="L173" s="39">
        <f t="shared" si="7"/>
        <v>75</v>
      </c>
      <c r="M173" s="44">
        <f t="shared" si="8"/>
        <v>78.94736842105263</v>
      </c>
    </row>
    <row r="174" spans="1:13" x14ac:dyDescent="0.25">
      <c r="A174" s="38" t="s">
        <v>358</v>
      </c>
      <c r="B174" s="39" t="s">
        <v>290</v>
      </c>
      <c r="C174" s="39" t="s">
        <v>359</v>
      </c>
      <c r="D174" s="39" t="s">
        <v>360</v>
      </c>
      <c r="E174" s="39">
        <v>4</v>
      </c>
      <c r="F174" s="39">
        <v>6</v>
      </c>
      <c r="G174" s="49">
        <v>19</v>
      </c>
      <c r="H174" s="39">
        <v>9</v>
      </c>
      <c r="I174" s="39">
        <v>8</v>
      </c>
      <c r="J174" s="39">
        <v>14</v>
      </c>
      <c r="K174" s="49">
        <f t="shared" ref="K174:K176" si="10">(6/6)*10</f>
        <v>10</v>
      </c>
      <c r="L174" s="39">
        <f t="shared" si="7"/>
        <v>70</v>
      </c>
      <c r="M174" s="44">
        <f t="shared" si="8"/>
        <v>73.68421052631578</v>
      </c>
    </row>
    <row r="175" spans="1:13" x14ac:dyDescent="0.25">
      <c r="A175" s="38" t="s">
        <v>361</v>
      </c>
      <c r="B175" s="39" t="s">
        <v>290</v>
      </c>
      <c r="C175" s="39" t="s">
        <v>362</v>
      </c>
      <c r="D175" s="39" t="s">
        <v>363</v>
      </c>
      <c r="E175" s="39">
        <v>5</v>
      </c>
      <c r="F175" s="39">
        <v>9</v>
      </c>
      <c r="G175" s="39">
        <v>24</v>
      </c>
      <c r="H175" s="39">
        <v>10</v>
      </c>
      <c r="I175" s="39">
        <v>9</v>
      </c>
      <c r="J175" s="39">
        <v>16</v>
      </c>
      <c r="K175" s="49">
        <f t="shared" si="10"/>
        <v>10</v>
      </c>
      <c r="L175" s="39">
        <f t="shared" si="7"/>
        <v>83</v>
      </c>
      <c r="M175" s="44">
        <f t="shared" si="8"/>
        <v>87.368421052631589</v>
      </c>
    </row>
    <row r="176" spans="1:13" x14ac:dyDescent="0.25">
      <c r="A176" s="38" t="s">
        <v>364</v>
      </c>
      <c r="B176" s="39" t="s">
        <v>290</v>
      </c>
      <c r="C176" s="39" t="s">
        <v>365</v>
      </c>
      <c r="D176" s="39" t="s">
        <v>366</v>
      </c>
      <c r="E176" s="39">
        <v>5</v>
      </c>
      <c r="F176" s="39">
        <v>6</v>
      </c>
      <c r="G176" s="49">
        <v>15</v>
      </c>
      <c r="H176" s="39">
        <v>13</v>
      </c>
      <c r="I176" s="39">
        <v>9</v>
      </c>
      <c r="J176" s="39">
        <v>16</v>
      </c>
      <c r="K176" s="49">
        <f t="shared" si="10"/>
        <v>10</v>
      </c>
      <c r="L176" s="39">
        <f t="shared" si="7"/>
        <v>74</v>
      </c>
      <c r="M176" s="44">
        <f t="shared" si="8"/>
        <v>77.89473684210526</v>
      </c>
    </row>
    <row r="177" spans="1:13" x14ac:dyDescent="0.25">
      <c r="A177" s="38" t="s">
        <v>367</v>
      </c>
      <c r="B177" s="39" t="s">
        <v>290</v>
      </c>
      <c r="C177" s="39" t="s">
        <v>368</v>
      </c>
      <c r="D177" s="39" t="s">
        <v>369</v>
      </c>
      <c r="E177" s="39">
        <v>5</v>
      </c>
      <c r="F177" s="39">
        <v>5</v>
      </c>
      <c r="G177" s="49">
        <v>20</v>
      </c>
      <c r="H177" s="39">
        <v>7</v>
      </c>
      <c r="I177" s="39">
        <v>6</v>
      </c>
      <c r="J177" s="39">
        <v>10</v>
      </c>
      <c r="K177" s="49">
        <f>(4/6)*10</f>
        <v>6.6666666666666661</v>
      </c>
      <c r="L177" s="39">
        <f t="shared" si="7"/>
        <v>59.666666666666664</v>
      </c>
      <c r="M177" s="44">
        <f t="shared" si="8"/>
        <v>62.807017543859644</v>
      </c>
    </row>
    <row r="178" spans="1:13" x14ac:dyDescent="0.25">
      <c r="A178" s="38" t="s">
        <v>370</v>
      </c>
      <c r="B178" s="39" t="s">
        <v>290</v>
      </c>
      <c r="C178" s="39" t="s">
        <v>371</v>
      </c>
      <c r="D178" s="39" t="s">
        <v>372</v>
      </c>
      <c r="E178" s="39">
        <v>5</v>
      </c>
      <c r="F178" s="39">
        <v>10</v>
      </c>
      <c r="G178" s="39">
        <v>25</v>
      </c>
      <c r="H178" s="39">
        <v>14</v>
      </c>
      <c r="I178" s="39">
        <v>9</v>
      </c>
      <c r="J178" s="39">
        <v>19</v>
      </c>
      <c r="K178" s="49">
        <f>(6/6)*10</f>
        <v>10</v>
      </c>
      <c r="L178" s="39">
        <f t="shared" si="7"/>
        <v>92</v>
      </c>
      <c r="M178" s="44">
        <f t="shared" si="8"/>
        <v>96.84210526315789</v>
      </c>
    </row>
    <row r="179" spans="1:13" x14ac:dyDescent="0.25">
      <c r="A179" s="38" t="s">
        <v>373</v>
      </c>
      <c r="B179" s="39" t="s">
        <v>290</v>
      </c>
      <c r="C179" s="39" t="s">
        <v>374</v>
      </c>
      <c r="D179" s="39" t="s">
        <v>372</v>
      </c>
      <c r="E179" s="39">
        <v>5</v>
      </c>
      <c r="F179" s="39">
        <v>9</v>
      </c>
      <c r="G179" s="49">
        <v>24</v>
      </c>
      <c r="H179" s="39">
        <v>15</v>
      </c>
      <c r="I179" s="39">
        <v>10</v>
      </c>
      <c r="J179" s="39">
        <v>19</v>
      </c>
      <c r="K179" s="49">
        <f t="shared" ref="K179:K186" si="11">(6/6)*10</f>
        <v>10</v>
      </c>
      <c r="L179" s="39">
        <f t="shared" si="7"/>
        <v>92</v>
      </c>
      <c r="M179" s="44">
        <f t="shared" si="8"/>
        <v>96.84210526315789</v>
      </c>
    </row>
    <row r="180" spans="1:13" x14ac:dyDescent="0.25">
      <c r="A180" s="38" t="s">
        <v>375</v>
      </c>
      <c r="B180" s="39" t="s">
        <v>290</v>
      </c>
      <c r="C180" s="39" t="s">
        <v>376</v>
      </c>
      <c r="D180" s="39" t="s">
        <v>372</v>
      </c>
      <c r="E180" s="39">
        <v>5</v>
      </c>
      <c r="F180" s="39">
        <v>10</v>
      </c>
      <c r="G180" s="39">
        <v>20</v>
      </c>
      <c r="H180" s="39">
        <v>15</v>
      </c>
      <c r="I180" s="39">
        <v>9</v>
      </c>
      <c r="J180" s="39">
        <v>18</v>
      </c>
      <c r="K180" s="49">
        <f t="shared" si="11"/>
        <v>10</v>
      </c>
      <c r="L180" s="39">
        <f t="shared" si="7"/>
        <v>87</v>
      </c>
      <c r="M180" s="44">
        <f t="shared" si="8"/>
        <v>91.578947368421055</v>
      </c>
    </row>
    <row r="181" spans="1:13" x14ac:dyDescent="0.25">
      <c r="A181" s="38" t="s">
        <v>377</v>
      </c>
      <c r="B181" s="39" t="s">
        <v>290</v>
      </c>
      <c r="C181" s="39" t="s">
        <v>378</v>
      </c>
      <c r="D181" s="39" t="s">
        <v>378</v>
      </c>
      <c r="E181" s="39">
        <v>5</v>
      </c>
      <c r="F181" s="39">
        <v>5</v>
      </c>
      <c r="G181" s="49">
        <v>25</v>
      </c>
      <c r="H181" s="39">
        <v>14</v>
      </c>
      <c r="I181" s="39">
        <v>9</v>
      </c>
      <c r="J181" s="39">
        <v>8</v>
      </c>
      <c r="K181" s="49">
        <f t="shared" si="11"/>
        <v>10</v>
      </c>
      <c r="L181" s="39">
        <f t="shared" si="7"/>
        <v>76</v>
      </c>
      <c r="M181" s="44">
        <f t="shared" si="8"/>
        <v>80</v>
      </c>
    </row>
    <row r="182" spans="1:13" x14ac:dyDescent="0.25">
      <c r="A182" s="38" t="s">
        <v>379</v>
      </c>
      <c r="B182" s="39" t="s">
        <v>290</v>
      </c>
      <c r="C182" s="39" t="s">
        <v>380</v>
      </c>
      <c r="D182" s="39" t="s">
        <v>381</v>
      </c>
      <c r="E182" s="39">
        <v>5</v>
      </c>
      <c r="F182" s="39">
        <v>7</v>
      </c>
      <c r="G182" s="49">
        <v>15</v>
      </c>
      <c r="H182" s="49">
        <v>7</v>
      </c>
      <c r="I182" s="49">
        <v>7</v>
      </c>
      <c r="J182" s="39">
        <v>9</v>
      </c>
      <c r="K182" s="49">
        <f t="shared" si="11"/>
        <v>10</v>
      </c>
      <c r="L182" s="39">
        <f t="shared" si="7"/>
        <v>60</v>
      </c>
      <c r="M182" s="44">
        <f t="shared" si="8"/>
        <v>63.157894736842103</v>
      </c>
    </row>
    <row r="183" spans="1:13" x14ac:dyDescent="0.25">
      <c r="A183" s="38" t="s">
        <v>382</v>
      </c>
      <c r="B183" s="39" t="s">
        <v>290</v>
      </c>
      <c r="C183" s="39" t="s">
        <v>383</v>
      </c>
      <c r="D183" s="39" t="s">
        <v>381</v>
      </c>
      <c r="E183" s="39">
        <v>5</v>
      </c>
      <c r="F183" s="39">
        <v>7</v>
      </c>
      <c r="G183" s="49">
        <v>20</v>
      </c>
      <c r="H183" s="49">
        <v>7</v>
      </c>
      <c r="I183" s="49">
        <v>7</v>
      </c>
      <c r="J183" s="49">
        <v>12</v>
      </c>
      <c r="K183" s="49">
        <f t="shared" si="11"/>
        <v>10</v>
      </c>
      <c r="L183" s="39">
        <f t="shared" si="7"/>
        <v>68</v>
      </c>
      <c r="M183" s="44">
        <f t="shared" si="8"/>
        <v>71.578947368421055</v>
      </c>
    </row>
    <row r="184" spans="1:13" x14ac:dyDescent="0.25">
      <c r="A184" s="38" t="s">
        <v>384</v>
      </c>
      <c r="B184" s="39" t="s">
        <v>290</v>
      </c>
      <c r="C184" s="39" t="s">
        <v>385</v>
      </c>
      <c r="D184" s="39" t="s">
        <v>381</v>
      </c>
      <c r="E184" s="39">
        <v>3</v>
      </c>
      <c r="F184" s="39">
        <v>8</v>
      </c>
      <c r="G184" s="49">
        <v>12</v>
      </c>
      <c r="H184" s="49">
        <v>14</v>
      </c>
      <c r="I184" s="49">
        <v>10</v>
      </c>
      <c r="J184" s="39">
        <v>9</v>
      </c>
      <c r="K184" s="49">
        <f t="shared" si="11"/>
        <v>10</v>
      </c>
      <c r="L184" s="39">
        <f t="shared" si="7"/>
        <v>66</v>
      </c>
      <c r="M184" s="44">
        <f t="shared" si="8"/>
        <v>69.473684210526315</v>
      </c>
    </row>
    <row r="185" spans="1:13" x14ac:dyDescent="0.25">
      <c r="A185" s="38" t="s">
        <v>386</v>
      </c>
      <c r="B185" s="39" t="s">
        <v>290</v>
      </c>
      <c r="C185" s="39" t="s">
        <v>387</v>
      </c>
      <c r="D185" s="39" t="s">
        <v>381</v>
      </c>
      <c r="E185" s="39">
        <v>5</v>
      </c>
      <c r="F185" s="39">
        <v>5</v>
      </c>
      <c r="G185" s="49">
        <v>18</v>
      </c>
      <c r="H185" s="49">
        <v>8</v>
      </c>
      <c r="I185" s="49">
        <v>8</v>
      </c>
      <c r="J185" s="39">
        <v>8</v>
      </c>
      <c r="K185" s="49">
        <f t="shared" si="11"/>
        <v>10</v>
      </c>
      <c r="L185" s="39">
        <f t="shared" si="7"/>
        <v>62</v>
      </c>
      <c r="M185" s="44">
        <f t="shared" si="8"/>
        <v>65.26315789473685</v>
      </c>
    </row>
    <row r="186" spans="1:13" x14ac:dyDescent="0.25">
      <c r="A186" s="38" t="s">
        <v>388</v>
      </c>
      <c r="B186" s="39" t="s">
        <v>290</v>
      </c>
      <c r="C186" s="39" t="s">
        <v>389</v>
      </c>
      <c r="D186" s="39" t="s">
        <v>381</v>
      </c>
      <c r="E186" s="39">
        <v>4</v>
      </c>
      <c r="F186" s="39">
        <v>8</v>
      </c>
      <c r="G186" s="49">
        <v>20</v>
      </c>
      <c r="H186" s="49">
        <v>13</v>
      </c>
      <c r="I186" s="49">
        <v>9</v>
      </c>
      <c r="J186" s="49">
        <v>15</v>
      </c>
      <c r="K186" s="49">
        <f t="shared" si="11"/>
        <v>10</v>
      </c>
      <c r="L186" s="39">
        <f t="shared" si="7"/>
        <v>79</v>
      </c>
      <c r="M186" s="44">
        <f t="shared" si="8"/>
        <v>83.15789473684211</v>
      </c>
    </row>
    <row r="187" spans="1:13" x14ac:dyDescent="0.25">
      <c r="A187" s="38" t="s">
        <v>390</v>
      </c>
      <c r="B187" s="39" t="s">
        <v>290</v>
      </c>
      <c r="C187" s="39" t="s">
        <v>391</v>
      </c>
      <c r="D187" s="39" t="s">
        <v>392</v>
      </c>
      <c r="E187" s="39">
        <v>5</v>
      </c>
      <c r="F187" s="39">
        <v>6</v>
      </c>
      <c r="G187" s="49">
        <v>22</v>
      </c>
      <c r="H187" s="49">
        <v>11</v>
      </c>
      <c r="I187" s="49">
        <v>6</v>
      </c>
      <c r="J187" s="49">
        <v>16</v>
      </c>
      <c r="K187" s="49">
        <f>(5/6)*10</f>
        <v>8.3333333333333339</v>
      </c>
      <c r="L187" s="39">
        <f t="shared" si="7"/>
        <v>74.333333333333329</v>
      </c>
      <c r="M187" s="44">
        <f t="shared" si="8"/>
        <v>78.245614035087712</v>
      </c>
    </row>
    <row r="188" spans="1:13" x14ac:dyDescent="0.25">
      <c r="A188" s="38" t="s">
        <v>393</v>
      </c>
      <c r="B188" s="39" t="s">
        <v>290</v>
      </c>
      <c r="C188" s="39" t="s">
        <v>394</v>
      </c>
      <c r="D188" s="39" t="s">
        <v>395</v>
      </c>
      <c r="E188" s="39">
        <v>5</v>
      </c>
      <c r="F188" s="39">
        <v>5</v>
      </c>
      <c r="G188" s="39">
        <v>19</v>
      </c>
      <c r="H188" s="39">
        <v>13</v>
      </c>
      <c r="I188" s="39">
        <v>9</v>
      </c>
      <c r="J188" s="39">
        <v>9</v>
      </c>
      <c r="K188" s="49">
        <f>(5/6)*10</f>
        <v>8.3333333333333339</v>
      </c>
      <c r="L188" s="39">
        <f t="shared" si="7"/>
        <v>68.333333333333329</v>
      </c>
      <c r="M188" s="44">
        <f t="shared" si="8"/>
        <v>71.929824561403493</v>
      </c>
    </row>
    <row r="189" spans="1:13" x14ac:dyDescent="0.25">
      <c r="A189" s="38" t="s">
        <v>396</v>
      </c>
      <c r="B189" s="39" t="s">
        <v>290</v>
      </c>
      <c r="C189" s="39" t="s">
        <v>397</v>
      </c>
      <c r="D189" s="39" t="s">
        <v>398</v>
      </c>
      <c r="E189" s="39">
        <v>4</v>
      </c>
      <c r="F189" s="39">
        <v>7</v>
      </c>
      <c r="G189" s="39">
        <v>10</v>
      </c>
      <c r="H189" s="39">
        <v>9</v>
      </c>
      <c r="I189" s="39">
        <v>7</v>
      </c>
      <c r="J189" s="39">
        <v>11</v>
      </c>
      <c r="K189" s="49">
        <f>(6/6)*10</f>
        <v>10</v>
      </c>
      <c r="L189" s="39">
        <f t="shared" si="7"/>
        <v>58</v>
      </c>
      <c r="M189" s="44">
        <f t="shared" si="8"/>
        <v>61.05263157894737</v>
      </c>
    </row>
    <row r="190" spans="1:13" x14ac:dyDescent="0.25">
      <c r="A190" s="38" t="s">
        <v>399</v>
      </c>
      <c r="B190" s="39" t="s">
        <v>290</v>
      </c>
      <c r="C190" s="39" t="s">
        <v>400</v>
      </c>
      <c r="D190" s="39" t="s">
        <v>398</v>
      </c>
      <c r="E190" s="39">
        <v>4</v>
      </c>
      <c r="F190" s="39">
        <v>7</v>
      </c>
      <c r="G190" s="39">
        <v>21</v>
      </c>
      <c r="H190" s="39">
        <v>13</v>
      </c>
      <c r="I190" s="39">
        <v>9</v>
      </c>
      <c r="J190" s="39">
        <v>16</v>
      </c>
      <c r="K190" s="49">
        <f t="shared" ref="K190:K193" si="12">(6/6)*10</f>
        <v>10</v>
      </c>
      <c r="L190" s="39">
        <f t="shared" si="7"/>
        <v>80</v>
      </c>
      <c r="M190" s="44">
        <f t="shared" si="8"/>
        <v>84.210526315789465</v>
      </c>
    </row>
    <row r="191" spans="1:13" x14ac:dyDescent="0.25">
      <c r="A191" s="38" t="s">
        <v>401</v>
      </c>
      <c r="B191" s="39" t="s">
        <v>290</v>
      </c>
      <c r="C191" s="39" t="s">
        <v>402</v>
      </c>
      <c r="D191" s="39" t="s">
        <v>398</v>
      </c>
      <c r="E191" s="39">
        <v>4</v>
      </c>
      <c r="F191" s="39">
        <v>7</v>
      </c>
      <c r="G191" s="39">
        <v>19</v>
      </c>
      <c r="H191" s="39">
        <v>15</v>
      </c>
      <c r="I191" s="39">
        <v>8</v>
      </c>
      <c r="J191" s="39">
        <v>11</v>
      </c>
      <c r="K191" s="49">
        <f t="shared" si="12"/>
        <v>10</v>
      </c>
      <c r="L191" s="39">
        <f t="shared" si="7"/>
        <v>74</v>
      </c>
      <c r="M191" s="44">
        <f t="shared" si="8"/>
        <v>77.89473684210526</v>
      </c>
    </row>
    <row r="192" spans="1:13" x14ac:dyDescent="0.25">
      <c r="A192" s="38" t="s">
        <v>403</v>
      </c>
      <c r="B192" s="39" t="s">
        <v>290</v>
      </c>
      <c r="C192" s="39" t="s">
        <v>98</v>
      </c>
      <c r="D192" s="39" t="s">
        <v>404</v>
      </c>
      <c r="E192" s="39">
        <v>5</v>
      </c>
      <c r="F192" s="39">
        <v>8</v>
      </c>
      <c r="G192" s="39">
        <v>20</v>
      </c>
      <c r="H192" s="39">
        <v>12</v>
      </c>
      <c r="I192" s="39">
        <v>9</v>
      </c>
      <c r="J192" s="39">
        <v>16</v>
      </c>
      <c r="K192" s="49">
        <f t="shared" si="12"/>
        <v>10</v>
      </c>
      <c r="L192" s="39">
        <f t="shared" si="7"/>
        <v>80</v>
      </c>
      <c r="M192" s="44">
        <f t="shared" si="8"/>
        <v>84.210526315789465</v>
      </c>
    </row>
    <row r="193" spans="1:13" x14ac:dyDescent="0.25">
      <c r="A193" s="38" t="s">
        <v>405</v>
      </c>
      <c r="B193" s="39" t="s">
        <v>290</v>
      </c>
      <c r="C193" s="39" t="s">
        <v>406</v>
      </c>
      <c r="D193" s="39" t="s">
        <v>407</v>
      </c>
      <c r="E193" s="39">
        <v>4</v>
      </c>
      <c r="F193" s="39">
        <v>9</v>
      </c>
      <c r="G193" s="39">
        <v>24</v>
      </c>
      <c r="H193" s="39">
        <v>15</v>
      </c>
      <c r="I193" s="39">
        <v>10</v>
      </c>
      <c r="J193" s="39">
        <v>16</v>
      </c>
      <c r="K193" s="49">
        <f t="shared" si="12"/>
        <v>10</v>
      </c>
      <c r="L193" s="39">
        <f t="shared" si="7"/>
        <v>88</v>
      </c>
      <c r="M193" s="44">
        <f t="shared" si="8"/>
        <v>92.631578947368425</v>
      </c>
    </row>
    <row r="194" spans="1:13" x14ac:dyDescent="0.25">
      <c r="A194" s="38" t="s">
        <v>99</v>
      </c>
      <c r="B194" s="40" t="s">
        <v>100</v>
      </c>
      <c r="C194" s="40" t="s">
        <v>49</v>
      </c>
      <c r="D194" s="40" t="s">
        <v>50</v>
      </c>
      <c r="E194" s="40">
        <v>5</v>
      </c>
      <c r="F194" s="45">
        <v>5</v>
      </c>
      <c r="G194" s="45">
        <v>18</v>
      </c>
      <c r="H194" s="45">
        <v>5</v>
      </c>
      <c r="I194" s="45">
        <v>8</v>
      </c>
      <c r="J194" s="45">
        <v>13</v>
      </c>
      <c r="K194" s="49">
        <v>10</v>
      </c>
      <c r="L194" s="45">
        <f t="shared" si="7"/>
        <v>64</v>
      </c>
      <c r="M194" s="46">
        <f>L194/95*100</f>
        <v>67.368421052631575</v>
      </c>
    </row>
    <row r="195" spans="1:13" x14ac:dyDescent="0.25">
      <c r="A195" s="38" t="s">
        <v>101</v>
      </c>
      <c r="B195" s="40" t="s">
        <v>100</v>
      </c>
      <c r="C195" s="40" t="s">
        <v>102</v>
      </c>
      <c r="D195" s="40" t="s">
        <v>50</v>
      </c>
      <c r="E195" s="40">
        <v>5</v>
      </c>
      <c r="F195" s="45">
        <v>5</v>
      </c>
      <c r="G195" s="45">
        <v>19</v>
      </c>
      <c r="H195" s="45">
        <v>15</v>
      </c>
      <c r="I195" s="45">
        <v>7</v>
      </c>
      <c r="J195" s="40">
        <v>12</v>
      </c>
      <c r="K195" s="49">
        <v>10</v>
      </c>
      <c r="L195" s="45">
        <f t="shared" si="7"/>
        <v>73</v>
      </c>
      <c r="M195" s="46">
        <f>(73/95)*100</f>
        <v>76.84210526315789</v>
      </c>
    </row>
    <row r="196" spans="1:13" x14ac:dyDescent="0.25">
      <c r="A196" s="38" t="s">
        <v>103</v>
      </c>
      <c r="B196" s="40" t="s">
        <v>100</v>
      </c>
      <c r="C196" s="40" t="s">
        <v>104</v>
      </c>
      <c r="D196" s="40" t="s">
        <v>50</v>
      </c>
      <c r="E196" s="40">
        <v>5</v>
      </c>
      <c r="F196" s="45">
        <v>5</v>
      </c>
      <c r="G196" s="45">
        <v>19</v>
      </c>
      <c r="H196" s="45">
        <v>15</v>
      </c>
      <c r="I196" s="45">
        <v>7</v>
      </c>
      <c r="J196" s="40">
        <v>13</v>
      </c>
      <c r="K196" s="49">
        <v>10</v>
      </c>
      <c r="L196" s="45">
        <f t="shared" si="7"/>
        <v>74</v>
      </c>
      <c r="M196" s="46">
        <f>(74/95)*100</f>
        <v>77.89473684210526</v>
      </c>
    </row>
    <row r="197" spans="1:13" x14ac:dyDescent="0.25">
      <c r="A197" s="38" t="s">
        <v>105</v>
      </c>
      <c r="B197" s="40" t="s">
        <v>100</v>
      </c>
      <c r="C197" s="40" t="s">
        <v>106</v>
      </c>
      <c r="D197" s="40" t="s">
        <v>50</v>
      </c>
      <c r="E197" s="40">
        <v>5</v>
      </c>
      <c r="F197" s="45">
        <v>7</v>
      </c>
      <c r="G197" s="45">
        <v>20</v>
      </c>
      <c r="H197" s="45">
        <v>6</v>
      </c>
      <c r="I197" s="45">
        <v>9</v>
      </c>
      <c r="J197" s="40">
        <v>13</v>
      </c>
      <c r="K197" s="49">
        <v>10</v>
      </c>
      <c r="L197" s="45">
        <f t="shared" si="7"/>
        <v>70</v>
      </c>
      <c r="M197" s="46">
        <f>(70/95)*100</f>
        <v>73.68421052631578</v>
      </c>
    </row>
    <row r="198" spans="1:13" x14ac:dyDescent="0.25">
      <c r="A198" s="38" t="s">
        <v>107</v>
      </c>
      <c r="B198" s="40" t="s">
        <v>100</v>
      </c>
      <c r="C198" s="40" t="s">
        <v>108</v>
      </c>
      <c r="D198" s="40" t="s">
        <v>109</v>
      </c>
      <c r="E198" s="40">
        <v>5</v>
      </c>
      <c r="F198" s="45">
        <v>9</v>
      </c>
      <c r="G198" s="45">
        <v>19</v>
      </c>
      <c r="H198" s="45">
        <v>15</v>
      </c>
      <c r="I198" s="45">
        <v>8</v>
      </c>
      <c r="J198" s="40">
        <v>15</v>
      </c>
      <c r="K198" s="49">
        <v>9</v>
      </c>
      <c r="L198" s="45">
        <f t="shared" si="7"/>
        <v>80</v>
      </c>
      <c r="M198" s="46">
        <f>(80/95)*100</f>
        <v>84.210526315789465</v>
      </c>
    </row>
    <row r="199" spans="1:13" x14ac:dyDescent="0.25">
      <c r="A199" s="38" t="s">
        <v>110</v>
      </c>
      <c r="B199" s="40" t="s">
        <v>100</v>
      </c>
      <c r="C199" s="40" t="s">
        <v>111</v>
      </c>
      <c r="D199" s="40" t="s">
        <v>109</v>
      </c>
      <c r="E199" s="40">
        <v>5</v>
      </c>
      <c r="F199" s="45">
        <v>6</v>
      </c>
      <c r="G199" s="45">
        <v>25</v>
      </c>
      <c r="H199" s="45">
        <v>9</v>
      </c>
      <c r="I199" s="45">
        <v>10</v>
      </c>
      <c r="J199" s="40">
        <v>14</v>
      </c>
      <c r="K199" s="49">
        <v>9</v>
      </c>
      <c r="L199" s="45">
        <f t="shared" si="7"/>
        <v>78</v>
      </c>
      <c r="M199" s="46">
        <f>(78/95)*100</f>
        <v>82.10526315789474</v>
      </c>
    </row>
    <row r="200" spans="1:13" x14ac:dyDescent="0.25">
      <c r="A200" s="38" t="s">
        <v>112</v>
      </c>
      <c r="B200" s="40" t="s">
        <v>100</v>
      </c>
      <c r="C200" s="40" t="s">
        <v>113</v>
      </c>
      <c r="D200" s="40" t="s">
        <v>114</v>
      </c>
      <c r="E200" s="40">
        <v>3</v>
      </c>
      <c r="F200" s="45">
        <v>3</v>
      </c>
      <c r="G200" s="45">
        <v>17</v>
      </c>
      <c r="H200" s="45">
        <v>6</v>
      </c>
      <c r="I200" s="45">
        <v>6</v>
      </c>
      <c r="J200" s="40">
        <v>8</v>
      </c>
      <c r="K200" s="49">
        <v>9</v>
      </c>
      <c r="L200" s="45">
        <f t="shared" si="7"/>
        <v>52</v>
      </c>
      <c r="M200" s="46">
        <f>(52/95)*100</f>
        <v>54.736842105263165</v>
      </c>
    </row>
    <row r="201" spans="1:13" x14ac:dyDescent="0.25">
      <c r="A201" s="38" t="s">
        <v>115</v>
      </c>
      <c r="B201" s="40" t="s">
        <v>100</v>
      </c>
      <c r="C201" s="40" t="s">
        <v>116</v>
      </c>
      <c r="D201" s="40" t="s">
        <v>114</v>
      </c>
      <c r="E201" s="40">
        <v>3</v>
      </c>
      <c r="F201" s="45">
        <v>5</v>
      </c>
      <c r="G201" s="45">
        <v>14</v>
      </c>
      <c r="H201" s="45">
        <v>9</v>
      </c>
      <c r="I201" s="45">
        <v>6</v>
      </c>
      <c r="J201" s="40">
        <v>8</v>
      </c>
      <c r="K201" s="49">
        <v>7</v>
      </c>
      <c r="L201" s="45">
        <f t="shared" si="7"/>
        <v>52</v>
      </c>
      <c r="M201" s="46">
        <f t="shared" ref="M201" si="13">(52/95)*100</f>
        <v>54.736842105263165</v>
      </c>
    </row>
    <row r="202" spans="1:13" x14ac:dyDescent="0.25">
      <c r="A202" s="38" t="s">
        <v>117</v>
      </c>
      <c r="B202" s="40" t="s">
        <v>100</v>
      </c>
      <c r="C202" s="40" t="s">
        <v>118</v>
      </c>
      <c r="D202" s="40" t="s">
        <v>119</v>
      </c>
      <c r="E202" s="40">
        <v>5</v>
      </c>
      <c r="F202" s="45">
        <v>6</v>
      </c>
      <c r="G202" s="45">
        <v>16</v>
      </c>
      <c r="H202" s="45">
        <v>12</v>
      </c>
      <c r="I202" s="45">
        <v>9</v>
      </c>
      <c r="J202" s="40">
        <v>15</v>
      </c>
      <c r="K202" s="49">
        <v>10</v>
      </c>
      <c r="L202" s="45">
        <f t="shared" si="7"/>
        <v>73</v>
      </c>
      <c r="M202" s="46">
        <f>(73/95)*100</f>
        <v>76.84210526315789</v>
      </c>
    </row>
    <row r="203" spans="1:13" x14ac:dyDescent="0.25">
      <c r="A203" s="38" t="s">
        <v>120</v>
      </c>
      <c r="B203" s="40" t="s">
        <v>100</v>
      </c>
      <c r="C203" s="40" t="s">
        <v>121</v>
      </c>
      <c r="D203" s="40" t="s">
        <v>122</v>
      </c>
      <c r="E203" s="40">
        <v>5</v>
      </c>
      <c r="F203" s="45">
        <v>8</v>
      </c>
      <c r="G203" s="45">
        <v>19</v>
      </c>
      <c r="H203" s="45">
        <v>14</v>
      </c>
      <c r="I203" s="45">
        <v>8</v>
      </c>
      <c r="J203" s="40">
        <v>16</v>
      </c>
      <c r="K203" s="49">
        <v>10</v>
      </c>
      <c r="L203" s="45">
        <f t="shared" si="7"/>
        <v>80</v>
      </c>
      <c r="M203" s="46">
        <f>(80/95)*100</f>
        <v>84.210526315789465</v>
      </c>
    </row>
    <row r="204" spans="1:13" x14ac:dyDescent="0.25">
      <c r="A204" s="38" t="s">
        <v>123</v>
      </c>
      <c r="B204" s="40" t="s">
        <v>100</v>
      </c>
      <c r="C204" s="40" t="s">
        <v>124</v>
      </c>
      <c r="D204" s="40" t="s">
        <v>125</v>
      </c>
      <c r="E204" s="40">
        <v>5</v>
      </c>
      <c r="F204" s="45">
        <v>6</v>
      </c>
      <c r="G204" s="45">
        <v>23</v>
      </c>
      <c r="H204" s="45">
        <v>12</v>
      </c>
      <c r="I204" s="45">
        <v>9</v>
      </c>
      <c r="J204" s="40">
        <v>20</v>
      </c>
      <c r="K204" s="49">
        <v>10</v>
      </c>
      <c r="L204" s="45">
        <f t="shared" si="7"/>
        <v>85</v>
      </c>
      <c r="M204" s="46">
        <f>(85/95)*100</f>
        <v>89.473684210526315</v>
      </c>
    </row>
    <row r="205" spans="1:13" x14ac:dyDescent="0.25">
      <c r="A205" s="38" t="s">
        <v>126</v>
      </c>
      <c r="B205" s="40" t="s">
        <v>100</v>
      </c>
      <c r="C205" s="40" t="s">
        <v>127</v>
      </c>
      <c r="D205" s="40" t="s">
        <v>125</v>
      </c>
      <c r="E205" s="40">
        <v>5</v>
      </c>
      <c r="F205" s="45">
        <v>7</v>
      </c>
      <c r="G205" s="45">
        <v>21</v>
      </c>
      <c r="H205" s="45">
        <v>10</v>
      </c>
      <c r="I205" s="45">
        <v>9</v>
      </c>
      <c r="J205" s="40">
        <v>20</v>
      </c>
      <c r="K205" s="49">
        <v>10</v>
      </c>
      <c r="L205" s="45">
        <f t="shared" si="7"/>
        <v>82</v>
      </c>
      <c r="M205" s="46">
        <f>(82/95)*100</f>
        <v>86.31578947368422</v>
      </c>
    </row>
    <row r="206" spans="1:13" x14ac:dyDescent="0.25">
      <c r="A206" s="38" t="s">
        <v>128</v>
      </c>
      <c r="B206" s="40" t="s">
        <v>100</v>
      </c>
      <c r="C206" s="40" t="s">
        <v>129</v>
      </c>
      <c r="D206" s="40" t="s">
        <v>130</v>
      </c>
      <c r="E206" s="40">
        <v>3</v>
      </c>
      <c r="F206" s="45">
        <v>5</v>
      </c>
      <c r="G206" s="45">
        <v>21</v>
      </c>
      <c r="H206" s="45">
        <v>10</v>
      </c>
      <c r="I206" s="45">
        <v>8</v>
      </c>
      <c r="J206" s="45">
        <v>20</v>
      </c>
      <c r="K206" s="49">
        <v>10</v>
      </c>
      <c r="L206" s="45">
        <f t="shared" si="7"/>
        <v>77</v>
      </c>
      <c r="M206" s="46">
        <f>(77/95)*100</f>
        <v>81.05263157894737</v>
      </c>
    </row>
    <row r="207" spans="1:13" x14ac:dyDescent="0.25">
      <c r="A207" s="38" t="s">
        <v>131</v>
      </c>
      <c r="B207" s="40" t="s">
        <v>100</v>
      </c>
      <c r="C207" s="40" t="s">
        <v>132</v>
      </c>
      <c r="D207" s="40" t="s">
        <v>133</v>
      </c>
      <c r="E207" s="40">
        <v>5</v>
      </c>
      <c r="F207" s="45">
        <v>8</v>
      </c>
      <c r="G207" s="45">
        <v>25</v>
      </c>
      <c r="H207" s="45">
        <v>15</v>
      </c>
      <c r="I207" s="45">
        <v>10</v>
      </c>
      <c r="J207" s="45">
        <v>16</v>
      </c>
      <c r="K207" s="49">
        <v>10</v>
      </c>
      <c r="L207" s="45">
        <f t="shared" si="7"/>
        <v>89</v>
      </c>
      <c r="M207" s="46">
        <f>(89/95)*100</f>
        <v>93.684210526315795</v>
      </c>
    </row>
    <row r="208" spans="1:13" x14ac:dyDescent="0.25">
      <c r="A208" s="38" t="s">
        <v>134</v>
      </c>
      <c r="B208" s="40" t="s">
        <v>100</v>
      </c>
      <c r="C208" s="40" t="s">
        <v>135</v>
      </c>
      <c r="D208" s="40" t="s">
        <v>136</v>
      </c>
      <c r="E208" s="40">
        <v>5</v>
      </c>
      <c r="F208" s="45">
        <v>7</v>
      </c>
      <c r="G208" s="45">
        <v>18</v>
      </c>
      <c r="H208" s="45">
        <v>7</v>
      </c>
      <c r="I208" s="45">
        <v>7</v>
      </c>
      <c r="J208" s="45">
        <v>16</v>
      </c>
      <c r="K208" s="49">
        <v>10</v>
      </c>
      <c r="L208" s="45">
        <f t="shared" si="7"/>
        <v>70</v>
      </c>
      <c r="M208" s="46">
        <f>(70/95)*100</f>
        <v>73.68421052631578</v>
      </c>
    </row>
    <row r="209" spans="1:13" x14ac:dyDescent="0.25">
      <c r="A209" s="38" t="s">
        <v>137</v>
      </c>
      <c r="B209" s="40" t="s">
        <v>100</v>
      </c>
      <c r="C209" s="40" t="s">
        <v>138</v>
      </c>
      <c r="D209" s="40" t="s">
        <v>139</v>
      </c>
      <c r="E209" s="40">
        <v>4</v>
      </c>
      <c r="F209" s="45">
        <v>6</v>
      </c>
      <c r="G209" s="45">
        <v>20</v>
      </c>
      <c r="H209" s="45">
        <v>11</v>
      </c>
      <c r="I209" s="45">
        <v>8</v>
      </c>
      <c r="J209" s="45">
        <v>15</v>
      </c>
      <c r="K209" s="49">
        <v>9</v>
      </c>
      <c r="L209" s="45">
        <f t="shared" si="7"/>
        <v>73</v>
      </c>
      <c r="M209" s="46">
        <f>(73/95)*100</f>
        <v>76.84210526315789</v>
      </c>
    </row>
    <row r="210" spans="1:13" x14ac:dyDescent="0.25">
      <c r="A210" s="38" t="s">
        <v>140</v>
      </c>
      <c r="B210" s="40" t="s">
        <v>100</v>
      </c>
      <c r="C210" s="40" t="s">
        <v>141</v>
      </c>
      <c r="D210" s="40" t="s">
        <v>142</v>
      </c>
      <c r="E210" s="40">
        <v>5</v>
      </c>
      <c r="F210" s="45">
        <v>6</v>
      </c>
      <c r="G210" s="45">
        <v>22</v>
      </c>
      <c r="H210" s="45">
        <v>9</v>
      </c>
      <c r="I210" s="45">
        <v>8</v>
      </c>
      <c r="J210" s="45">
        <v>16</v>
      </c>
      <c r="K210" s="49">
        <v>10</v>
      </c>
      <c r="L210" s="45">
        <f t="shared" si="7"/>
        <v>76</v>
      </c>
      <c r="M210" s="46">
        <f>(76/95)*100</f>
        <v>80</v>
      </c>
    </row>
    <row r="211" spans="1:13" x14ac:dyDescent="0.25">
      <c r="A211" s="38" t="s">
        <v>143</v>
      </c>
      <c r="B211" s="40" t="s">
        <v>100</v>
      </c>
      <c r="C211" s="40" t="s">
        <v>144</v>
      </c>
      <c r="D211" s="40" t="s">
        <v>145</v>
      </c>
      <c r="E211" s="40">
        <v>4</v>
      </c>
      <c r="F211" s="45">
        <v>10</v>
      </c>
      <c r="G211" s="45">
        <v>23</v>
      </c>
      <c r="H211" s="45">
        <v>7</v>
      </c>
      <c r="I211" s="45">
        <v>10</v>
      </c>
      <c r="J211" s="45">
        <v>15</v>
      </c>
      <c r="K211" s="49">
        <v>10</v>
      </c>
      <c r="L211" s="45">
        <f t="shared" si="7"/>
        <v>79</v>
      </c>
      <c r="M211" s="46">
        <f>(79/95)*100</f>
        <v>83.15789473684211</v>
      </c>
    </row>
    <row r="212" spans="1:13" x14ac:dyDescent="0.25">
      <c r="A212" s="38" t="s">
        <v>146</v>
      </c>
      <c r="B212" s="40" t="s">
        <v>100</v>
      </c>
      <c r="C212" s="40" t="s">
        <v>147</v>
      </c>
      <c r="D212" s="40" t="s">
        <v>148</v>
      </c>
      <c r="E212" s="40">
        <v>4</v>
      </c>
      <c r="F212" s="45">
        <v>7</v>
      </c>
      <c r="G212" s="45">
        <v>10</v>
      </c>
      <c r="H212" s="45">
        <v>9</v>
      </c>
      <c r="I212" s="45">
        <v>4</v>
      </c>
      <c r="J212" s="45">
        <v>16</v>
      </c>
      <c r="K212" s="49">
        <v>10</v>
      </c>
      <c r="L212" s="45">
        <f t="shared" si="7"/>
        <v>60</v>
      </c>
      <c r="M212" s="46">
        <f>(60/95)*100</f>
        <v>63.157894736842103</v>
      </c>
    </row>
    <row r="213" spans="1:13" x14ac:dyDescent="0.25">
      <c r="A213" s="38" t="s">
        <v>149</v>
      </c>
      <c r="B213" s="40" t="s">
        <v>100</v>
      </c>
      <c r="C213" s="40" t="s">
        <v>150</v>
      </c>
      <c r="D213" s="40" t="s">
        <v>151</v>
      </c>
      <c r="E213" s="40">
        <v>5</v>
      </c>
      <c r="F213" s="45">
        <v>10</v>
      </c>
      <c r="G213" s="45">
        <v>20</v>
      </c>
      <c r="H213" s="45">
        <v>13</v>
      </c>
      <c r="I213" s="45">
        <v>10</v>
      </c>
      <c r="J213" s="45">
        <v>16</v>
      </c>
      <c r="K213" s="49">
        <v>10</v>
      </c>
      <c r="L213" s="45">
        <f t="shared" ref="L213:L217" si="14">SUM(E213:K213)</f>
        <v>84</v>
      </c>
      <c r="M213" s="46">
        <f>(84/95)*100</f>
        <v>88.421052631578945</v>
      </c>
    </row>
    <row r="214" spans="1:13" x14ac:dyDescent="0.25">
      <c r="A214" s="38" t="s">
        <v>152</v>
      </c>
      <c r="B214" s="40" t="s">
        <v>100</v>
      </c>
      <c r="C214" s="40" t="s">
        <v>153</v>
      </c>
      <c r="D214" s="40" t="s">
        <v>148</v>
      </c>
      <c r="E214" s="40">
        <v>5</v>
      </c>
      <c r="F214" s="45">
        <v>9</v>
      </c>
      <c r="G214" s="45">
        <v>19</v>
      </c>
      <c r="H214" s="45">
        <v>14</v>
      </c>
      <c r="I214" s="45">
        <v>7</v>
      </c>
      <c r="J214" s="45">
        <v>17</v>
      </c>
      <c r="K214" s="49">
        <v>9</v>
      </c>
      <c r="L214" s="45">
        <f t="shared" si="14"/>
        <v>80</v>
      </c>
      <c r="M214" s="46">
        <f>(80/95)*100</f>
        <v>84.210526315789465</v>
      </c>
    </row>
    <row r="215" spans="1:13" x14ac:dyDescent="0.25">
      <c r="A215" s="38" t="s">
        <v>154</v>
      </c>
      <c r="B215" s="40" t="s">
        <v>100</v>
      </c>
      <c r="C215" s="40" t="s">
        <v>155</v>
      </c>
      <c r="D215" s="40" t="s">
        <v>148</v>
      </c>
      <c r="E215" s="40">
        <v>5</v>
      </c>
      <c r="F215" s="45">
        <v>6</v>
      </c>
      <c r="G215" s="45">
        <v>16</v>
      </c>
      <c r="H215" s="45">
        <v>7</v>
      </c>
      <c r="I215" s="45">
        <v>9</v>
      </c>
      <c r="J215" s="45">
        <v>16</v>
      </c>
      <c r="K215" s="49">
        <v>10</v>
      </c>
      <c r="L215" s="45">
        <f t="shared" si="14"/>
        <v>69</v>
      </c>
      <c r="M215" s="46">
        <f>(69/95)*100</f>
        <v>72.631578947368425</v>
      </c>
    </row>
    <row r="216" spans="1:13" x14ac:dyDescent="0.25">
      <c r="A216" s="38" t="s">
        <v>156</v>
      </c>
      <c r="B216" s="40" t="s">
        <v>100</v>
      </c>
      <c r="C216" s="40" t="s">
        <v>157</v>
      </c>
      <c r="D216" s="40" t="s">
        <v>158</v>
      </c>
      <c r="E216" s="40">
        <v>5</v>
      </c>
      <c r="F216" s="45">
        <v>8</v>
      </c>
      <c r="G216" s="45">
        <v>22</v>
      </c>
      <c r="H216" s="45">
        <v>13</v>
      </c>
      <c r="I216" s="45">
        <v>9</v>
      </c>
      <c r="J216" s="45">
        <v>15</v>
      </c>
      <c r="K216" s="49">
        <v>10</v>
      </c>
      <c r="L216" s="45">
        <f t="shared" si="14"/>
        <v>82</v>
      </c>
      <c r="M216" s="46">
        <f>(82/95)*100</f>
        <v>86.31578947368422</v>
      </c>
    </row>
    <row r="217" spans="1:13" x14ac:dyDescent="0.25">
      <c r="A217" s="38" t="s">
        <v>159</v>
      </c>
      <c r="B217" s="40" t="s">
        <v>100</v>
      </c>
      <c r="C217" s="40" t="s">
        <v>160</v>
      </c>
      <c r="D217" s="40" t="s">
        <v>161</v>
      </c>
      <c r="E217" s="40">
        <v>4</v>
      </c>
      <c r="F217" s="45">
        <v>6</v>
      </c>
      <c r="G217" s="45">
        <v>16</v>
      </c>
      <c r="H217" s="45">
        <v>5</v>
      </c>
      <c r="I217" s="45">
        <v>7</v>
      </c>
      <c r="J217" s="45">
        <v>18</v>
      </c>
      <c r="K217" s="49">
        <v>10</v>
      </c>
      <c r="L217" s="45">
        <f t="shared" si="14"/>
        <v>66</v>
      </c>
      <c r="M217" s="46">
        <f>(66/95)*100</f>
        <v>69.473684210526315</v>
      </c>
    </row>
    <row r="218" spans="1:13" x14ac:dyDescent="0.25">
      <c r="A218" s="41" t="s">
        <v>408</v>
      </c>
      <c r="B218" s="42" t="s">
        <v>409</v>
      </c>
      <c r="C218" s="43" t="s">
        <v>410</v>
      </c>
      <c r="D218" s="50" t="s">
        <v>411</v>
      </c>
      <c r="E218" s="42">
        <v>4</v>
      </c>
      <c r="F218" s="42">
        <v>10</v>
      </c>
      <c r="G218" s="42">
        <v>25</v>
      </c>
      <c r="H218" s="42">
        <v>8</v>
      </c>
      <c r="I218" s="42">
        <v>10</v>
      </c>
      <c r="J218" s="42">
        <v>10</v>
      </c>
      <c r="K218" s="42">
        <v>10</v>
      </c>
      <c r="L218" s="42">
        <v>67</v>
      </c>
      <c r="M218" s="47">
        <v>70.526315789473685</v>
      </c>
    </row>
    <row r="219" spans="1:13" x14ac:dyDescent="0.25">
      <c r="A219" s="41" t="s">
        <v>412</v>
      </c>
      <c r="B219" s="42" t="s">
        <v>409</v>
      </c>
      <c r="C219" s="43" t="s">
        <v>413</v>
      </c>
      <c r="D219" s="50" t="s">
        <v>411</v>
      </c>
      <c r="E219" s="42">
        <v>4</v>
      </c>
      <c r="F219" s="42">
        <v>10</v>
      </c>
      <c r="G219" s="42">
        <v>17</v>
      </c>
      <c r="H219" s="42">
        <v>8</v>
      </c>
      <c r="I219" s="42">
        <v>10</v>
      </c>
      <c r="J219" s="42">
        <v>9</v>
      </c>
      <c r="K219" s="42">
        <v>8.1818181818181817</v>
      </c>
      <c r="L219" s="42">
        <v>58</v>
      </c>
      <c r="M219" s="47">
        <v>61.05263157894737</v>
      </c>
    </row>
    <row r="220" spans="1:13" x14ac:dyDescent="0.25">
      <c r="A220" s="41" t="s">
        <v>414</v>
      </c>
      <c r="B220" s="42" t="s">
        <v>409</v>
      </c>
      <c r="C220" s="43" t="s">
        <v>415</v>
      </c>
      <c r="D220" s="50" t="s">
        <v>411</v>
      </c>
      <c r="E220" s="42">
        <v>4</v>
      </c>
      <c r="F220" s="42">
        <v>5</v>
      </c>
      <c r="G220" s="42">
        <v>25</v>
      </c>
      <c r="H220" s="42">
        <v>6</v>
      </c>
      <c r="I220" s="42">
        <v>7</v>
      </c>
      <c r="J220" s="42">
        <v>8</v>
      </c>
      <c r="K220" s="42">
        <v>8.1818181818181817</v>
      </c>
      <c r="L220" s="42">
        <v>55</v>
      </c>
      <c r="M220" s="47">
        <v>57.894736842105267</v>
      </c>
    </row>
    <row r="221" spans="1:13" x14ac:dyDescent="0.25">
      <c r="A221" s="41" t="s">
        <v>416</v>
      </c>
      <c r="B221" s="42" t="s">
        <v>409</v>
      </c>
      <c r="C221" s="43" t="s">
        <v>417</v>
      </c>
      <c r="D221" s="50" t="s">
        <v>418</v>
      </c>
      <c r="E221" s="42">
        <v>4</v>
      </c>
      <c r="F221" s="42">
        <v>7</v>
      </c>
      <c r="G221" s="42">
        <v>24</v>
      </c>
      <c r="H221" s="42">
        <v>10</v>
      </c>
      <c r="I221" s="42">
        <v>10</v>
      </c>
      <c r="J221" s="42">
        <v>10</v>
      </c>
      <c r="K221" s="42">
        <v>8.1818181818181817</v>
      </c>
      <c r="L221" s="42">
        <v>65</v>
      </c>
      <c r="M221" s="47">
        <v>68.421052631578945</v>
      </c>
    </row>
    <row r="222" spans="1:13" x14ac:dyDescent="0.25">
      <c r="A222" s="41" t="s">
        <v>419</v>
      </c>
      <c r="B222" s="42" t="s">
        <v>409</v>
      </c>
      <c r="C222" s="43" t="s">
        <v>420</v>
      </c>
      <c r="D222" s="50" t="s">
        <v>418</v>
      </c>
      <c r="E222" s="42">
        <v>4</v>
      </c>
      <c r="F222" s="42">
        <v>9</v>
      </c>
      <c r="G222" s="42">
        <v>23</v>
      </c>
      <c r="H222" s="42">
        <v>14</v>
      </c>
      <c r="I222" s="42">
        <v>10</v>
      </c>
      <c r="J222" s="42">
        <v>10</v>
      </c>
      <c r="K222" s="42">
        <v>8.1818181818181817</v>
      </c>
      <c r="L222" s="42">
        <v>70</v>
      </c>
      <c r="M222" s="47">
        <v>73.68421052631578</v>
      </c>
    </row>
    <row r="223" spans="1:13" x14ac:dyDescent="0.25">
      <c r="A223" s="41" t="s">
        <v>421</v>
      </c>
      <c r="B223" s="42" t="s">
        <v>409</v>
      </c>
      <c r="C223" s="43" t="s">
        <v>422</v>
      </c>
      <c r="D223" s="50" t="s">
        <v>423</v>
      </c>
      <c r="E223" s="42">
        <v>4</v>
      </c>
      <c r="F223" s="42">
        <v>4</v>
      </c>
      <c r="G223" s="42">
        <v>13</v>
      </c>
      <c r="H223" s="42">
        <v>7</v>
      </c>
      <c r="I223" s="42">
        <v>7</v>
      </c>
      <c r="J223" s="42">
        <v>9</v>
      </c>
      <c r="K223" s="42">
        <v>8.1818181818181817</v>
      </c>
      <c r="L223" s="42">
        <v>44</v>
      </c>
      <c r="M223" s="47">
        <v>46.315789473684212</v>
      </c>
    </row>
    <row r="224" spans="1:13" x14ac:dyDescent="0.25">
      <c r="A224" s="41" t="s">
        <v>424</v>
      </c>
      <c r="B224" s="42" t="s">
        <v>409</v>
      </c>
      <c r="C224" s="43" t="s">
        <v>425</v>
      </c>
      <c r="D224" s="50" t="s">
        <v>338</v>
      </c>
      <c r="E224" s="42">
        <v>4</v>
      </c>
      <c r="F224" s="42">
        <v>8</v>
      </c>
      <c r="G224" s="42">
        <v>20</v>
      </c>
      <c r="H224" s="42">
        <v>12</v>
      </c>
      <c r="I224" s="42">
        <v>9</v>
      </c>
      <c r="J224" s="42">
        <v>8</v>
      </c>
      <c r="K224" s="42">
        <v>10</v>
      </c>
      <c r="L224" s="42">
        <v>61</v>
      </c>
      <c r="M224" s="47">
        <v>64.21052631578948</v>
      </c>
    </row>
    <row r="225" spans="1:13" x14ac:dyDescent="0.25">
      <c r="A225" s="41" t="s">
        <v>426</v>
      </c>
      <c r="B225" s="42" t="s">
        <v>409</v>
      </c>
      <c r="C225" s="43" t="s">
        <v>427</v>
      </c>
      <c r="D225" s="50" t="s">
        <v>428</v>
      </c>
      <c r="E225" s="42">
        <v>4</v>
      </c>
      <c r="F225" s="42">
        <v>8</v>
      </c>
      <c r="G225" s="42">
        <v>20</v>
      </c>
      <c r="H225" s="42">
        <v>11</v>
      </c>
      <c r="I225" s="42">
        <v>9</v>
      </c>
      <c r="J225" s="42">
        <v>12</v>
      </c>
      <c r="K225" s="42">
        <v>10</v>
      </c>
      <c r="L225" s="42">
        <v>64</v>
      </c>
      <c r="M225" s="47">
        <v>67.368421052631575</v>
      </c>
    </row>
    <row r="226" spans="1:13" x14ac:dyDescent="0.25">
      <c r="A226" s="41" t="s">
        <v>429</v>
      </c>
      <c r="B226" s="42" t="s">
        <v>409</v>
      </c>
      <c r="C226" s="43" t="s">
        <v>430</v>
      </c>
      <c r="D226" s="50" t="s">
        <v>428</v>
      </c>
      <c r="E226" s="42">
        <v>2</v>
      </c>
      <c r="F226" s="42">
        <v>9</v>
      </c>
      <c r="G226" s="42">
        <v>25</v>
      </c>
      <c r="H226" s="42">
        <v>15</v>
      </c>
      <c r="I226" s="42">
        <v>10</v>
      </c>
      <c r="J226" s="42">
        <v>17</v>
      </c>
      <c r="K226" s="42">
        <v>9.0909090909090899</v>
      </c>
      <c r="L226" s="42">
        <v>78</v>
      </c>
      <c r="M226" s="47">
        <v>82.10526315789474</v>
      </c>
    </row>
    <row r="227" spans="1:13" x14ac:dyDescent="0.25">
      <c r="A227" s="41" t="s">
        <v>431</v>
      </c>
      <c r="B227" s="42" t="s">
        <v>409</v>
      </c>
      <c r="C227" s="43" t="s">
        <v>432</v>
      </c>
      <c r="D227" s="50" t="s">
        <v>428</v>
      </c>
      <c r="E227" s="42">
        <v>4</v>
      </c>
      <c r="F227" s="42">
        <v>10</v>
      </c>
      <c r="G227" s="42">
        <v>25</v>
      </c>
      <c r="H227" s="42">
        <v>14</v>
      </c>
      <c r="I227" s="42">
        <v>10</v>
      </c>
      <c r="J227" s="42">
        <v>8</v>
      </c>
      <c r="K227" s="42">
        <v>8.1818181818181817</v>
      </c>
      <c r="L227" s="42">
        <v>71</v>
      </c>
      <c r="M227" s="47">
        <v>74.73684210526315</v>
      </c>
    </row>
    <row r="228" spans="1:13" x14ac:dyDescent="0.25">
      <c r="A228" s="41" t="s">
        <v>433</v>
      </c>
      <c r="B228" s="42" t="s">
        <v>409</v>
      </c>
      <c r="C228" s="43" t="s">
        <v>434</v>
      </c>
      <c r="D228" s="50" t="s">
        <v>428</v>
      </c>
      <c r="E228" s="42">
        <v>3</v>
      </c>
      <c r="F228" s="42">
        <v>5</v>
      </c>
      <c r="G228" s="42">
        <v>21</v>
      </c>
      <c r="H228" s="42">
        <v>15</v>
      </c>
      <c r="I228" s="42">
        <v>9</v>
      </c>
      <c r="J228" s="42">
        <v>12</v>
      </c>
      <c r="K228" s="42">
        <v>9.0909090909090899</v>
      </c>
      <c r="L228" s="42">
        <v>65</v>
      </c>
      <c r="M228" s="47">
        <v>68.421052631578945</v>
      </c>
    </row>
    <row r="229" spans="1:13" x14ac:dyDescent="0.25">
      <c r="A229" s="41" t="s">
        <v>435</v>
      </c>
      <c r="B229" s="42" t="s">
        <v>409</v>
      </c>
      <c r="C229" s="43" t="s">
        <v>436</v>
      </c>
      <c r="D229" s="50" t="s">
        <v>428</v>
      </c>
      <c r="E229" s="42">
        <v>3</v>
      </c>
      <c r="F229" s="42">
        <v>5</v>
      </c>
      <c r="G229" s="42">
        <v>20</v>
      </c>
      <c r="H229" s="42">
        <v>12</v>
      </c>
      <c r="I229" s="42">
        <v>8</v>
      </c>
      <c r="J229" s="42">
        <v>11</v>
      </c>
      <c r="K229" s="42">
        <v>9.0909090909090899</v>
      </c>
      <c r="L229" s="42">
        <v>59</v>
      </c>
      <c r="M229" s="47">
        <v>62.10526315789474</v>
      </c>
    </row>
    <row r="230" spans="1:13" x14ac:dyDescent="0.25">
      <c r="A230" s="41" t="s">
        <v>437</v>
      </c>
      <c r="B230" s="42" t="s">
        <v>409</v>
      </c>
      <c r="C230" s="43" t="s">
        <v>438</v>
      </c>
      <c r="D230" s="50" t="s">
        <v>428</v>
      </c>
      <c r="E230" s="42">
        <v>4</v>
      </c>
      <c r="F230" s="42">
        <v>7</v>
      </c>
      <c r="G230" s="42">
        <v>25</v>
      </c>
      <c r="H230" s="42">
        <v>15</v>
      </c>
      <c r="I230" s="42">
        <v>9</v>
      </c>
      <c r="J230" s="42">
        <v>10</v>
      </c>
      <c r="K230" s="42">
        <v>7.2727272727272734</v>
      </c>
      <c r="L230" s="42">
        <v>70</v>
      </c>
      <c r="M230" s="47">
        <v>73.68421052631578</v>
      </c>
    </row>
    <row r="231" spans="1:13" x14ac:dyDescent="0.25">
      <c r="A231" s="41" t="s">
        <v>439</v>
      </c>
      <c r="B231" s="42" t="s">
        <v>409</v>
      </c>
      <c r="C231" s="43" t="s">
        <v>440</v>
      </c>
      <c r="D231" s="50" t="s">
        <v>441</v>
      </c>
      <c r="E231" s="42">
        <v>4</v>
      </c>
      <c r="F231" s="42">
        <v>10</v>
      </c>
      <c r="G231" s="42">
        <v>25</v>
      </c>
      <c r="H231" s="42">
        <v>14</v>
      </c>
      <c r="I231" s="42">
        <v>10</v>
      </c>
      <c r="J231" s="42">
        <v>16</v>
      </c>
      <c r="K231" s="42">
        <v>7.2727272727272734</v>
      </c>
      <c r="L231" s="42">
        <v>79</v>
      </c>
      <c r="M231" s="47">
        <v>83.15789473684211</v>
      </c>
    </row>
    <row r="232" spans="1:13" x14ac:dyDescent="0.25">
      <c r="A232" s="41" t="s">
        <v>442</v>
      </c>
      <c r="B232" s="42" t="s">
        <v>409</v>
      </c>
      <c r="C232" s="43" t="s">
        <v>443</v>
      </c>
      <c r="D232" s="50" t="s">
        <v>441</v>
      </c>
      <c r="E232" s="42">
        <v>4</v>
      </c>
      <c r="F232" s="42">
        <v>10</v>
      </c>
      <c r="G232" s="42">
        <v>25</v>
      </c>
      <c r="H232" s="42">
        <v>14</v>
      </c>
      <c r="I232" s="42">
        <v>10</v>
      </c>
      <c r="J232" s="42">
        <v>14</v>
      </c>
      <c r="K232" s="42">
        <v>9.0909090909090899</v>
      </c>
      <c r="L232" s="42">
        <v>77</v>
      </c>
      <c r="M232" s="47">
        <v>81.05263157894737</v>
      </c>
    </row>
    <row r="233" spans="1:13" x14ac:dyDescent="0.25">
      <c r="A233" s="41" t="s">
        <v>444</v>
      </c>
      <c r="B233" s="42" t="s">
        <v>409</v>
      </c>
      <c r="C233" s="43" t="s">
        <v>445</v>
      </c>
      <c r="D233" s="50" t="s">
        <v>441</v>
      </c>
      <c r="E233" s="42">
        <v>4</v>
      </c>
      <c r="F233" s="42">
        <v>8</v>
      </c>
      <c r="G233" s="42">
        <v>25</v>
      </c>
      <c r="H233" s="42">
        <v>15</v>
      </c>
      <c r="I233" s="42">
        <v>10</v>
      </c>
      <c r="J233" s="42">
        <v>17</v>
      </c>
      <c r="K233" s="42">
        <v>8.1818181818181817</v>
      </c>
      <c r="L233" s="42">
        <v>79</v>
      </c>
      <c r="M233" s="47">
        <v>83.15789473684211</v>
      </c>
    </row>
    <row r="234" spans="1:13" x14ac:dyDescent="0.25">
      <c r="A234" s="41" t="s">
        <v>446</v>
      </c>
      <c r="B234" s="42" t="s">
        <v>409</v>
      </c>
      <c r="C234" s="43" t="s">
        <v>447</v>
      </c>
      <c r="D234" s="50" t="s">
        <v>441</v>
      </c>
      <c r="E234" s="42">
        <v>4</v>
      </c>
      <c r="F234" s="42">
        <v>10</v>
      </c>
      <c r="G234" s="42">
        <v>24</v>
      </c>
      <c r="H234" s="42">
        <v>14</v>
      </c>
      <c r="I234" s="42">
        <v>10</v>
      </c>
      <c r="J234" s="42">
        <v>17</v>
      </c>
      <c r="K234" s="42">
        <v>8.1818181818181817</v>
      </c>
      <c r="L234" s="42">
        <v>79</v>
      </c>
      <c r="M234" s="47">
        <v>83.15789473684211</v>
      </c>
    </row>
    <row r="235" spans="1:13" x14ac:dyDescent="0.25">
      <c r="A235" s="41" t="s">
        <v>448</v>
      </c>
      <c r="B235" s="42" t="s">
        <v>409</v>
      </c>
      <c r="C235" s="43" t="s">
        <v>449</v>
      </c>
      <c r="D235" s="50" t="s">
        <v>450</v>
      </c>
      <c r="E235" s="42">
        <v>3</v>
      </c>
      <c r="F235" s="42">
        <v>7</v>
      </c>
      <c r="G235" s="42">
        <v>19</v>
      </c>
      <c r="H235" s="42">
        <v>7</v>
      </c>
      <c r="I235" s="42">
        <v>5</v>
      </c>
      <c r="J235" s="42">
        <v>11</v>
      </c>
      <c r="K235" s="42">
        <v>10</v>
      </c>
      <c r="L235" s="42">
        <v>52</v>
      </c>
      <c r="M235" s="47">
        <v>54.736842105263165</v>
      </c>
    </row>
    <row r="236" spans="1:13" x14ac:dyDescent="0.25">
      <c r="A236" s="41" t="s">
        <v>451</v>
      </c>
      <c r="B236" s="42" t="s">
        <v>409</v>
      </c>
      <c r="C236" s="43" t="s">
        <v>452</v>
      </c>
      <c r="D236" s="50" t="s">
        <v>453</v>
      </c>
      <c r="E236" s="42">
        <v>4</v>
      </c>
      <c r="F236" s="42">
        <v>6</v>
      </c>
      <c r="G236" s="42">
        <v>21</v>
      </c>
      <c r="H236" s="42">
        <v>7</v>
      </c>
      <c r="I236" s="42">
        <v>9</v>
      </c>
      <c r="J236" s="42">
        <v>17</v>
      </c>
      <c r="K236" s="42">
        <v>8.1818181818181817</v>
      </c>
      <c r="L236" s="42">
        <v>64</v>
      </c>
      <c r="M236" s="47">
        <v>67.368421052631575</v>
      </c>
    </row>
    <row r="237" spans="1:13" x14ac:dyDescent="0.25">
      <c r="A237" s="41" t="s">
        <v>454</v>
      </c>
      <c r="B237" s="42" t="s">
        <v>409</v>
      </c>
      <c r="C237" s="43" t="s">
        <v>455</v>
      </c>
      <c r="D237" s="50" t="s">
        <v>456</v>
      </c>
      <c r="E237" s="42">
        <v>4</v>
      </c>
      <c r="F237" s="42">
        <v>8</v>
      </c>
      <c r="G237" s="42">
        <v>24</v>
      </c>
      <c r="H237" s="42">
        <v>13</v>
      </c>
      <c r="I237" s="42">
        <v>9</v>
      </c>
      <c r="J237" s="42">
        <v>15</v>
      </c>
      <c r="K237" s="42">
        <v>9.0909090909090899</v>
      </c>
      <c r="L237" s="42">
        <v>73</v>
      </c>
      <c r="M237" s="47">
        <v>76.84210526315789</v>
      </c>
    </row>
    <row r="238" spans="1:13" x14ac:dyDescent="0.25">
      <c r="A238" s="41" t="s">
        <v>457</v>
      </c>
      <c r="B238" s="42" t="s">
        <v>409</v>
      </c>
      <c r="C238" s="43" t="s">
        <v>458</v>
      </c>
      <c r="D238" s="50" t="s">
        <v>456</v>
      </c>
      <c r="E238" s="42">
        <v>4</v>
      </c>
      <c r="F238" s="42">
        <v>9</v>
      </c>
      <c r="G238" s="42">
        <v>20</v>
      </c>
      <c r="H238" s="42">
        <v>8</v>
      </c>
      <c r="I238" s="42">
        <v>8</v>
      </c>
      <c r="J238" s="42">
        <v>19</v>
      </c>
      <c r="K238" s="42">
        <v>10</v>
      </c>
      <c r="L238" s="42">
        <v>68</v>
      </c>
      <c r="M238" s="47">
        <v>71.578947368421055</v>
      </c>
    </row>
    <row r="239" spans="1:13" x14ac:dyDescent="0.25">
      <c r="A239" s="41" t="s">
        <v>459</v>
      </c>
      <c r="B239" s="42" t="s">
        <v>409</v>
      </c>
      <c r="C239" s="43" t="s">
        <v>460</v>
      </c>
      <c r="D239" s="50" t="s">
        <v>456</v>
      </c>
      <c r="E239" s="42">
        <v>4</v>
      </c>
      <c r="F239" s="42">
        <v>8</v>
      </c>
      <c r="G239" s="42">
        <v>17</v>
      </c>
      <c r="H239" s="42">
        <v>11</v>
      </c>
      <c r="I239" s="42">
        <v>7</v>
      </c>
      <c r="J239" s="42">
        <v>15</v>
      </c>
      <c r="K239" s="42">
        <v>7.2727272727272734</v>
      </c>
      <c r="L239" s="42">
        <v>62</v>
      </c>
      <c r="M239" s="47">
        <v>65.26315789473685</v>
      </c>
    </row>
    <row r="240" spans="1:13" x14ac:dyDescent="0.25">
      <c r="A240" s="41" t="s">
        <v>461</v>
      </c>
      <c r="B240" s="42" t="s">
        <v>409</v>
      </c>
      <c r="C240" s="43" t="s">
        <v>462</v>
      </c>
      <c r="D240" s="50" t="s">
        <v>456</v>
      </c>
      <c r="E240" s="42">
        <v>4</v>
      </c>
      <c r="F240" s="42">
        <v>8</v>
      </c>
      <c r="G240" s="42">
        <v>22</v>
      </c>
      <c r="H240" s="42">
        <v>13</v>
      </c>
      <c r="I240" s="42">
        <v>9</v>
      </c>
      <c r="J240" s="42">
        <v>19</v>
      </c>
      <c r="K240" s="42">
        <v>9.0909090909090899</v>
      </c>
      <c r="L240" s="42">
        <v>75</v>
      </c>
      <c r="M240" s="47">
        <v>78.94736842105263</v>
      </c>
    </row>
    <row r="241" spans="1:13" x14ac:dyDescent="0.25">
      <c r="A241" s="41" t="s">
        <v>463</v>
      </c>
      <c r="B241" s="42" t="s">
        <v>409</v>
      </c>
      <c r="C241" s="43" t="s">
        <v>464</v>
      </c>
      <c r="D241" s="50" t="s">
        <v>456</v>
      </c>
      <c r="E241" s="42">
        <v>4</v>
      </c>
      <c r="F241" s="42">
        <v>8</v>
      </c>
      <c r="G241" s="42">
        <v>22</v>
      </c>
      <c r="H241" s="42">
        <v>11</v>
      </c>
      <c r="I241" s="42">
        <v>9</v>
      </c>
      <c r="J241" s="42">
        <v>13</v>
      </c>
      <c r="K241" s="42">
        <v>9.0909090909090899</v>
      </c>
      <c r="L241" s="42">
        <v>67</v>
      </c>
      <c r="M241" s="47">
        <v>70.526315789473685</v>
      </c>
    </row>
    <row r="242" spans="1:13" x14ac:dyDescent="0.25">
      <c r="A242" s="41" t="s">
        <v>465</v>
      </c>
      <c r="B242" s="42" t="s">
        <v>409</v>
      </c>
      <c r="C242" s="43" t="s">
        <v>466</v>
      </c>
      <c r="D242" s="50" t="s">
        <v>456</v>
      </c>
      <c r="E242" s="42">
        <v>4</v>
      </c>
      <c r="F242" s="42">
        <v>8</v>
      </c>
      <c r="G242" s="42">
        <v>22</v>
      </c>
      <c r="H242" s="42">
        <v>13</v>
      </c>
      <c r="I242" s="42">
        <v>8</v>
      </c>
      <c r="J242" s="42">
        <v>5</v>
      </c>
      <c r="K242" s="42">
        <v>7.2727272727272734</v>
      </c>
      <c r="L242" s="42">
        <v>60</v>
      </c>
      <c r="M242" s="47">
        <v>63.157894736842103</v>
      </c>
    </row>
    <row r="243" spans="1:13" x14ac:dyDescent="0.25">
      <c r="A243" s="41" t="s">
        <v>467</v>
      </c>
      <c r="B243" s="42" t="s">
        <v>409</v>
      </c>
      <c r="C243" s="43" t="s">
        <v>468</v>
      </c>
      <c r="D243" s="50" t="s">
        <v>469</v>
      </c>
      <c r="E243" s="42">
        <v>3</v>
      </c>
      <c r="F243" s="42">
        <v>7</v>
      </c>
      <c r="G243" s="42">
        <v>20</v>
      </c>
      <c r="H243" s="42">
        <v>13</v>
      </c>
      <c r="I243" s="42">
        <v>8</v>
      </c>
      <c r="J243" s="42">
        <v>16</v>
      </c>
      <c r="K243" s="42">
        <v>7.2727272727272734</v>
      </c>
      <c r="L243" s="42">
        <v>67</v>
      </c>
      <c r="M243" s="47">
        <v>70.526315789473685</v>
      </c>
    </row>
    <row r="244" spans="1:13" x14ac:dyDescent="0.25">
      <c r="A244" s="41" t="s">
        <v>470</v>
      </c>
      <c r="B244" s="42" t="s">
        <v>409</v>
      </c>
      <c r="C244" s="43" t="s">
        <v>471</v>
      </c>
      <c r="D244" s="50" t="s">
        <v>469</v>
      </c>
      <c r="E244" s="42">
        <v>4</v>
      </c>
      <c r="F244" s="42">
        <v>7</v>
      </c>
      <c r="G244" s="42">
        <v>24</v>
      </c>
      <c r="H244" s="42">
        <v>13</v>
      </c>
      <c r="I244" s="42">
        <v>10</v>
      </c>
      <c r="J244" s="42">
        <v>16</v>
      </c>
      <c r="K244" s="42">
        <v>10</v>
      </c>
      <c r="L244" s="42">
        <v>74</v>
      </c>
      <c r="M244" s="47">
        <v>77.89473684210526</v>
      </c>
    </row>
    <row r="245" spans="1:13" x14ac:dyDescent="0.25">
      <c r="A245" s="41" t="s">
        <v>472</v>
      </c>
      <c r="B245" s="42" t="s">
        <v>409</v>
      </c>
      <c r="C245" s="43" t="s">
        <v>473</v>
      </c>
      <c r="D245" s="50" t="s">
        <v>469</v>
      </c>
      <c r="E245" s="42">
        <v>4</v>
      </c>
      <c r="F245" s="42">
        <v>8</v>
      </c>
      <c r="G245" s="42">
        <v>20</v>
      </c>
      <c r="H245" s="42">
        <v>13</v>
      </c>
      <c r="I245" s="42">
        <v>10</v>
      </c>
      <c r="J245" s="42">
        <v>16</v>
      </c>
      <c r="K245" s="42">
        <v>9.0909090909090899</v>
      </c>
      <c r="L245" s="42">
        <v>71</v>
      </c>
      <c r="M245" s="47">
        <v>74.73684210526315</v>
      </c>
    </row>
    <row r="246" spans="1:13" x14ac:dyDescent="0.25">
      <c r="A246" s="41" t="s">
        <v>474</v>
      </c>
      <c r="B246" s="42" t="s">
        <v>409</v>
      </c>
      <c r="C246" s="43" t="s">
        <v>475</v>
      </c>
      <c r="D246" s="50" t="s">
        <v>469</v>
      </c>
      <c r="E246" s="42">
        <v>4</v>
      </c>
      <c r="F246" s="42">
        <v>7</v>
      </c>
      <c r="G246" s="42">
        <v>21</v>
      </c>
      <c r="H246" s="42">
        <v>12</v>
      </c>
      <c r="I246" s="42">
        <v>9</v>
      </c>
      <c r="J246" s="42">
        <v>17.5</v>
      </c>
      <c r="K246" s="42">
        <v>8.1818181818181817</v>
      </c>
      <c r="L246" s="42">
        <v>70.5</v>
      </c>
      <c r="M246" s="47">
        <v>74.210526315789465</v>
      </c>
    </row>
    <row r="247" spans="1:13" x14ac:dyDescent="0.25">
      <c r="A247" s="41" t="s">
        <v>476</v>
      </c>
      <c r="B247" s="42" t="s">
        <v>409</v>
      </c>
      <c r="C247" s="43" t="s">
        <v>477</v>
      </c>
      <c r="D247" s="50" t="s">
        <v>478</v>
      </c>
      <c r="E247" s="42">
        <v>3</v>
      </c>
      <c r="F247" s="42">
        <v>10</v>
      </c>
      <c r="G247" s="42">
        <v>25</v>
      </c>
      <c r="H247" s="42">
        <v>15</v>
      </c>
      <c r="I247" s="42">
        <v>7</v>
      </c>
      <c r="J247" s="42">
        <v>8</v>
      </c>
      <c r="K247" s="42">
        <v>10</v>
      </c>
      <c r="L247" s="42">
        <v>68</v>
      </c>
      <c r="M247" s="47">
        <v>71.578947368421055</v>
      </c>
    </row>
    <row r="248" spans="1:13" x14ac:dyDescent="0.25">
      <c r="A248" s="41" t="s">
        <v>479</v>
      </c>
      <c r="B248" s="42" t="s">
        <v>409</v>
      </c>
      <c r="C248" s="43" t="s">
        <v>77</v>
      </c>
      <c r="D248" s="50" t="s">
        <v>480</v>
      </c>
      <c r="E248" s="42">
        <v>4</v>
      </c>
      <c r="F248" s="42">
        <v>10</v>
      </c>
      <c r="G248" s="42">
        <v>21</v>
      </c>
      <c r="H248" s="42">
        <v>14</v>
      </c>
      <c r="I248" s="42">
        <v>10</v>
      </c>
      <c r="J248" s="42">
        <v>8</v>
      </c>
      <c r="K248" s="42">
        <v>7.2727272727272734</v>
      </c>
      <c r="L248" s="42">
        <v>67</v>
      </c>
      <c r="M248" s="47">
        <v>70.526315789473685</v>
      </c>
    </row>
    <row r="249" spans="1:13" x14ac:dyDescent="0.25">
      <c r="A249" s="41" t="s">
        <v>481</v>
      </c>
      <c r="B249" s="42" t="s">
        <v>409</v>
      </c>
      <c r="C249" s="43" t="s">
        <v>482</v>
      </c>
      <c r="D249" s="50" t="s">
        <v>480</v>
      </c>
      <c r="E249" s="42">
        <v>4</v>
      </c>
      <c r="F249" s="42">
        <v>10</v>
      </c>
      <c r="G249" s="42">
        <v>24</v>
      </c>
      <c r="H249" s="42">
        <v>12</v>
      </c>
      <c r="I249" s="42">
        <v>10</v>
      </c>
      <c r="J249" s="42">
        <v>10</v>
      </c>
      <c r="K249" s="42">
        <v>7.2727272727272734</v>
      </c>
      <c r="L249" s="42">
        <v>70</v>
      </c>
      <c r="M249" s="47">
        <v>73.68421052631578</v>
      </c>
    </row>
    <row r="250" spans="1:13" x14ac:dyDescent="0.25">
      <c r="A250" s="41" t="s">
        <v>483</v>
      </c>
      <c r="B250" s="42" t="s">
        <v>409</v>
      </c>
      <c r="C250" s="43" t="s">
        <v>484</v>
      </c>
      <c r="D250" s="50" t="s">
        <v>485</v>
      </c>
      <c r="E250" s="42">
        <v>3</v>
      </c>
      <c r="F250" s="42">
        <v>3</v>
      </c>
      <c r="G250" s="42">
        <v>16</v>
      </c>
      <c r="H250" s="42">
        <v>15</v>
      </c>
      <c r="I250" s="42">
        <v>9</v>
      </c>
      <c r="J250" s="42">
        <v>15</v>
      </c>
      <c r="K250" s="42">
        <v>10</v>
      </c>
      <c r="L250" s="42">
        <v>61</v>
      </c>
      <c r="M250" s="47">
        <v>64.21052631578948</v>
      </c>
    </row>
    <row r="251" spans="1:13" x14ac:dyDescent="0.25">
      <c r="A251" s="41" t="s">
        <v>486</v>
      </c>
      <c r="B251" s="42" t="s">
        <v>409</v>
      </c>
      <c r="C251" s="43" t="s">
        <v>487</v>
      </c>
      <c r="D251" s="50" t="s">
        <v>485</v>
      </c>
      <c r="E251" s="42">
        <v>4</v>
      </c>
      <c r="F251" s="42">
        <v>6</v>
      </c>
      <c r="G251" s="42">
        <v>12</v>
      </c>
      <c r="H251" s="42">
        <v>10</v>
      </c>
      <c r="I251" s="42">
        <v>9</v>
      </c>
      <c r="J251" s="42">
        <v>16</v>
      </c>
      <c r="K251" s="42">
        <v>8.1818181818181817</v>
      </c>
      <c r="L251" s="42">
        <v>57</v>
      </c>
      <c r="M251" s="47">
        <v>60</v>
      </c>
    </row>
    <row r="252" spans="1:13" x14ac:dyDescent="0.25">
      <c r="A252" s="41" t="s">
        <v>488</v>
      </c>
      <c r="B252" s="42" t="s">
        <v>409</v>
      </c>
      <c r="C252" s="43" t="s">
        <v>489</v>
      </c>
      <c r="D252" s="50" t="s">
        <v>490</v>
      </c>
      <c r="E252" s="42">
        <v>4</v>
      </c>
      <c r="F252" s="42">
        <v>8</v>
      </c>
      <c r="G252" s="42">
        <v>22</v>
      </c>
      <c r="H252" s="42">
        <v>14</v>
      </c>
      <c r="I252" s="42">
        <v>10</v>
      </c>
      <c r="J252" s="42">
        <v>13</v>
      </c>
      <c r="K252" s="42">
        <v>9.0909090909090899</v>
      </c>
      <c r="L252" s="42">
        <v>71</v>
      </c>
      <c r="M252" s="47">
        <v>74.73684210526315</v>
      </c>
    </row>
    <row r="253" spans="1:13" x14ac:dyDescent="0.25">
      <c r="M253" s="48"/>
    </row>
  </sheetData>
  <phoneticPr fontId="9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C34"/>
  <sheetViews>
    <sheetView workbookViewId="0">
      <selection activeCell="C3" sqref="C3:C34"/>
    </sheetView>
  </sheetViews>
  <sheetFormatPr defaultRowHeight="15" x14ac:dyDescent="0.25"/>
  <cols>
    <col min="1" max="1" width="27.42578125" customWidth="1"/>
  </cols>
  <sheetData>
    <row r="3" spans="1:3" x14ac:dyDescent="0.25">
      <c r="A3" s="4" t="s">
        <v>163</v>
      </c>
      <c r="B3" s="6">
        <v>9</v>
      </c>
      <c r="C3" s="9">
        <f>B3/9*10</f>
        <v>10</v>
      </c>
    </row>
    <row r="4" spans="1:3" x14ac:dyDescent="0.25">
      <c r="A4" s="5" t="s">
        <v>164</v>
      </c>
      <c r="B4" s="7">
        <v>9</v>
      </c>
      <c r="C4" s="9">
        <f t="shared" ref="C4:C34" si="0">B4/9*10</f>
        <v>10</v>
      </c>
    </row>
    <row r="5" spans="1:3" x14ac:dyDescent="0.25">
      <c r="A5" s="5" t="s">
        <v>165</v>
      </c>
      <c r="B5" s="7">
        <v>9</v>
      </c>
      <c r="C5" s="9">
        <f t="shared" si="0"/>
        <v>10</v>
      </c>
    </row>
    <row r="6" spans="1:3" x14ac:dyDescent="0.25">
      <c r="A6" s="5" t="s">
        <v>166</v>
      </c>
      <c r="B6" s="7">
        <v>9</v>
      </c>
      <c r="C6" s="9">
        <f t="shared" si="0"/>
        <v>10</v>
      </c>
    </row>
    <row r="7" spans="1:3" x14ac:dyDescent="0.25">
      <c r="A7" s="5" t="s">
        <v>168</v>
      </c>
      <c r="B7" s="7">
        <v>8</v>
      </c>
      <c r="C7" s="9">
        <f t="shared" si="0"/>
        <v>8.8888888888888893</v>
      </c>
    </row>
    <row r="8" spans="1:3" x14ac:dyDescent="0.25">
      <c r="A8" s="5" t="s">
        <v>169</v>
      </c>
      <c r="B8" s="7">
        <v>9</v>
      </c>
      <c r="C8" s="9">
        <f t="shared" si="0"/>
        <v>10</v>
      </c>
    </row>
    <row r="9" spans="1:3" x14ac:dyDescent="0.25">
      <c r="A9" s="5" t="s">
        <v>98</v>
      </c>
      <c r="B9" s="7">
        <v>9</v>
      </c>
      <c r="C9" s="9">
        <f t="shared" si="0"/>
        <v>10</v>
      </c>
    </row>
    <row r="10" spans="1:3" x14ac:dyDescent="0.25">
      <c r="A10" s="5" t="s">
        <v>171</v>
      </c>
      <c r="B10" s="7">
        <v>9</v>
      </c>
      <c r="C10" s="9">
        <f t="shared" si="0"/>
        <v>10</v>
      </c>
    </row>
    <row r="11" spans="1:3" x14ac:dyDescent="0.25">
      <c r="A11" s="5" t="s">
        <v>172</v>
      </c>
      <c r="B11" s="7">
        <v>8</v>
      </c>
      <c r="C11" s="9">
        <f t="shared" si="0"/>
        <v>8.8888888888888893</v>
      </c>
    </row>
    <row r="12" spans="1:3" x14ac:dyDescent="0.25">
      <c r="A12" s="5" t="s">
        <v>173</v>
      </c>
      <c r="B12" s="7">
        <v>9</v>
      </c>
      <c r="C12" s="9">
        <f t="shared" si="0"/>
        <v>10</v>
      </c>
    </row>
    <row r="13" spans="1:3" x14ac:dyDescent="0.25">
      <c r="A13" s="5" t="s">
        <v>175</v>
      </c>
      <c r="B13" s="7">
        <v>9</v>
      </c>
      <c r="C13" s="9">
        <f t="shared" si="0"/>
        <v>10</v>
      </c>
    </row>
    <row r="14" spans="1:3" x14ac:dyDescent="0.25">
      <c r="A14" s="5" t="s">
        <v>176</v>
      </c>
      <c r="B14" s="7">
        <v>9</v>
      </c>
      <c r="C14" s="9">
        <f t="shared" si="0"/>
        <v>10</v>
      </c>
    </row>
    <row r="15" spans="1:3" x14ac:dyDescent="0.25">
      <c r="A15" s="5" t="s">
        <v>177</v>
      </c>
      <c r="B15" s="7">
        <v>9</v>
      </c>
      <c r="C15" s="9">
        <f t="shared" si="0"/>
        <v>10</v>
      </c>
    </row>
    <row r="16" spans="1:3" x14ac:dyDescent="0.25">
      <c r="A16" s="5" t="s">
        <v>178</v>
      </c>
      <c r="B16" s="7">
        <v>8</v>
      </c>
      <c r="C16" s="9">
        <f t="shared" si="0"/>
        <v>8.8888888888888893</v>
      </c>
    </row>
    <row r="17" spans="1:3" x14ac:dyDescent="0.25">
      <c r="A17" s="5" t="s">
        <v>180</v>
      </c>
      <c r="B17" s="7">
        <v>9</v>
      </c>
      <c r="C17" s="9">
        <f t="shared" si="0"/>
        <v>10</v>
      </c>
    </row>
    <row r="18" spans="1:3" x14ac:dyDescent="0.25">
      <c r="A18" s="5" t="s">
        <v>181</v>
      </c>
      <c r="B18" s="7">
        <v>9</v>
      </c>
      <c r="C18" s="9">
        <f t="shared" si="0"/>
        <v>10</v>
      </c>
    </row>
    <row r="19" spans="1:3" x14ac:dyDescent="0.25">
      <c r="A19" s="5" t="s">
        <v>182</v>
      </c>
      <c r="B19" s="7">
        <v>9</v>
      </c>
      <c r="C19" s="9">
        <f t="shared" si="0"/>
        <v>10</v>
      </c>
    </row>
    <row r="20" spans="1:3" x14ac:dyDescent="0.25">
      <c r="A20" s="5" t="s">
        <v>183</v>
      </c>
      <c r="B20" s="7">
        <v>9</v>
      </c>
      <c r="C20" s="9">
        <f t="shared" si="0"/>
        <v>10</v>
      </c>
    </row>
    <row r="21" spans="1:3" x14ac:dyDescent="0.25">
      <c r="A21" s="5" t="s">
        <v>185</v>
      </c>
      <c r="B21" s="7">
        <v>9</v>
      </c>
      <c r="C21" s="9">
        <f t="shared" si="0"/>
        <v>10</v>
      </c>
    </row>
    <row r="22" spans="1:3" x14ac:dyDescent="0.25">
      <c r="A22" s="5" t="s">
        <v>187</v>
      </c>
      <c r="B22" s="7">
        <v>9</v>
      </c>
      <c r="C22" s="9">
        <f t="shared" si="0"/>
        <v>10</v>
      </c>
    </row>
    <row r="23" spans="1:3" x14ac:dyDescent="0.25">
      <c r="A23" s="5" t="s">
        <v>188</v>
      </c>
      <c r="B23" s="7">
        <v>8</v>
      </c>
      <c r="C23" s="9">
        <f t="shared" si="0"/>
        <v>8.8888888888888893</v>
      </c>
    </row>
    <row r="24" spans="1:3" x14ac:dyDescent="0.25">
      <c r="A24" s="5" t="s">
        <v>189</v>
      </c>
      <c r="B24" s="7">
        <v>9</v>
      </c>
      <c r="C24" s="9">
        <f t="shared" si="0"/>
        <v>10</v>
      </c>
    </row>
    <row r="25" spans="1:3" x14ac:dyDescent="0.25">
      <c r="A25" s="5" t="s">
        <v>190</v>
      </c>
      <c r="B25" s="7">
        <v>9</v>
      </c>
      <c r="C25" s="9">
        <f t="shared" si="0"/>
        <v>10</v>
      </c>
    </row>
    <row r="26" spans="1:3" x14ac:dyDescent="0.25">
      <c r="A26" s="5" t="s">
        <v>191</v>
      </c>
      <c r="B26" s="7">
        <v>9</v>
      </c>
      <c r="C26" s="9">
        <f t="shared" si="0"/>
        <v>10</v>
      </c>
    </row>
    <row r="27" spans="1:3" x14ac:dyDescent="0.25">
      <c r="A27" s="5" t="s">
        <v>192</v>
      </c>
      <c r="B27" s="7">
        <v>9</v>
      </c>
      <c r="C27" s="9">
        <f t="shared" si="0"/>
        <v>10</v>
      </c>
    </row>
    <row r="28" spans="1:3" x14ac:dyDescent="0.25">
      <c r="A28" s="5" t="s">
        <v>193</v>
      </c>
      <c r="B28" s="7">
        <v>9</v>
      </c>
      <c r="C28" s="9">
        <f t="shared" si="0"/>
        <v>10</v>
      </c>
    </row>
    <row r="29" spans="1:3" x14ac:dyDescent="0.25">
      <c r="A29" s="5" t="s">
        <v>194</v>
      </c>
      <c r="B29" s="7">
        <v>9</v>
      </c>
      <c r="C29" s="9">
        <f t="shared" si="0"/>
        <v>10</v>
      </c>
    </row>
    <row r="30" spans="1:3" x14ac:dyDescent="0.25">
      <c r="A30" s="5" t="s">
        <v>195</v>
      </c>
      <c r="B30" s="7">
        <v>8</v>
      </c>
      <c r="C30" s="9">
        <f t="shared" si="0"/>
        <v>8.8888888888888893</v>
      </c>
    </row>
    <row r="31" spans="1:3" x14ac:dyDescent="0.25">
      <c r="A31" s="5" t="s">
        <v>196</v>
      </c>
      <c r="B31" s="7">
        <v>9</v>
      </c>
      <c r="C31" s="9">
        <f t="shared" si="0"/>
        <v>10</v>
      </c>
    </row>
    <row r="32" spans="1:3" x14ac:dyDescent="0.25">
      <c r="A32" s="5" t="s">
        <v>197</v>
      </c>
      <c r="B32" s="7">
        <v>9</v>
      </c>
      <c r="C32" s="9">
        <f t="shared" si="0"/>
        <v>10</v>
      </c>
    </row>
    <row r="33" spans="1:3" x14ac:dyDescent="0.25">
      <c r="A33" s="5" t="s">
        <v>198</v>
      </c>
      <c r="B33" s="7">
        <v>9</v>
      </c>
      <c r="C33" s="9">
        <f t="shared" si="0"/>
        <v>10</v>
      </c>
    </row>
    <row r="34" spans="1:3" x14ac:dyDescent="0.25">
      <c r="A34" s="5" t="s">
        <v>199</v>
      </c>
      <c r="B34" s="7">
        <v>9</v>
      </c>
      <c r="C34" s="9">
        <f t="shared" si="0"/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Nawaz</dc:creator>
  <cp:lastModifiedBy>MCRT</cp:lastModifiedBy>
  <dcterms:created xsi:type="dcterms:W3CDTF">2022-10-12T06:21:39Z</dcterms:created>
  <dcterms:modified xsi:type="dcterms:W3CDTF">2022-12-23T03:07:00Z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2022-12-27T06:41:43Z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a5cdf420-88f4-404e-b995-b7537264113a</vt:lpwstr>
  </property>
  <property fmtid="{D5CDD505-2E9C-101B-9397-08002B2CF9AE}" pid="7" name="MSIP_Label_defa4170-0d19-0005-0004-bc88714345d2_ActionId">
    <vt:lpwstr>01604381-99d3-470d-9a4a-f5370cdc6505</vt:lpwstr>
  </property>
  <property fmtid="{D5CDD505-2E9C-101B-9397-08002B2CF9AE}" pid="8" name="MSIP_Label_defa4170-0d19-0005-0004-bc88714345d2_ContentBits">
    <vt:lpwstr>0</vt:lpwstr>
  </property>
</Properties>
</file>