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51200" yWindow="0" windowWidth="51200" windowHeight="21600" tabRatio="600" firstSheet="0" activeTab="1" autoFilterDateGrouping="1"/>
  </bookViews>
  <sheets>
    <sheet xmlns:r="http://schemas.openxmlformats.org/officeDocument/2006/relationships" name="Orçamento" sheetId="1" state="visible" r:id="rId1"/>
    <sheet xmlns:r="http://schemas.openxmlformats.org/officeDocument/2006/relationships" name="Fluxo_Caixa" sheetId="2" state="visible" r:id="rId2"/>
    <sheet xmlns:r="http://schemas.openxmlformats.org/officeDocument/2006/relationships" name="Categorias" sheetId="3" state="visible" r:id="rId3"/>
    <sheet xmlns:r="http://schemas.openxmlformats.org/officeDocument/2006/relationships" name="Investimentos" sheetId="4" state="visible" r:id="rId4"/>
  </sheets>
  <definedNames>
    <definedName name="_xlnm.Print_Titles" localSheetId="0">'Orçamento'!$4:$6,'Orçamento'!$B:$B</definedName>
    <definedName name="_xlnm.Print_Area" localSheetId="0">'Orçamento'!$B$4:$R$187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.0%"/>
    <numFmt numFmtId="166" formatCode="yyyy\-mm\-dd\ h:mm:ss"/>
  </numFmts>
  <fonts count="20">
    <font>
      <name val="Arial"/>
      <sz val="10"/>
    </font>
    <font>
      <name val="Arial"/>
      <sz val="10"/>
    </font>
    <font>
      <name val="Arial"/>
      <family val="2"/>
      <color indexed="16"/>
      <sz val="9"/>
    </font>
    <font>
      <name val="Arial"/>
      <family val="2"/>
      <b val="1"/>
      <color indexed="16"/>
      <sz val="9"/>
    </font>
    <font>
      <name val="Arial"/>
      <family val="2"/>
      <b val="1"/>
      <color indexed="62"/>
      <sz val="20"/>
    </font>
    <font>
      <name val="Arial"/>
      <family val="2"/>
      <color indexed="62"/>
      <sz val="9"/>
    </font>
    <font>
      <name val="Arial"/>
      <family val="2"/>
      <b val="1"/>
      <color indexed="62"/>
      <sz val="9"/>
    </font>
    <font>
      <name val="Arial"/>
      <family val="2"/>
      <sz val="9"/>
    </font>
    <font>
      <name val="Arial"/>
      <family val="2"/>
      <i val="1"/>
      <color indexed="62"/>
      <sz val="9"/>
    </font>
    <font>
      <name val="Arial"/>
      <family val="2"/>
      <color indexed="12"/>
      <sz val="10"/>
      <u val="single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color rgb="FF0070C0"/>
      <sz val="9"/>
    </font>
    <font>
      <name val="Arial"/>
      <family val="2"/>
      <color theme="0"/>
      <sz val="9"/>
    </font>
    <font>
      <name val="Arial"/>
      <family val="2"/>
      <b val="1"/>
      <color theme="0"/>
      <sz val="20"/>
    </font>
    <font>
      <name val="Arial"/>
      <family val="2"/>
      <color theme="4" tint="-0.499984740745262"/>
      <sz val="9"/>
    </font>
    <font>
      <name val="Arial"/>
      <family val="2"/>
      <b val="1"/>
      <color theme="4" tint="-0.499984740745262"/>
      <sz val="9"/>
    </font>
    <font>
      <name val="Arial"/>
      <family val="2"/>
      <b val="1"/>
      <color theme="1"/>
      <sz val="10"/>
    </font>
    <font>
      <name val="Arial"/>
      <family val="2"/>
      <sz val="10"/>
      <u val="single"/>
    </font>
    <font>
      <name val="Arial"/>
      <color rgb="FF000000"/>
      <sz val="10"/>
    </font>
  </fonts>
  <fills count="13">
    <fill>
      <patternFill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8EA4E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theme="0" tint="-0.1498764000366222"/>
      </top>
      <bottom style="dotted">
        <color theme="0" tint="-0.1498764000366222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medium">
        <color indexed="64"/>
      </top>
      <bottom style="medium">
        <color indexed="64"/>
      </bottom>
      <diagonal/>
    </border>
    <border>
      <left/>
      <right/>
      <top style="dotted">
        <color theme="0" tint="-0.149876400036622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dotted">
        <color theme="0" tint="-0.1498764000366222"/>
      </top>
      <bottom style="dotted">
        <color theme="0" tint="-0.1498764000366222"/>
      </bottom>
      <diagonal/>
    </border>
    <border>
      <left style="medium">
        <color indexed="64"/>
      </left>
      <right style="medium">
        <color indexed="64"/>
      </right>
      <top style="dotted">
        <color theme="0" tint="-0.1498764000366222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4">
    <xf numFmtId="0" fontId="1" fillId="0" borderId="0"/>
    <xf numFmtId="0" fontId="9" fillId="0" borderId="0" applyAlignment="1" applyProtection="1">
      <alignment vertical="top"/>
      <protection locked="0" hidden="0"/>
    </xf>
    <xf numFmtId="9" fontId="1" fillId="0" borderId="0"/>
    <xf numFmtId="43" fontId="1" fillId="0" borderId="0"/>
  </cellStyleXfs>
  <cellXfs count="185">
    <xf numFmtId="0" fontId="0" fillId="0" borderId="0" pivotButton="0" quotePrefix="0" xfId="0"/>
    <xf numFmtId="0" fontId="2" fillId="2" borderId="0" pivotButton="0" quotePrefix="0" xfId="0"/>
    <xf numFmtId="10" fontId="2" fillId="0" borderId="0" applyAlignment="1" pivotButton="0" quotePrefix="0" xfId="0">
      <alignment horizontal="center"/>
    </xf>
    <xf numFmtId="0" fontId="5" fillId="2" borderId="0" pivotButton="0" quotePrefix="0" xfId="0"/>
    <xf numFmtId="0" fontId="6" fillId="2" borderId="0" pivotButton="0" quotePrefix="0" xfId="0"/>
    <xf numFmtId="0" fontId="6" fillId="0" borderId="0" applyAlignment="1" pivotButton="0" quotePrefix="0" xfId="0">
      <alignment horizontal="center"/>
    </xf>
    <xf numFmtId="0" fontId="5" fillId="0" borderId="1" pivotButton="0" quotePrefix="0" xfId="0"/>
    <xf numFmtId="0" fontId="5" fillId="3" borderId="0" pivotButton="0" quotePrefix="0" xfId="0"/>
    <xf numFmtId="0" fontId="2" fillId="3" borderId="0" pivotButton="0" quotePrefix="0" xfId="0"/>
    <xf numFmtId="0" fontId="6" fillId="3" borderId="0" pivotButton="0" quotePrefix="0" xfId="0"/>
    <xf numFmtId="0" fontId="4" fillId="0" borderId="0" pivotButton="0" quotePrefix="0" xfId="0"/>
    <xf numFmtId="0" fontId="5" fillId="0" borderId="0" applyAlignment="1" applyProtection="1" pivotButton="0" quotePrefix="0" xfId="0">
      <alignment horizontal="left" indent="4"/>
      <protection locked="0" hidden="0"/>
    </xf>
    <xf numFmtId="0" fontId="5" fillId="0" borderId="0" applyProtection="1" pivotButton="0" quotePrefix="0" xfId="0">
      <protection locked="0" hidden="0"/>
    </xf>
    <xf numFmtId="0" fontId="5" fillId="0" borderId="11" applyProtection="1" pivotButton="0" quotePrefix="0" xfId="0">
      <protection locked="0" hidden="0"/>
    </xf>
    <xf numFmtId="0" fontId="2" fillId="0" borderId="11" pivotButton="0" quotePrefix="0" xfId="0"/>
    <xf numFmtId="0" fontId="6" fillId="4" borderId="0" pivotButton="0" quotePrefix="0" xfId="0"/>
    <xf numFmtId="0" fontId="3" fillId="4" borderId="0" pivotButton="0" quotePrefix="0" xfId="0"/>
    <xf numFmtId="10" fontId="5" fillId="0" borderId="0" applyAlignment="1" pivotButton="0" quotePrefix="0" xfId="0">
      <alignment horizontal="center"/>
    </xf>
    <xf numFmtId="0" fontId="5" fillId="0" borderId="0" pivotButton="0" quotePrefix="0" xfId="0"/>
    <xf numFmtId="0" fontId="8" fillId="0" borderId="0" pivotButton="0" quotePrefix="0" xfId="0"/>
    <xf numFmtId="0" fontId="9" fillId="0" borderId="0" pivotButton="0" quotePrefix="0" xfId="1"/>
    <xf numFmtId="0" fontId="6" fillId="4" borderId="0" applyAlignment="1" pivotButton="0" quotePrefix="0" xfId="0">
      <alignment horizontal="left" indent="4"/>
    </xf>
    <xf numFmtId="0" fontId="5" fillId="0" borderId="0" applyAlignment="1" applyProtection="1" pivotButton="0" quotePrefix="0" xfId="0">
      <alignment horizontal="left" indent="6"/>
      <protection locked="0" hidden="0"/>
    </xf>
    <xf numFmtId="0" fontId="5" fillId="0" borderId="11" applyAlignment="1" applyProtection="1" pivotButton="0" quotePrefix="0" xfId="0">
      <alignment horizontal="left" indent="6"/>
      <protection locked="0" hidden="0"/>
    </xf>
    <xf numFmtId="0" fontId="6" fillId="5" borderId="2" applyAlignment="1" pivotButton="0" quotePrefix="0" xfId="0">
      <alignment horizontal="left" indent="2"/>
    </xf>
    <xf numFmtId="0" fontId="6" fillId="5" borderId="2" pivotButton="0" quotePrefix="0" xfId="0"/>
    <xf numFmtId="0" fontId="3" fillId="5" borderId="2" pivotButton="0" quotePrefix="0" xfId="0"/>
    <xf numFmtId="0" fontId="6" fillId="6" borderId="3" applyAlignment="1" pivotButton="0" quotePrefix="0" xfId="0">
      <alignment horizontal="right"/>
    </xf>
    <xf numFmtId="0" fontId="6" fillId="6" borderId="4" pivotButton="0" quotePrefix="0" xfId="0"/>
    <xf numFmtId="0" fontId="11" fillId="7" borderId="3" pivotButton="0" quotePrefix="0" xfId="0"/>
    <xf numFmtId="0" fontId="6" fillId="7" borderId="4" applyAlignment="1" pivotButton="0" quotePrefix="0" xfId="0">
      <alignment horizontal="center"/>
    </xf>
    <xf numFmtId="0" fontId="2" fillId="0" borderId="0" applyAlignment="1" pivotButton="0" quotePrefix="0" xfId="0">
      <alignment horizontal="left" indent="6"/>
    </xf>
    <xf numFmtId="0" fontId="5" fillId="0" borderId="0" applyAlignment="1" pivotButton="0" quotePrefix="0" xfId="0">
      <alignment horizontal="left" indent="6"/>
    </xf>
    <xf numFmtId="0" fontId="6" fillId="0" borderId="2" applyAlignment="1" pivotButton="0" quotePrefix="0" xfId="0">
      <alignment horizontal="left" indent="6"/>
    </xf>
    <xf numFmtId="0" fontId="2" fillId="0" borderId="2" applyAlignment="1" pivotButton="0" quotePrefix="0" xfId="0">
      <alignment horizontal="left" indent="6"/>
    </xf>
    <xf numFmtId="0" fontId="6" fillId="0" borderId="2" applyAlignment="1" pivotButton="0" quotePrefix="0" xfId="0">
      <alignment horizontal="left" indent="4"/>
    </xf>
    <xf numFmtId="0" fontId="5" fillId="0" borderId="11" pivotButton="0" quotePrefix="0" xfId="0"/>
    <xf numFmtId="10" fontId="5" fillId="0" borderId="11" applyAlignment="1" pivotButton="0" quotePrefix="0" xfId="0">
      <alignment horizontal="center"/>
    </xf>
    <xf numFmtId="10" fontId="12" fillId="0" borderId="11" applyAlignment="1" pivotButton="0" quotePrefix="0" xfId="2">
      <alignment horizontal="center"/>
    </xf>
    <xf numFmtId="0" fontId="13" fillId="8" borderId="3" pivotButton="0" quotePrefix="0" xfId="0"/>
    <xf numFmtId="0" fontId="14" fillId="8" borderId="4" pivotButton="0" quotePrefix="0" xfId="0"/>
    <xf numFmtId="0" fontId="13" fillId="8" borderId="4" pivotButton="0" quotePrefix="0" xfId="0"/>
    <xf numFmtId="0" fontId="11" fillId="9" borderId="12" applyAlignment="1" pivotButton="0" quotePrefix="0" xfId="0">
      <alignment horizontal="center"/>
    </xf>
    <xf numFmtId="0" fontId="11" fillId="9" borderId="13" applyAlignment="1" pivotButton="0" quotePrefix="0" xfId="0">
      <alignment horizontal="center"/>
    </xf>
    <xf numFmtId="17" fontId="11" fillId="9" borderId="13" applyAlignment="1" applyProtection="1" pivotButton="0" quotePrefix="1" xfId="0">
      <alignment horizontal="center"/>
      <protection locked="0" hidden="0"/>
    </xf>
    <xf numFmtId="17" fontId="11" fillId="9" borderId="14" applyAlignment="1" pivotButton="0" quotePrefix="0" xfId="0">
      <alignment horizontal="center"/>
    </xf>
    <xf numFmtId="0" fontId="5" fillId="3" borderId="0" applyAlignment="1" applyProtection="1" pivotButton="0" quotePrefix="0" xfId="0">
      <alignment horizontal="left" indent="6"/>
      <protection locked="0" hidden="0"/>
    </xf>
    <xf numFmtId="0" fontId="5" fillId="3" borderId="0" applyProtection="1" pivotButton="0" quotePrefix="0" xfId="0">
      <protection locked="0" hidden="0"/>
    </xf>
    <xf numFmtId="0" fontId="6" fillId="3" borderId="0" applyAlignment="1" pivotButton="0" quotePrefix="0" xfId="0">
      <alignment horizontal="left" indent="4"/>
    </xf>
    <xf numFmtId="0" fontId="3" fillId="3" borderId="0" pivotButton="0" quotePrefix="0" xfId="0"/>
    <xf numFmtId="0" fontId="6" fillId="3" borderId="0" applyAlignment="1" pivotButton="0" quotePrefix="0" xfId="0">
      <alignment horizontal="left" indent="2"/>
    </xf>
    <xf numFmtId="17" fontId="11" fillId="9" borderId="15" applyAlignment="1" applyProtection="1" pivotButton="0" quotePrefix="1" xfId="0">
      <alignment horizontal="center"/>
      <protection locked="0" hidden="0"/>
    </xf>
    <xf numFmtId="0" fontId="11" fillId="8" borderId="7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indent="6"/>
    </xf>
    <xf numFmtId="10" fontId="6" fillId="0" borderId="0" applyAlignment="1" pivotButton="0" quotePrefix="0" xfId="0">
      <alignment horizontal="center"/>
    </xf>
    <xf numFmtId="0" fontId="15" fillId="0" borderId="0" pivotButton="0" quotePrefix="0" xfId="0"/>
    <xf numFmtId="0" fontId="16" fillId="4" borderId="0" pivotButton="0" quotePrefix="0" xfId="0"/>
    <xf numFmtId="0" fontId="10" fillId="0" borderId="0" pivotButton="0" quotePrefix="0" xfId="0"/>
    <xf numFmtId="0" fontId="10" fillId="0" borderId="9" pivotButton="0" quotePrefix="0" xfId="0"/>
    <xf numFmtId="10" fontId="10" fillId="6" borderId="6" pivotButton="0" quotePrefix="0" xfId="2"/>
    <xf numFmtId="0" fontId="6" fillId="0" borderId="0" applyAlignment="1" pivotButton="0" quotePrefix="0" xfId="0">
      <alignment horizontal="left" indent="4"/>
    </xf>
    <xf numFmtId="0" fontId="10" fillId="0" borderId="0" applyAlignment="1" pivotButton="0" quotePrefix="0" xfId="0">
      <alignment horizontal="left" indent="6"/>
    </xf>
    <xf numFmtId="0" fontId="10" fillId="0" borderId="9" applyAlignment="1" pivotButton="0" quotePrefix="0" xfId="0">
      <alignment horizontal="left" indent="6"/>
    </xf>
    <xf numFmtId="10" fontId="10" fillId="0" borderId="19" applyAlignment="1" pivotButton="0" quotePrefix="0" xfId="0">
      <alignment horizontal="center"/>
    </xf>
    <xf numFmtId="10" fontId="10" fillId="0" borderId="20" applyAlignment="1" pivotButton="0" quotePrefix="0" xfId="0">
      <alignment horizontal="center"/>
    </xf>
    <xf numFmtId="0" fontId="10" fillId="0" borderId="1" pivotButton="0" quotePrefix="0" xfId="0"/>
    <xf numFmtId="0" fontId="6" fillId="11" borderId="3" pivotButton="0" quotePrefix="0" xfId="0"/>
    <xf numFmtId="0" fontId="6" fillId="11" borderId="4" pivotButton="0" quotePrefix="0" xfId="0"/>
    <xf numFmtId="9" fontId="10" fillId="11" borderId="7" pivotButton="0" quotePrefix="0" xfId="2"/>
    <xf numFmtId="9" fontId="6" fillId="11" borderId="4" pivotButton="0" quotePrefix="0" xfId="2"/>
    <xf numFmtId="0" fontId="6" fillId="12" borderId="3" pivotButton="0" quotePrefix="0" xfId="0"/>
    <xf numFmtId="0" fontId="6" fillId="12" borderId="4" pivotButton="0" quotePrefix="0" xfId="0"/>
    <xf numFmtId="0" fontId="10" fillId="12" borderId="7" pivotButton="0" quotePrefix="0" xfId="0"/>
    <xf numFmtId="9" fontId="6" fillId="12" borderId="4" pivotButton="0" quotePrefix="0" xfId="2"/>
    <xf numFmtId="9" fontId="10" fillId="12" borderId="7" pivotButton="0" quotePrefix="0" xfId="2"/>
    <xf numFmtId="0" fontId="18" fillId="0" borderId="0" pivotButton="0" quotePrefix="0" xfId="0"/>
    <xf numFmtId="0" fontId="2" fillId="0" borderId="0" pivotButton="0" quotePrefix="0" xfId="0"/>
    <xf numFmtId="164" fontId="15" fillId="3" borderId="17" applyProtection="1" pivotButton="0" quotePrefix="0" xfId="3">
      <protection locked="0" hidden="0"/>
    </xf>
    <xf numFmtId="164" fontId="15" fillId="10" borderId="17" applyProtection="1" pivotButton="0" quotePrefix="0" xfId="3">
      <protection locked="0" hidden="0"/>
    </xf>
    <xf numFmtId="164" fontId="7" fillId="0" borderId="0" applyProtection="1" pivotButton="0" quotePrefix="0" xfId="3">
      <protection locked="0" hidden="0"/>
    </xf>
    <xf numFmtId="164" fontId="6" fillId="0" borderId="0" pivotButton="0" quotePrefix="0" xfId="3"/>
    <xf numFmtId="164" fontId="11" fillId="7" borderId="4" applyAlignment="1" applyProtection="1" pivotButton="0" quotePrefix="1" xfId="0">
      <alignment horizontal="center"/>
      <protection locked="0" hidden="0"/>
    </xf>
    <xf numFmtId="164" fontId="11" fillId="7" borderId="6" applyAlignment="1" pivotButton="0" quotePrefix="0" xfId="3">
      <alignment horizontal="center"/>
    </xf>
    <xf numFmtId="164" fontId="15" fillId="5" borderId="2" pivotButton="0" quotePrefix="0" xfId="0"/>
    <xf numFmtId="164" fontId="2" fillId="5" borderId="2" pivotButton="0" quotePrefix="0" xfId="0"/>
    <xf numFmtId="164" fontId="10" fillId="5" borderId="8" pivotButton="0" quotePrefix="0" xfId="3"/>
    <xf numFmtId="164" fontId="15" fillId="3" borderId="0" pivotButton="0" quotePrefix="0" xfId="0"/>
    <xf numFmtId="164" fontId="2" fillId="3" borderId="0" pivotButton="0" quotePrefix="0" xfId="0"/>
    <xf numFmtId="164" fontId="10" fillId="3" borderId="9" pivotButton="0" quotePrefix="0" xfId="3"/>
    <xf numFmtId="164" fontId="15" fillId="10" borderId="18" applyProtection="1" pivotButton="0" quotePrefix="0" xfId="3">
      <protection locked="0" hidden="0"/>
    </xf>
    <xf numFmtId="164" fontId="7" fillId="10" borderId="0" applyProtection="1" pivotButton="0" quotePrefix="0" xfId="3">
      <protection locked="0" hidden="0"/>
    </xf>
    <xf numFmtId="164" fontId="10" fillId="0" borderId="19" pivotButton="0" quotePrefix="0" xfId="3"/>
    <xf numFmtId="164" fontId="10" fillId="0" borderId="20" pivotButton="0" quotePrefix="0" xfId="3"/>
    <xf numFmtId="164" fontId="15" fillId="0" borderId="0" applyProtection="1" pivotButton="0" quotePrefix="0" xfId="3">
      <protection locked="0" hidden="0"/>
    </xf>
    <xf numFmtId="164" fontId="10" fillId="0" borderId="0" pivotButton="0" quotePrefix="0" xfId="3"/>
    <xf numFmtId="164" fontId="10" fillId="5" borderId="6" pivotButton="0" quotePrefix="0" xfId="0"/>
    <xf numFmtId="164" fontId="15" fillId="4" borderId="0" pivotButton="0" quotePrefix="0" xfId="3"/>
    <xf numFmtId="164" fontId="2" fillId="4" borderId="0" pivotButton="0" quotePrefix="0" xfId="3"/>
    <xf numFmtId="164" fontId="10" fillId="4" borderId="6" pivotButton="0" quotePrefix="0" xfId="3"/>
    <xf numFmtId="164" fontId="15" fillId="3" borderId="0" pivotButton="0" quotePrefix="0" xfId="3"/>
    <xf numFmtId="164" fontId="2" fillId="3" borderId="0" pivotButton="0" quotePrefix="0" xfId="3"/>
    <xf numFmtId="164" fontId="15" fillId="3" borderId="0" applyProtection="1" pivotButton="0" quotePrefix="0" xfId="3">
      <protection locked="0" hidden="0"/>
    </xf>
    <xf numFmtId="164" fontId="7" fillId="3" borderId="0" applyProtection="1" pivotButton="0" quotePrefix="0" xfId="3">
      <protection locked="0" hidden="0"/>
    </xf>
    <xf numFmtId="164" fontId="10" fillId="3" borderId="0" pivotButton="0" quotePrefix="0" xfId="3"/>
    <xf numFmtId="164" fontId="5" fillId="0" borderId="0" pivotButton="0" quotePrefix="0" xfId="3"/>
    <xf numFmtId="164" fontId="15" fillId="6" borderId="4" pivotButton="0" quotePrefix="0" xfId="3"/>
    <xf numFmtId="165" fontId="15" fillId="6" borderId="4" pivotButton="0" quotePrefix="0" xfId="2"/>
    <xf numFmtId="165" fontId="5" fillId="6" borderId="4" pivotButton="0" quotePrefix="0" xfId="2"/>
    <xf numFmtId="164" fontId="15" fillId="0" borderId="0" pivotButton="0" quotePrefix="0" xfId="3"/>
    <xf numFmtId="164" fontId="10" fillId="5" borderId="6" pivotButton="0" quotePrefix="0" xfId="3"/>
    <xf numFmtId="164" fontId="10" fillId="0" borderId="9" pivotButton="0" quotePrefix="0" xfId="3"/>
    <xf numFmtId="164" fontId="10" fillId="0" borderId="10" pivotButton="0" quotePrefix="0" xfId="3"/>
    <xf numFmtId="164" fontId="15" fillId="0" borderId="11" applyProtection="1" pivotButton="0" quotePrefix="0" xfId="3">
      <protection locked="0" hidden="0"/>
    </xf>
    <xf numFmtId="164" fontId="7" fillId="0" borderId="11" applyProtection="1" pivotButton="0" quotePrefix="0" xfId="3">
      <protection locked="0" hidden="0"/>
    </xf>
    <xf numFmtId="164" fontId="7" fillId="0" borderId="16" applyProtection="1" pivotButton="0" quotePrefix="0" xfId="3">
      <protection locked="0" hidden="0"/>
    </xf>
    <xf numFmtId="164" fontId="6" fillId="12" borderId="4" pivotButton="0" quotePrefix="0" xfId="3"/>
    <xf numFmtId="164" fontId="7" fillId="0" borderId="0" pivotButton="0" quotePrefix="0" xfId="3"/>
    <xf numFmtId="164" fontId="10" fillId="12" borderId="6" pivotButton="0" quotePrefix="0" xfId="3"/>
    <xf numFmtId="164" fontId="2" fillId="0" borderId="2" applyAlignment="1" pivotButton="0" quotePrefix="0" xfId="3">
      <alignment horizontal="left" indent="6"/>
    </xf>
    <xf numFmtId="164" fontId="2" fillId="0" borderId="0" applyAlignment="1" pivotButton="0" quotePrefix="0" xfId="3">
      <alignment horizontal="left" indent="6"/>
    </xf>
    <xf numFmtId="164" fontId="15" fillId="10" borderId="21" applyProtection="1" pivotButton="0" quotePrefix="0" xfId="3">
      <protection locked="0" hidden="0"/>
    </xf>
    <xf numFmtId="164" fontId="7" fillId="0" borderId="5" applyAlignment="1" applyProtection="1" pivotButton="0" quotePrefix="0" xfId="3">
      <alignment horizontal="left" indent="6"/>
      <protection locked="0" hidden="0"/>
    </xf>
    <xf numFmtId="164" fontId="7" fillId="0" borderId="0" applyAlignment="1" pivotButton="0" quotePrefix="0" xfId="3">
      <alignment horizontal="left" indent="6"/>
    </xf>
    <xf numFmtId="164" fontId="10" fillId="3" borderId="6" pivotButton="0" quotePrefix="0" xfId="3"/>
    <xf numFmtId="165" fontId="2" fillId="0" borderId="0" applyAlignment="1" pivotButton="0" quotePrefix="0" xfId="2">
      <alignment horizontal="left" indent="6"/>
    </xf>
    <xf numFmtId="165" fontId="5" fillId="0" borderId="11" pivotButton="0" quotePrefix="0" xfId="2"/>
    <xf numFmtId="166" fontId="18" fillId="0" borderId="0" pivotButton="0" quotePrefix="0" xfId="0"/>
    <xf numFmtId="0" fontId="5" fillId="0" borderId="11" applyProtection="1" pivotButton="0" quotePrefix="0" xfId="0">
      <protection locked="0" hidden="0"/>
    </xf>
    <xf numFmtId="0" fontId="5" fillId="0" borderId="0" applyProtection="1" pivotButton="0" quotePrefix="0" xfId="0">
      <protection locked="0" hidden="0"/>
    </xf>
    <xf numFmtId="0" fontId="6" fillId="4" borderId="0" applyAlignment="1" pivotButton="0" quotePrefix="0" xfId="0">
      <alignment horizontal="center"/>
    </xf>
    <xf numFmtId="0" fontId="0" fillId="0" borderId="0" pivotButton="0" quotePrefix="0" xfId="0"/>
    <xf numFmtId="0" fontId="17" fillId="0" borderId="23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22" pivotButton="0" quotePrefix="0" xfId="0"/>
    <xf numFmtId="164" fontId="15" fillId="3" borderId="17" applyProtection="1" pivotButton="0" quotePrefix="0" xfId="3">
      <protection locked="0" hidden="0"/>
    </xf>
    <xf numFmtId="164" fontId="15" fillId="10" borderId="17" applyProtection="1" pivotButton="0" quotePrefix="0" xfId="3">
      <protection locked="0" hidden="0"/>
    </xf>
    <xf numFmtId="164" fontId="7" fillId="0" borderId="0" applyProtection="1" pivotButton="0" quotePrefix="0" xfId="3">
      <protection locked="0" hidden="0"/>
    </xf>
    <xf numFmtId="164" fontId="6" fillId="0" borderId="0" pivotButton="0" quotePrefix="0" xfId="3"/>
    <xf numFmtId="164" fontId="11" fillId="7" borderId="4" applyAlignment="1" applyProtection="1" pivotButton="0" quotePrefix="1" xfId="0">
      <alignment horizontal="center"/>
      <protection locked="0" hidden="0"/>
    </xf>
    <xf numFmtId="164" fontId="11" fillId="7" borderId="6" applyAlignment="1" pivotButton="0" quotePrefix="0" xfId="3">
      <alignment horizontal="center"/>
    </xf>
    <xf numFmtId="164" fontId="15" fillId="5" borderId="2" pivotButton="0" quotePrefix="0" xfId="0"/>
    <xf numFmtId="164" fontId="2" fillId="5" borderId="2" pivotButton="0" quotePrefix="0" xfId="0"/>
    <xf numFmtId="164" fontId="10" fillId="5" borderId="8" pivotButton="0" quotePrefix="0" xfId="3"/>
    <xf numFmtId="164" fontId="15" fillId="3" borderId="0" pivotButton="0" quotePrefix="0" xfId="0"/>
    <xf numFmtId="164" fontId="2" fillId="3" borderId="0" pivotButton="0" quotePrefix="0" xfId="0"/>
    <xf numFmtId="164" fontId="10" fillId="3" borderId="9" pivotButton="0" quotePrefix="0" xfId="3"/>
    <xf numFmtId="164" fontId="15" fillId="10" borderId="18" applyProtection="1" pivotButton="0" quotePrefix="0" xfId="3">
      <protection locked="0" hidden="0"/>
    </xf>
    <xf numFmtId="164" fontId="7" fillId="10" borderId="0" applyProtection="1" pivotButton="0" quotePrefix="0" xfId="3">
      <protection locked="0" hidden="0"/>
    </xf>
    <xf numFmtId="164" fontId="10" fillId="0" borderId="19" pivotButton="0" quotePrefix="0" xfId="3"/>
    <xf numFmtId="164" fontId="10" fillId="0" borderId="20" pivotButton="0" quotePrefix="0" xfId="3"/>
    <xf numFmtId="164" fontId="15" fillId="0" borderId="0" applyProtection="1" pivotButton="0" quotePrefix="0" xfId="3">
      <protection locked="0" hidden="0"/>
    </xf>
    <xf numFmtId="164" fontId="10" fillId="0" borderId="0" pivotButton="0" quotePrefix="0" xfId="3"/>
    <xf numFmtId="164" fontId="10" fillId="5" borderId="6" pivotButton="0" quotePrefix="0" xfId="0"/>
    <xf numFmtId="164" fontId="15" fillId="4" borderId="0" pivotButton="0" quotePrefix="0" xfId="3"/>
    <xf numFmtId="164" fontId="2" fillId="4" borderId="0" pivotButton="0" quotePrefix="0" xfId="3"/>
    <xf numFmtId="164" fontId="10" fillId="4" borderId="6" pivotButton="0" quotePrefix="0" xfId="3"/>
    <xf numFmtId="164" fontId="15" fillId="3" borderId="0" pivotButton="0" quotePrefix="0" xfId="3"/>
    <xf numFmtId="164" fontId="2" fillId="3" borderId="0" pivotButton="0" quotePrefix="0" xfId="3"/>
    <xf numFmtId="164" fontId="15" fillId="3" borderId="0" applyProtection="1" pivotButton="0" quotePrefix="0" xfId="3">
      <protection locked="0" hidden="0"/>
    </xf>
    <xf numFmtId="164" fontId="7" fillId="3" borderId="0" applyProtection="1" pivotButton="0" quotePrefix="0" xfId="3">
      <protection locked="0" hidden="0"/>
    </xf>
    <xf numFmtId="164" fontId="10" fillId="3" borderId="0" pivotButton="0" quotePrefix="0" xfId="3"/>
    <xf numFmtId="164" fontId="5" fillId="0" borderId="0" pivotButton="0" quotePrefix="0" xfId="3"/>
    <xf numFmtId="164" fontId="15" fillId="6" borderId="4" pivotButton="0" quotePrefix="0" xfId="3"/>
    <xf numFmtId="165" fontId="15" fillId="6" borderId="4" pivotButton="0" quotePrefix="0" xfId="2"/>
    <xf numFmtId="165" fontId="5" fillId="6" borderId="4" pivotButton="0" quotePrefix="0" xfId="2"/>
    <xf numFmtId="164" fontId="15" fillId="0" borderId="0" pivotButton="0" quotePrefix="0" xfId="3"/>
    <xf numFmtId="164" fontId="10" fillId="5" borderId="6" pivotButton="0" quotePrefix="0" xfId="3"/>
    <xf numFmtId="164" fontId="10" fillId="0" borderId="9" pivotButton="0" quotePrefix="0" xfId="3"/>
    <xf numFmtId="164" fontId="10" fillId="0" borderId="10" pivotButton="0" quotePrefix="0" xfId="3"/>
    <xf numFmtId="164" fontId="15" fillId="0" borderId="11" applyProtection="1" pivotButton="0" quotePrefix="0" xfId="3">
      <protection locked="0" hidden="0"/>
    </xf>
    <xf numFmtId="164" fontId="7" fillId="0" borderId="11" applyProtection="1" pivotButton="0" quotePrefix="0" xfId="3">
      <protection locked="0" hidden="0"/>
    </xf>
    <xf numFmtId="164" fontId="7" fillId="0" borderId="16" applyProtection="1" pivotButton="0" quotePrefix="0" xfId="3">
      <protection locked="0" hidden="0"/>
    </xf>
    <xf numFmtId="164" fontId="6" fillId="12" borderId="4" pivotButton="0" quotePrefix="0" xfId="3"/>
    <xf numFmtId="164" fontId="7" fillId="0" borderId="0" pivotButton="0" quotePrefix="0" xfId="3"/>
    <xf numFmtId="164" fontId="10" fillId="12" borderId="6" pivotButton="0" quotePrefix="0" xfId="3"/>
    <xf numFmtId="164" fontId="2" fillId="0" borderId="2" applyAlignment="1" pivotButton="0" quotePrefix="0" xfId="3">
      <alignment horizontal="left" indent="6"/>
    </xf>
    <xf numFmtId="164" fontId="2" fillId="0" borderId="0" applyAlignment="1" pivotButton="0" quotePrefix="0" xfId="3">
      <alignment horizontal="left" indent="6"/>
    </xf>
    <xf numFmtId="164" fontId="15" fillId="10" borderId="21" applyProtection="1" pivotButton="0" quotePrefix="0" xfId="3">
      <protection locked="0" hidden="0"/>
    </xf>
    <xf numFmtId="164" fontId="7" fillId="0" borderId="5" applyAlignment="1" applyProtection="1" pivotButton="0" quotePrefix="0" xfId="3">
      <alignment horizontal="left" indent="6"/>
      <protection locked="0" hidden="0"/>
    </xf>
    <xf numFmtId="164" fontId="7" fillId="0" borderId="0" applyAlignment="1" pivotButton="0" quotePrefix="0" xfId="3">
      <alignment horizontal="left" indent="6"/>
    </xf>
    <xf numFmtId="164" fontId="10" fillId="3" borderId="6" pivotButton="0" quotePrefix="0" xfId="3"/>
    <xf numFmtId="165" fontId="2" fillId="0" borderId="0" applyAlignment="1" pivotButton="0" quotePrefix="0" xfId="2">
      <alignment horizontal="left" indent="6"/>
    </xf>
    <xf numFmtId="165" fontId="5" fillId="0" borderId="11" pivotButton="0" quotePrefix="0" xfId="2"/>
    <xf numFmtId="166" fontId="18" fillId="0" borderId="0" pivotButton="0" quotePrefix="0" xfId="0"/>
  </cellXfs>
  <cellStyles count="4">
    <cellStyle name="Normal" xfId="0" builtinId="0"/>
    <cellStyle name="Hiperlink" xfId="1" builtinId="8"/>
    <cellStyle name="Porcentagem" xfId="2" builtinId="5"/>
    <cellStyle name="Vírgula" xfId="3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Gustavo Petrasunas Cerbasi</author>
  </authors>
  <commentList>
    <comment ref="B141" authorId="0" shapeId="0">
      <text>
        <t>Gustavo Cerbasi:
Fuja delas!</t>
      </text>
    </comment>
    <comment ref="B171" authorId="0" shapeId="0">
      <text>
        <t>Gustavo Cerbasi:
Quando a renda de suas aplicações for maior que seu total de gastos, você está financeiramente independente!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94"/>
  <sheetViews>
    <sheetView showGridLines="0" zoomScale="130" zoomScaleNormal="13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2" sqref="B12:B26"/>
    </sheetView>
  </sheetViews>
  <sheetFormatPr baseColWidth="10" defaultColWidth="0" defaultRowHeight="12" outlineLevelRow="1"/>
  <cols>
    <col width="2.5" customWidth="1" style="133" min="1" max="1"/>
    <col width="43.5" bestFit="1" customWidth="1" style="18" min="2" max="2"/>
    <col width="22" customWidth="1" style="18" min="3" max="3"/>
    <col width="8.5" customWidth="1" style="133" min="4" max="4"/>
    <col width="10.33203125" bestFit="1" customWidth="1" style="133" min="5" max="5"/>
    <col width="10.5" customWidth="1" style="133" min="6" max="6"/>
    <col width="12.33203125" bestFit="1" customWidth="1" style="133" min="7" max="10"/>
    <col width="12.6640625" bestFit="1" customWidth="1" style="133" min="11" max="16"/>
    <col width="0.5" customWidth="1" style="133" min="17" max="17"/>
    <col width="12.6640625" customWidth="1" style="53" min="18" max="18"/>
    <col width="5.6640625" customWidth="1" style="8" min="19" max="19"/>
    <col hidden="1" width="13" customWidth="1" style="133" min="20" max="22"/>
    <col hidden="1" width="13" customWidth="1" style="133" min="23" max="16384"/>
  </cols>
  <sheetData>
    <row r="1" ht="12.75" customHeight="1" s="131" thickBot="1"/>
    <row r="2" ht="18.75" customHeight="1" s="131" thickBot="1" thickTop="1">
      <c r="E2" s="135" t="n"/>
      <c r="F2" s="132" t="inlineStr">
        <is>
          <t>Preencha as células desta cor</t>
        </is>
      </c>
      <c r="H2" s="134" t="n"/>
      <c r="I2" s="136" t="n"/>
    </row>
    <row r="3" ht="9.75" customHeight="1" s="131" thickBot="1" thickTop="1"/>
    <row r="4" ht="24" customFormat="1" customHeight="1" s="18" thickBot="1">
      <c r="B4" s="39" t="n"/>
      <c r="C4" s="40" t="n"/>
      <c r="D4" s="40" t="inlineStr">
        <is>
          <t>ORÇAMENTO DOMÉSTICO</t>
        </is>
      </c>
      <c r="E4" s="40" t="n"/>
      <c r="F4" s="41" t="n"/>
      <c r="G4" s="40" t="n"/>
      <c r="H4" s="40" t="n"/>
      <c r="I4" s="40" t="n"/>
      <c r="J4" s="40" t="n"/>
      <c r="K4" s="40" t="n"/>
      <c r="L4" s="41" t="n"/>
      <c r="M4" s="41" t="n"/>
      <c r="N4" s="41" t="n"/>
      <c r="O4" s="41" t="n"/>
      <c r="P4" s="41" t="n"/>
      <c r="Q4" s="41" t="n"/>
      <c r="R4" s="52" t="n"/>
      <c r="S4" s="7" t="n"/>
    </row>
    <row r="5" ht="10.5" customFormat="1" customHeight="1" s="18" thickBot="1"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R5" s="53" t="n"/>
      <c r="S5" s="7" t="n"/>
    </row>
    <row r="6" ht="12.75" customFormat="1" customHeight="1" s="18" thickBot="1">
      <c r="B6" s="42" t="inlineStr">
        <is>
          <t>MESES DO ANO</t>
        </is>
      </c>
      <c r="C6" s="43" t="inlineStr">
        <is>
          <t>SIGNIFICADO</t>
        </is>
      </c>
      <c r="D6" s="43" t="inlineStr">
        <is>
          <t>RANK</t>
        </is>
      </c>
      <c r="E6" s="44" t="inlineStr">
        <is>
          <t>jan</t>
        </is>
      </c>
      <c r="F6" s="44" t="inlineStr">
        <is>
          <t>fev</t>
        </is>
      </c>
      <c r="G6" s="44" t="inlineStr">
        <is>
          <t>mar</t>
        </is>
      </c>
      <c r="H6" s="44" t="inlineStr">
        <is>
          <t>abr</t>
        </is>
      </c>
      <c r="I6" s="44" t="inlineStr">
        <is>
          <t>mai</t>
        </is>
      </c>
      <c r="J6" s="44" t="inlineStr">
        <is>
          <t>jun</t>
        </is>
      </c>
      <c r="K6" s="44" t="inlineStr">
        <is>
          <t>jul</t>
        </is>
      </c>
      <c r="L6" s="44" t="inlineStr">
        <is>
          <t>ago</t>
        </is>
      </c>
      <c r="M6" s="44" t="inlineStr">
        <is>
          <t>set</t>
        </is>
      </c>
      <c r="N6" s="44" t="inlineStr">
        <is>
          <t>out</t>
        </is>
      </c>
      <c r="O6" s="44" t="inlineStr">
        <is>
          <t>nov</t>
        </is>
      </c>
      <c r="P6" s="44" t="inlineStr">
        <is>
          <t>dez</t>
        </is>
      </c>
      <c r="Q6" s="51" t="n"/>
      <c r="R6" s="45" t="inlineStr">
        <is>
          <t>ANO</t>
        </is>
      </c>
      <c r="S6" s="7" t="n"/>
      <c r="T6" s="3" t="n"/>
    </row>
    <row r="7" ht="12.75" customHeight="1" s="131" thickBot="1">
      <c r="B7" s="11" t="n"/>
      <c r="C7" s="129" t="n"/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8" t="n"/>
      <c r="T7" s="1" t="n"/>
    </row>
    <row r="8" ht="12.75" customFormat="1" customHeight="1" s="18" thickBot="1">
      <c r="B8" s="29" t="inlineStr">
        <is>
          <t>RENDA FAMILIAR TOTAL</t>
        </is>
      </c>
      <c r="C8" s="30" t="n"/>
      <c r="D8" s="30" t="n"/>
      <c r="E8" s="139">
        <f>E16+E10</f>
        <v/>
      </c>
      <c r="F8" s="139">
        <f>F16+F10</f>
        <v/>
      </c>
      <c r="G8" s="139">
        <f>G16+G10</f>
        <v/>
      </c>
      <c r="H8" s="139">
        <f>H16+H10</f>
        <v/>
      </c>
      <c r="I8" s="139">
        <f>I16+I10</f>
        <v/>
      </c>
      <c r="J8" s="139">
        <f>J16+J10</f>
        <v/>
      </c>
      <c r="K8" s="139">
        <f>K16+K10</f>
        <v/>
      </c>
      <c r="L8" s="139">
        <f>L16+L10</f>
        <v/>
      </c>
      <c r="M8" s="139">
        <f>M16+M10</f>
        <v/>
      </c>
      <c r="N8" s="139">
        <f>N16+N10</f>
        <v/>
      </c>
      <c r="O8" s="139">
        <f>O16+O10</f>
        <v/>
      </c>
      <c r="P8" s="139">
        <f>P16+P10</f>
        <v/>
      </c>
      <c r="Q8" s="139" t="n"/>
      <c r="R8" s="140">
        <f>SUM(E8:P8)</f>
        <v/>
      </c>
      <c r="S8" s="7" t="n"/>
      <c r="T8" s="3" t="n"/>
    </row>
    <row r="9" ht="12.75" customHeight="1" s="131" thickBot="1">
      <c r="B9" s="11" t="n"/>
      <c r="C9" s="129" t="n"/>
      <c r="E9" s="137" t="n"/>
      <c r="F9" s="137" t="n"/>
      <c r="G9" s="137" t="n"/>
      <c r="H9" s="137" t="n"/>
      <c r="I9" s="137" t="n"/>
      <c r="J9" s="137" t="n"/>
      <c r="K9" s="137" t="n"/>
      <c r="L9" s="137" t="n"/>
      <c r="M9" s="137" t="n"/>
      <c r="N9" s="137" t="n"/>
      <c r="O9" s="137" t="n"/>
      <c r="P9" s="137" t="n"/>
      <c r="Q9" s="137" t="n"/>
      <c r="R9" s="138" t="n"/>
      <c r="T9" s="1" t="n"/>
    </row>
    <row r="10">
      <c r="B10" s="24" t="inlineStr">
        <is>
          <t xml:space="preserve">Receitas Fixas </t>
        </is>
      </c>
      <c r="C10" s="25" t="n"/>
      <c r="D10" s="26" t="n"/>
      <c r="E10" s="141">
        <f>SUM(E12:E14)</f>
        <v/>
      </c>
      <c r="F10" s="141">
        <f>SUM(F12:F14)</f>
        <v/>
      </c>
      <c r="G10" s="141">
        <f>SUM(G12:G14)</f>
        <v/>
      </c>
      <c r="H10" s="141">
        <f>SUM(H12:H14)</f>
        <v/>
      </c>
      <c r="I10" s="141">
        <f>SUM(I12:I14)</f>
        <v/>
      </c>
      <c r="J10" s="141">
        <f>SUM(J12:J14)</f>
        <v/>
      </c>
      <c r="K10" s="141">
        <f>SUM(K12:K14)</f>
        <v/>
      </c>
      <c r="L10" s="141">
        <f>SUM(L12:L14)</f>
        <v/>
      </c>
      <c r="M10" s="141">
        <f>SUM(M12:M14)</f>
        <v/>
      </c>
      <c r="N10" s="141">
        <f>SUM(N12:N14)</f>
        <v/>
      </c>
      <c r="O10" s="141">
        <f>SUM(O12:O14)</f>
        <v/>
      </c>
      <c r="P10" s="141">
        <f>SUM(P12:P14)</f>
        <v/>
      </c>
      <c r="Q10" s="142" t="n"/>
      <c r="R10" s="143">
        <f>SUM(E10:P10)</f>
        <v/>
      </c>
      <c r="T10" s="1" t="n"/>
    </row>
    <row r="11" outlineLevel="1" ht="12.75" customFormat="1" customHeight="1" s="8" thickBot="1">
      <c r="B11" s="50" t="n"/>
      <c r="C11" s="9" t="n"/>
      <c r="D11" s="49" t="n"/>
      <c r="E11" s="144" t="n"/>
      <c r="F11" s="144" t="n"/>
      <c r="G11" s="144" t="n"/>
      <c r="H11" s="144" t="n"/>
      <c r="I11" s="144" t="n"/>
      <c r="J11" s="144" t="n"/>
      <c r="K11" s="144" t="n"/>
      <c r="L11" s="144" t="n"/>
      <c r="M11" s="144" t="n"/>
      <c r="N11" s="144" t="n"/>
      <c r="O11" s="144" t="n"/>
      <c r="P11" s="144" t="n"/>
      <c r="Q11" s="145" t="n"/>
      <c r="R11" s="146" t="n"/>
    </row>
    <row r="12" outlineLevel="1" ht="13.5" customHeight="1" s="131" thickBot="1" thickTop="1">
      <c r="B12" s="23" t="inlineStr">
        <is>
          <t>Fonte de Renda 1 (Líquido)</t>
        </is>
      </c>
      <c r="C12" s="128" t="n"/>
      <c r="D12" s="14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6" t="n"/>
      <c r="O12" s="136" t="n"/>
      <c r="P12" s="147" t="n"/>
      <c r="Q12" s="148" t="n"/>
      <c r="R12" s="149">
        <f>SUM(E12:P12)</f>
        <v/>
      </c>
      <c r="T12" s="1" t="n"/>
    </row>
    <row r="13" outlineLevel="1" ht="13.5" customHeight="1" s="131" thickBot="1" thickTop="1">
      <c r="B13" s="23" t="inlineStr">
        <is>
          <t>Fonte de Renda 2 (Líquido)</t>
        </is>
      </c>
      <c r="C13" s="128" t="n"/>
      <c r="D13" s="14" t="n"/>
      <c r="E13" s="136" t="n"/>
      <c r="F13" s="136" t="n"/>
      <c r="G13" s="136" t="n"/>
      <c r="H13" s="136" t="n"/>
      <c r="I13" s="136" t="n"/>
      <c r="J13" s="136" t="n"/>
      <c r="K13" s="136" t="n"/>
      <c r="L13" s="136" t="n"/>
      <c r="M13" s="136" t="n"/>
      <c r="N13" s="136" t="n"/>
      <c r="O13" s="136" t="n"/>
      <c r="P13" s="147" t="n"/>
      <c r="Q13" s="148" t="n"/>
      <c r="R13" s="149">
        <f>SUM(E13:P13)</f>
        <v/>
      </c>
      <c r="T13" s="1" t="n"/>
    </row>
    <row r="14" outlineLevel="1" ht="13.5" customHeight="1" s="131" thickBot="1" thickTop="1">
      <c r="B14" s="23" t="inlineStr">
        <is>
          <t>Aluguéis</t>
        </is>
      </c>
      <c r="C14" s="128" t="n"/>
      <c r="D14" s="14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6" t="n"/>
      <c r="O14" s="136" t="n"/>
      <c r="P14" s="147" t="n"/>
      <c r="Q14" s="148" t="n"/>
      <c r="R14" s="150">
        <f>SUM(E14:P14)</f>
        <v/>
      </c>
      <c r="T14" s="1" t="n"/>
    </row>
    <row r="15" ht="13.5" customHeight="1" s="131" thickBot="1" thickTop="1">
      <c r="B15" s="22" t="n"/>
      <c r="C15" s="129" t="n"/>
      <c r="E15" s="151" t="n"/>
      <c r="F15" s="151" t="n"/>
      <c r="G15" s="151" t="n"/>
      <c r="H15" s="151" t="n"/>
      <c r="I15" s="151" t="n"/>
      <c r="J15" s="151" t="n"/>
      <c r="K15" s="151" t="n"/>
      <c r="L15" s="151" t="n"/>
      <c r="M15" s="151" t="n"/>
      <c r="N15" s="151" t="n"/>
      <c r="O15" s="151" t="n"/>
      <c r="P15" s="151" t="n"/>
      <c r="Q15" s="137" t="n"/>
      <c r="R15" s="152" t="n"/>
      <c r="T15" s="1" t="n"/>
    </row>
    <row r="16" ht="12.75" customHeight="1" s="131" thickBot="1">
      <c r="B16" s="24" t="inlineStr">
        <is>
          <t>Receitas Variáveis</t>
        </is>
      </c>
      <c r="C16" s="25" t="n"/>
      <c r="D16" s="26" t="n"/>
      <c r="E16" s="141">
        <f>E18+E22</f>
        <v/>
      </c>
      <c r="F16" s="141">
        <f>F18+F22</f>
        <v/>
      </c>
      <c r="G16" s="141">
        <f>G18+G22</f>
        <v/>
      </c>
      <c r="H16" s="141">
        <f>H18+H22</f>
        <v/>
      </c>
      <c r="I16" s="141">
        <f>I18+I22</f>
        <v/>
      </c>
      <c r="J16" s="141">
        <f>J18+J22</f>
        <v/>
      </c>
      <c r="K16" s="141">
        <f>K18+K22</f>
        <v/>
      </c>
      <c r="L16" s="141">
        <f>L18+L22</f>
        <v/>
      </c>
      <c r="M16" s="141">
        <f>M18+M22</f>
        <v/>
      </c>
      <c r="N16" s="141">
        <f>N18+N22</f>
        <v/>
      </c>
      <c r="O16" s="141">
        <f>O18+O22</f>
        <v/>
      </c>
      <c r="P16" s="141">
        <f>P18+P22</f>
        <v/>
      </c>
      <c r="Q16" s="142" t="n"/>
      <c r="R16" s="153">
        <f>SUM(E16:P16)</f>
        <v/>
      </c>
      <c r="T16" s="1" t="n"/>
    </row>
    <row r="17" outlineLevel="1" ht="12.75" customHeight="1" s="131" thickBot="1"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O17" s="56" t="n"/>
      <c r="P17" s="56" t="n"/>
      <c r="R17" s="58" t="n"/>
    </row>
    <row r="18" outlineLevel="1" ht="12.75" customHeight="1" s="131" thickBot="1">
      <c r="B18" s="21" t="inlineStr">
        <is>
          <t>Tributadas</t>
        </is>
      </c>
      <c r="C18" s="15" t="n"/>
      <c r="D18" s="16" t="n"/>
      <c r="E18" s="154">
        <f>E20</f>
        <v/>
      </c>
      <c r="F18" s="154">
        <f>F20</f>
        <v/>
      </c>
      <c r="G18" s="154">
        <f>G20</f>
        <v/>
      </c>
      <c r="H18" s="154">
        <f>H20</f>
        <v/>
      </c>
      <c r="I18" s="154">
        <f>I20</f>
        <v/>
      </c>
      <c r="J18" s="154">
        <f>J20</f>
        <v/>
      </c>
      <c r="K18" s="154">
        <f>K20</f>
        <v/>
      </c>
      <c r="L18" s="154">
        <f>L20</f>
        <v/>
      </c>
      <c r="M18" s="154">
        <f>M20</f>
        <v/>
      </c>
      <c r="N18" s="154">
        <f>N20</f>
        <v/>
      </c>
      <c r="O18" s="154">
        <f>O20</f>
        <v/>
      </c>
      <c r="P18" s="154">
        <f>P20</f>
        <v/>
      </c>
      <c r="Q18" s="155" t="n"/>
      <c r="R18" s="156">
        <f>SUM(E18:P18)</f>
        <v/>
      </c>
      <c r="T18" s="1" t="n"/>
    </row>
    <row r="19" outlineLevel="1" ht="12.75" customFormat="1" customHeight="1" s="8" thickBot="1">
      <c r="B19" s="48" t="n"/>
      <c r="C19" s="9" t="n"/>
      <c r="D19" s="49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8" t="n"/>
      <c r="R19" s="146" t="n"/>
    </row>
    <row r="20" outlineLevel="1" ht="13.5" customHeight="1" s="131" thickBot="1" thickTop="1">
      <c r="B20" s="23" t="inlineStr">
        <is>
          <t>Notas Fiscais emitidas</t>
        </is>
      </c>
      <c r="C20" s="128" t="n"/>
      <c r="D20" s="14" t="n"/>
      <c r="E20" s="136" t="n"/>
      <c r="F20" s="136" t="n"/>
      <c r="G20" s="136" t="n"/>
      <c r="H20" s="136" t="n"/>
      <c r="I20" s="136" t="n"/>
      <c r="J20" s="136" t="n"/>
      <c r="K20" s="136" t="n"/>
      <c r="L20" s="136" t="n"/>
      <c r="M20" s="136" t="n"/>
      <c r="N20" s="136" t="n"/>
      <c r="O20" s="136" t="n"/>
      <c r="P20" s="136" t="n"/>
      <c r="Q20" s="148" t="n"/>
      <c r="R20" s="150">
        <f>SUM(E20:P20)</f>
        <v/>
      </c>
      <c r="T20" s="1" t="n"/>
    </row>
    <row r="21" outlineLevel="1" ht="13.5" customFormat="1" customHeight="1" s="8" thickBot="1" thickTop="1">
      <c r="B21" s="46" t="n"/>
      <c r="C21" s="47" t="n"/>
      <c r="E21" s="159" t="n"/>
      <c r="F21" s="159" t="n"/>
      <c r="G21" s="159" t="n"/>
      <c r="H21" s="159" t="n"/>
      <c r="I21" s="159" t="n"/>
      <c r="J21" s="159" t="n"/>
      <c r="K21" s="159" t="n"/>
      <c r="L21" s="159" t="n"/>
      <c r="M21" s="159" t="n"/>
      <c r="N21" s="159" t="n"/>
      <c r="O21" s="159" t="n"/>
      <c r="P21" s="159" t="n"/>
      <c r="Q21" s="160" t="n"/>
      <c r="R21" s="161" t="n"/>
    </row>
    <row r="22" outlineLevel="1" ht="12.75" customHeight="1" s="131" thickBot="1">
      <c r="B22" s="21" t="inlineStr">
        <is>
          <t>Não Tributadas</t>
        </is>
      </c>
      <c r="C22" s="15" t="n"/>
      <c r="D22" s="16" t="n"/>
      <c r="E22" s="154">
        <f>SUM(E24:E26)</f>
        <v/>
      </c>
      <c r="F22" s="154">
        <f>SUM(F24:F26)</f>
        <v/>
      </c>
      <c r="G22" s="154">
        <f>SUM(G24:G26)</f>
        <v/>
      </c>
      <c r="H22" s="154">
        <f>SUM(H24:H26)</f>
        <v/>
      </c>
      <c r="I22" s="154">
        <f>SUM(I24:I26)</f>
        <v/>
      </c>
      <c r="J22" s="154">
        <f>SUM(J24:J26)</f>
        <v/>
      </c>
      <c r="K22" s="154">
        <f>SUM(K24:K26)</f>
        <v/>
      </c>
      <c r="L22" s="154">
        <f>SUM(L24:L26)</f>
        <v/>
      </c>
      <c r="M22" s="154">
        <f>SUM(M24:M26)</f>
        <v/>
      </c>
      <c r="N22" s="154">
        <f>SUM(N24:N26)</f>
        <v/>
      </c>
      <c r="O22" s="154">
        <f>SUM(O24:O26)</f>
        <v/>
      </c>
      <c r="P22" s="154">
        <f>SUM(P24:P26)</f>
        <v/>
      </c>
      <c r="Q22" s="155" t="n"/>
      <c r="R22" s="156">
        <f>SUM(E22:P22)</f>
        <v/>
      </c>
      <c r="T22" s="1" t="n"/>
    </row>
    <row r="23" outlineLevel="1" ht="12.75" customFormat="1" customHeight="1" s="8" thickBot="1">
      <c r="B23" s="48" t="n"/>
      <c r="C23" s="9" t="n"/>
      <c r="D23" s="49" t="n"/>
      <c r="E23" s="157" t="n"/>
      <c r="F23" s="157" t="n"/>
      <c r="G23" s="157" t="n"/>
      <c r="H23" s="157" t="n"/>
      <c r="I23" s="157" t="n"/>
      <c r="J23" s="157" t="n"/>
      <c r="K23" s="157" t="n"/>
      <c r="L23" s="157" t="n"/>
      <c r="M23" s="157" t="n"/>
      <c r="N23" s="157" t="n"/>
      <c r="O23" s="157" t="n"/>
      <c r="P23" s="157" t="n"/>
      <c r="Q23" s="158" t="n"/>
      <c r="R23" s="146" t="n"/>
    </row>
    <row r="24" outlineLevel="1" ht="13.5" customHeight="1" s="131" thickBot="1" thickTop="1">
      <c r="B24" s="23" t="inlineStr">
        <is>
          <t>13o. Salário Líquido</t>
        </is>
      </c>
      <c r="C24" s="128" t="n"/>
      <c r="D24" s="14" t="n"/>
      <c r="E24" s="136" t="n"/>
      <c r="F24" s="136" t="n"/>
      <c r="G24" s="136" t="n"/>
      <c r="H24" s="136" t="n"/>
      <c r="I24" s="136" t="n"/>
      <c r="J24" s="136" t="n"/>
      <c r="K24" s="136" t="n"/>
      <c r="L24" s="136" t="n"/>
      <c r="M24" s="136" t="n"/>
      <c r="N24" s="136" t="n"/>
      <c r="O24" s="136" t="n"/>
      <c r="P24" s="136" t="n"/>
      <c r="Q24" s="148" t="n"/>
      <c r="R24" s="149">
        <f>SUM(E24:P24)</f>
        <v/>
      </c>
      <c r="T24" s="1" t="n"/>
    </row>
    <row r="25" outlineLevel="1" ht="13.5" customHeight="1" s="131" thickBot="1" thickTop="1">
      <c r="B25" s="23" t="inlineStr">
        <is>
          <t>Férias</t>
        </is>
      </c>
      <c r="C25" s="128" t="n"/>
      <c r="D25" s="14" t="n"/>
      <c r="E25" s="136" t="n"/>
      <c r="F25" s="136" t="n"/>
      <c r="G25" s="136" t="n"/>
      <c r="H25" s="136" t="n"/>
      <c r="I25" s="136" t="n"/>
      <c r="J25" s="136" t="n"/>
      <c r="K25" s="136" t="n"/>
      <c r="L25" s="136" t="n"/>
      <c r="M25" s="136" t="n"/>
      <c r="N25" s="136" t="n"/>
      <c r="O25" s="136" t="n"/>
      <c r="P25" s="136" t="n"/>
      <c r="Q25" s="148" t="n"/>
      <c r="R25" s="149">
        <f>SUM(E25:P25)</f>
        <v/>
      </c>
      <c r="T25" s="1" t="n"/>
    </row>
    <row r="26" outlineLevel="1" ht="13.5" customHeight="1" s="131" thickBot="1" thickTop="1">
      <c r="B26" s="23" t="inlineStr">
        <is>
          <t>Bônus e extras</t>
        </is>
      </c>
      <c r="C26" s="128" t="n"/>
      <c r="D26" s="14" t="n"/>
      <c r="E26" s="136" t="n"/>
      <c r="F26" s="136" t="n"/>
      <c r="G26" s="136" t="n"/>
      <c r="H26" s="136" t="n"/>
      <c r="I26" s="136" t="n"/>
      <c r="J26" s="136" t="n"/>
      <c r="K26" s="136" t="n"/>
      <c r="L26" s="136" t="n"/>
      <c r="M26" s="136" t="n"/>
      <c r="N26" s="136" t="n"/>
      <c r="O26" s="136" t="n"/>
      <c r="P26" s="136" t="n"/>
      <c r="Q26" s="148" t="n"/>
      <c r="R26" s="150">
        <f>SUM(E26:P26)</f>
        <v/>
      </c>
      <c r="T26" s="1" t="n"/>
    </row>
    <row r="27" ht="13.5" customHeight="1" s="131" thickBot="1" thickTop="1">
      <c r="B27" s="11" t="n"/>
      <c r="C27" s="129" t="n"/>
      <c r="E27" s="137" t="n"/>
      <c r="F27" s="137" t="n"/>
      <c r="G27" s="137" t="n"/>
      <c r="H27" s="137" t="n"/>
      <c r="I27" s="137" t="n"/>
      <c r="J27" s="137" t="n"/>
      <c r="K27" s="137" t="n"/>
      <c r="L27" s="137" t="n"/>
      <c r="M27" s="137" t="n"/>
      <c r="N27" s="137" t="n"/>
      <c r="O27" s="137" t="n"/>
      <c r="P27" s="137" t="n"/>
      <c r="Q27" s="137" t="n"/>
      <c r="R27" s="138" t="n"/>
      <c r="T27" s="1" t="n"/>
    </row>
    <row r="28" ht="12.75" customFormat="1" customHeight="1" s="18" thickBot="1">
      <c r="B28" s="29" t="inlineStr">
        <is>
          <t>DESPESAS (FIXAS + VARIÁVEIS) FAMILIAR TOTAL</t>
        </is>
      </c>
      <c r="C28" s="30" t="n"/>
      <c r="D28" s="30" t="n"/>
      <c r="E28" s="139">
        <f>E32+E130</f>
        <v/>
      </c>
      <c r="F28" s="139">
        <f>F32+F130</f>
        <v/>
      </c>
      <c r="G28" s="139">
        <f>G32+G130</f>
        <v/>
      </c>
      <c r="H28" s="139">
        <f>H32+H130</f>
        <v/>
      </c>
      <c r="I28" s="139">
        <f>I32+I130</f>
        <v/>
      </c>
      <c r="J28" s="139">
        <f>J32+J130</f>
        <v/>
      </c>
      <c r="K28" s="139">
        <f>K32+K130</f>
        <v/>
      </c>
      <c r="L28" s="139">
        <f>L32+L130</f>
        <v/>
      </c>
      <c r="M28" s="139">
        <f>M32+M130</f>
        <v/>
      </c>
      <c r="N28" s="139">
        <f>N32+N130</f>
        <v/>
      </c>
      <c r="O28" s="139">
        <f>O32+O130</f>
        <v/>
      </c>
      <c r="P28" s="139">
        <f>P32+P130</f>
        <v/>
      </c>
      <c r="Q28" s="139" t="n"/>
      <c r="R28" s="140">
        <f>SUM(E28:P28)</f>
        <v/>
      </c>
      <c r="S28" s="7" t="n"/>
      <c r="T28" s="3" t="n"/>
    </row>
    <row r="29" ht="12.75" customFormat="1" customHeight="1" s="18" thickBot="1">
      <c r="E29" s="162" t="n"/>
      <c r="F29" s="162" t="n"/>
      <c r="G29" s="162" t="n"/>
      <c r="H29" s="162" t="n"/>
      <c r="I29" s="162" t="n"/>
      <c r="J29" s="162" t="n"/>
      <c r="K29" s="162" t="n"/>
      <c r="L29" s="162" t="n"/>
      <c r="M29" s="162" t="n"/>
      <c r="N29" s="162" t="n"/>
      <c r="O29" s="162" t="n"/>
      <c r="P29" s="162" t="n"/>
      <c r="Q29" s="162" t="n"/>
      <c r="R29" s="53" t="n"/>
      <c r="S29" s="7" t="n"/>
      <c r="T29" s="3" t="n"/>
    </row>
    <row r="30" ht="12.75" customFormat="1" customHeight="1" s="18" thickBot="1">
      <c r="B30" s="27" t="inlineStr">
        <is>
          <t>INFLAÇÃO FAMILIAR NO ANO</t>
        </is>
      </c>
      <c r="C30" s="28" t="n"/>
      <c r="D30" s="28" t="n"/>
      <c r="E30" s="163" t="n"/>
      <c r="F30" s="164">
        <f>IF($E$32&lt;&gt;0,F32/$E$32-1,0)</f>
        <v/>
      </c>
      <c r="G30" s="164">
        <f>IF($F$32&lt;&gt;0,G32/$F$32-1,0)</f>
        <v/>
      </c>
      <c r="H30" s="164">
        <f>IF($G$32&lt;&gt;0,H32/$G$32-1,0)</f>
        <v/>
      </c>
      <c r="I30" s="164">
        <f>IF($H$32&lt;&gt;0,I32/$H$32-1,0)</f>
        <v/>
      </c>
      <c r="J30" s="164">
        <f>IF($I$32&lt;&gt;0,J32/$I$32-1,0)</f>
        <v/>
      </c>
      <c r="K30" s="164">
        <f>IF($J$32&lt;&gt;0,K32/$J$32-1,0)</f>
        <v/>
      </c>
      <c r="L30" s="164">
        <f>IF($K$32&lt;&gt;0,L32/$K$32-1,0)</f>
        <v/>
      </c>
      <c r="M30" s="164">
        <f>IF($L$32&lt;&gt;0,M32/$L$32-1,0)</f>
        <v/>
      </c>
      <c r="N30" s="164">
        <f>IF($M$32&lt;&gt;0,N32/$M$32-1,0)</f>
        <v/>
      </c>
      <c r="O30" s="164">
        <f>IF($N$32&lt;&gt;0,O32/$N$32-1,0)</f>
        <v/>
      </c>
      <c r="P30" s="164">
        <f>IF($O$32&lt;&gt;0,P32/$O$32-1,0)</f>
        <v/>
      </c>
      <c r="Q30" s="165" t="n"/>
      <c r="R30" s="60">
        <f>-1+(1+F30)*(1+G30)*(1+H30)*(1+I30)*(1+J30)*(1+K30)*(1+L30)*(1+M30)*(1+N30)*(1+O30)*(1+P30)</f>
        <v/>
      </c>
      <c r="S30" s="7" t="n"/>
      <c r="T30" s="3" t="n"/>
    </row>
    <row r="31" ht="12.75" customFormat="1" customHeight="1" s="18" thickBot="1">
      <c r="E31" s="166" t="n"/>
      <c r="F31" s="166" t="n"/>
      <c r="G31" s="166" t="n"/>
      <c r="H31" s="166" t="n"/>
      <c r="I31" s="166" t="n"/>
      <c r="J31" s="166" t="n"/>
      <c r="K31" s="166" t="n"/>
      <c r="L31" s="166" t="n"/>
      <c r="M31" s="166" t="n"/>
      <c r="N31" s="166" t="n"/>
      <c r="O31" s="166" t="n"/>
      <c r="P31" s="166" t="n"/>
      <c r="Q31" s="162" t="n"/>
      <c r="R31" s="58" t="n"/>
      <c r="S31" s="7" t="n"/>
      <c r="T31" s="3" t="n"/>
    </row>
    <row r="32" ht="12.75" customHeight="1" s="131" thickBot="1">
      <c r="B32" s="24" t="inlineStr">
        <is>
          <t>Despesas Fixas</t>
        </is>
      </c>
      <c r="C32" s="25" t="n"/>
      <c r="D32" s="26" t="n"/>
      <c r="E32" s="141">
        <f>SUM(E34,E53,E61,E77,E89,E98,E110,E119)</f>
        <v/>
      </c>
      <c r="F32" s="141">
        <f>SUM(F34,F53,F61,F77,F89,F98,F110,F119)</f>
        <v/>
      </c>
      <c r="G32" s="141">
        <f>SUM(G34,G53,G61,G77,G89,G98,G110,G119)</f>
        <v/>
      </c>
      <c r="H32" s="141">
        <f>SUM(H34,H53,H61,H77,H89,H98,H110,H119)</f>
        <v/>
      </c>
      <c r="I32" s="141">
        <f>SUM(I34,I53,I61,I77,I89,I98,I110,I119)</f>
        <v/>
      </c>
      <c r="J32" s="141">
        <f>SUM(J34,J53,J61,J77,J89,J98,J110,J119)</f>
        <v/>
      </c>
      <c r="K32" s="141">
        <f>SUM(K34,K53,K61,K77,K89,K98,K110,K119)</f>
        <v/>
      </c>
      <c r="L32" s="141">
        <f>SUM(L34,L53,L61,L77,L89,L98,L110,L119)</f>
        <v/>
      </c>
      <c r="M32" s="141">
        <f>SUM(M34,M53,M61,M77,M89,M98,M110,M119)</f>
        <v/>
      </c>
      <c r="N32" s="141">
        <f>SUM(N34,N53,N61,N77,N89,N98,N110,N119)</f>
        <v/>
      </c>
      <c r="O32" s="141">
        <f>SUM(O34,O53,O61,O77,O89,O98,O110,O119)</f>
        <v/>
      </c>
      <c r="P32" s="141">
        <f>SUM(P34,P53,P61,P77,P89,P98,P110,P119)</f>
        <v/>
      </c>
      <c r="Q32" s="142" t="n"/>
      <c r="R32" s="167">
        <f>SUM(E32:P32)</f>
        <v/>
      </c>
      <c r="T32" s="1" t="n"/>
    </row>
    <row r="33" ht="12.75" customHeight="1" s="131" thickBot="1">
      <c r="E33" s="56" t="n"/>
      <c r="F33" s="56" t="n"/>
      <c r="G33" s="56" t="n"/>
      <c r="H33" s="56" t="n"/>
      <c r="I33" s="56" t="n"/>
      <c r="J33" s="56" t="n"/>
      <c r="K33" s="56" t="n"/>
      <c r="L33" s="56" t="n"/>
      <c r="M33" s="56" t="n"/>
      <c r="N33" s="56" t="n"/>
      <c r="O33" s="56" t="n"/>
      <c r="P33" s="56" t="n"/>
      <c r="R33" s="58" t="n"/>
    </row>
    <row r="34" ht="12.75" customHeight="1" s="131" thickBot="1">
      <c r="B34" s="21" t="inlineStr">
        <is>
          <t>Habitação</t>
        </is>
      </c>
      <c r="C34" s="15" t="n"/>
      <c r="D34" s="16" t="n"/>
      <c r="E34" s="154">
        <f>SUM(E36:E51)</f>
        <v/>
      </c>
      <c r="F34" s="154">
        <f>SUM(F36:F51)</f>
        <v/>
      </c>
      <c r="G34" s="154">
        <f>SUM(G36:G51)</f>
        <v/>
      </c>
      <c r="H34" s="154">
        <f>SUM(H36:H51)</f>
        <v/>
      </c>
      <c r="I34" s="154">
        <f>SUM(I36:I51)</f>
        <v/>
      </c>
      <c r="J34" s="154">
        <f>SUM(J36:J51)</f>
        <v/>
      </c>
      <c r="K34" s="154">
        <f>SUM(K36:K51)</f>
        <v/>
      </c>
      <c r="L34" s="154">
        <f>SUM(L36:L51)</f>
        <v/>
      </c>
      <c r="M34" s="154">
        <f>SUM(M36:M51)</f>
        <v/>
      </c>
      <c r="N34" s="154">
        <f>SUM(N36:N51)</f>
        <v/>
      </c>
      <c r="O34" s="154">
        <f>SUM(O36:O51)</f>
        <v/>
      </c>
      <c r="P34" s="154">
        <f>SUM(P36:P51)</f>
        <v/>
      </c>
      <c r="Q34" s="155" t="n"/>
      <c r="R34" s="156">
        <f>SUM(E34:P34)</f>
        <v/>
      </c>
      <c r="T34" s="1" t="n"/>
    </row>
    <row r="35" outlineLevel="1" ht="12.75" customHeight="1" s="131" thickBot="1"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N35" s="56" t="n"/>
      <c r="O35" s="56" t="n"/>
      <c r="P35" s="56" t="n"/>
      <c r="R35" s="59" t="n"/>
    </row>
    <row r="36" outlineLevel="1" ht="13.5" customHeight="1" s="131" thickBot="1" thickTop="1">
      <c r="B36" s="23" t="inlineStr">
        <is>
          <t>Aluguel / Prestação</t>
        </is>
      </c>
      <c r="C36" s="128" t="n"/>
      <c r="D36" s="14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6" t="n"/>
      <c r="Q36" s="148" t="n"/>
      <c r="R36" s="149">
        <f>SUM(E36:P36)</f>
        <v/>
      </c>
      <c r="T36" s="1" t="n"/>
    </row>
    <row r="37" outlineLevel="1" ht="13.5" customHeight="1" s="131" thickBot="1" thickTop="1">
      <c r="B37" s="23" t="inlineStr">
        <is>
          <t>Condomínio</t>
        </is>
      </c>
      <c r="C37" s="128" t="n"/>
      <c r="D37" s="14" t="n"/>
      <c r="E37" s="136" t="n"/>
      <c r="F37" s="136" t="n"/>
      <c r="G37" s="136" t="n"/>
      <c r="H37" s="136" t="n"/>
      <c r="I37" s="136" t="n"/>
      <c r="J37" s="136" t="n"/>
      <c r="K37" s="136" t="n"/>
      <c r="L37" s="136" t="n"/>
      <c r="M37" s="136" t="n"/>
      <c r="N37" s="136" t="n"/>
      <c r="O37" s="136" t="n"/>
      <c r="P37" s="136" t="n"/>
      <c r="Q37" s="148" t="n"/>
      <c r="R37" s="149">
        <f>SUM(E37:P37)</f>
        <v/>
      </c>
      <c r="T37" s="1" t="n"/>
    </row>
    <row r="38" outlineLevel="1" ht="13.5" customHeight="1" s="131" thickBot="1" thickTop="1">
      <c r="B38" s="22" t="inlineStr">
        <is>
          <t>IPTU + Taxas Municipais</t>
        </is>
      </c>
      <c r="C38" s="129" t="n"/>
      <c r="E38" s="136" t="n"/>
      <c r="F38" s="136" t="n"/>
      <c r="G38" s="136" t="n"/>
      <c r="H38" s="136" t="n"/>
      <c r="I38" s="136" t="n"/>
      <c r="J38" s="136" t="n"/>
      <c r="K38" s="136" t="n"/>
      <c r="L38" s="136" t="n"/>
      <c r="M38" s="136" t="n"/>
      <c r="N38" s="136" t="n"/>
      <c r="O38" s="136" t="n"/>
      <c r="P38" s="136" t="n"/>
      <c r="Q38" s="148" t="n"/>
      <c r="R38" s="168">
        <f>SUM(E38:P38)</f>
        <v/>
      </c>
      <c r="T38" s="1" t="n"/>
    </row>
    <row r="39" outlineLevel="1" ht="13.5" customHeight="1" s="131" thickBot="1" thickTop="1">
      <c r="B39" s="23" t="inlineStr">
        <is>
          <t>Conta de energia</t>
        </is>
      </c>
      <c r="C39" s="128" t="n"/>
      <c r="D39" s="14" t="n"/>
      <c r="E39" s="136" t="n"/>
      <c r="F39" s="136" t="n"/>
      <c r="G39" s="136" t="n"/>
      <c r="H39" s="136" t="n"/>
      <c r="I39" s="136" t="n"/>
      <c r="J39" s="136" t="n"/>
      <c r="K39" s="136" t="n"/>
      <c r="L39" s="136" t="n"/>
      <c r="M39" s="136" t="n"/>
      <c r="N39" s="136" t="n"/>
      <c r="O39" s="136" t="n"/>
      <c r="P39" s="136" t="n"/>
      <c r="Q39" s="148" t="n"/>
      <c r="R39" s="149">
        <f>SUM(E39:P39)</f>
        <v/>
      </c>
      <c r="T39" s="1" t="n"/>
    </row>
    <row r="40" outlineLevel="1" ht="13.5" customHeight="1" s="131" thickBot="1" thickTop="1">
      <c r="B40" s="22" t="inlineStr">
        <is>
          <t>Conta de água</t>
        </is>
      </c>
      <c r="C40" s="129" t="n"/>
      <c r="E40" s="136" t="n"/>
      <c r="F40" s="136" t="n"/>
      <c r="G40" s="136" t="n"/>
      <c r="H40" s="136" t="n"/>
      <c r="I40" s="136" t="n"/>
      <c r="J40" s="136" t="n"/>
      <c r="K40" s="136" t="n"/>
      <c r="L40" s="136" t="n"/>
      <c r="M40" s="136" t="n"/>
      <c r="N40" s="136" t="n"/>
      <c r="O40" s="136" t="n"/>
      <c r="P40" s="136" t="n"/>
      <c r="Q40" s="148" t="n"/>
      <c r="R40" s="168">
        <f>SUM(E40:P40)</f>
        <v/>
      </c>
      <c r="T40" s="1" t="n"/>
    </row>
    <row r="41" outlineLevel="1" ht="13.5" customHeight="1" s="131" thickBot="1" thickTop="1">
      <c r="B41" s="23" t="inlineStr">
        <is>
          <t>Conta de gás</t>
        </is>
      </c>
      <c r="C41" s="128" t="n"/>
      <c r="D41" s="14" t="n"/>
      <c r="E41" s="136" t="n"/>
      <c r="F41" s="136" t="n"/>
      <c r="G41" s="136" t="n"/>
      <c r="H41" s="136" t="n"/>
      <c r="I41" s="136" t="n"/>
      <c r="J41" s="136" t="n"/>
      <c r="K41" s="136" t="n"/>
      <c r="L41" s="136" t="n"/>
      <c r="M41" s="136" t="n"/>
      <c r="N41" s="136" t="n"/>
      <c r="O41" s="136" t="n"/>
      <c r="P41" s="136" t="n"/>
      <c r="Q41" s="148" t="n"/>
      <c r="R41" s="149">
        <f>SUM(E41:P41)</f>
        <v/>
      </c>
      <c r="T41" s="1" t="n"/>
    </row>
    <row r="42" outlineLevel="1" ht="13.5" customHeight="1" s="131" thickBot="1" thickTop="1">
      <c r="B42" s="22" t="inlineStr">
        <is>
          <t>Telefone fixo</t>
        </is>
      </c>
      <c r="C42" s="129" t="n"/>
      <c r="E42" s="136" t="n"/>
      <c r="F42" s="136" t="n"/>
      <c r="G42" s="136" t="n"/>
      <c r="H42" s="136" t="n"/>
      <c r="I42" s="136" t="n"/>
      <c r="J42" s="136" t="n"/>
      <c r="K42" s="136" t="n"/>
      <c r="L42" s="136" t="n"/>
      <c r="M42" s="136" t="n"/>
      <c r="N42" s="136" t="n"/>
      <c r="O42" s="136" t="n"/>
      <c r="P42" s="136" t="n"/>
      <c r="Q42" s="148" t="n"/>
      <c r="R42" s="168">
        <f>SUM(E42:P42)</f>
        <v/>
      </c>
      <c r="T42" s="1" t="n"/>
    </row>
    <row r="43" outlineLevel="1" ht="13.5" customHeight="1" s="131" thickBot="1" thickTop="1">
      <c r="B43" s="23" t="inlineStr">
        <is>
          <t>Telefones celulares</t>
        </is>
      </c>
      <c r="C43" s="128" t="n"/>
      <c r="D43" s="14" t="n"/>
      <c r="E43" s="136" t="n"/>
      <c r="F43" s="136" t="n"/>
      <c r="G43" s="136" t="n"/>
      <c r="H43" s="136" t="n"/>
      <c r="I43" s="136" t="n"/>
      <c r="J43" s="136" t="n"/>
      <c r="K43" s="136" t="n"/>
      <c r="L43" s="136" t="n"/>
      <c r="M43" s="136" t="n"/>
      <c r="N43" s="136" t="n"/>
      <c r="O43" s="136" t="n"/>
      <c r="P43" s="136" t="n"/>
      <c r="Q43" s="148" t="n"/>
      <c r="R43" s="149">
        <f>SUM(E43:P43)</f>
        <v/>
      </c>
      <c r="T43" s="1" t="n"/>
    </row>
    <row r="44" outlineLevel="1" ht="13.5" customHeight="1" s="131" thickBot="1" thickTop="1">
      <c r="B44" s="22" t="inlineStr">
        <is>
          <t>Internet</t>
        </is>
      </c>
      <c r="C44" s="129" t="n"/>
      <c r="E44" s="136" t="n"/>
      <c r="F44" s="136" t="n"/>
      <c r="G44" s="136" t="n"/>
      <c r="H44" s="136" t="n"/>
      <c r="I44" s="136" t="n"/>
      <c r="J44" s="136" t="n"/>
      <c r="K44" s="136" t="n"/>
      <c r="L44" s="136" t="n"/>
      <c r="M44" s="136" t="n"/>
      <c r="N44" s="136" t="n"/>
      <c r="O44" s="136" t="n"/>
      <c r="P44" s="136" t="n"/>
      <c r="Q44" s="148" t="n"/>
      <c r="R44" s="168">
        <f>SUM(E44:P44)</f>
        <v/>
      </c>
      <c r="T44" s="1" t="n"/>
    </row>
    <row r="45" outlineLevel="1" ht="13.5" customHeight="1" s="131" thickBot="1" thickTop="1">
      <c r="B45" s="23" t="inlineStr">
        <is>
          <t>TV por assinatura</t>
        </is>
      </c>
      <c r="C45" s="128" t="n"/>
      <c r="D45" s="14" t="n"/>
      <c r="E45" s="136" t="n"/>
      <c r="F45" s="136" t="n"/>
      <c r="G45" s="136" t="n"/>
      <c r="H45" s="136" t="n"/>
      <c r="I45" s="136" t="n"/>
      <c r="J45" s="136" t="n"/>
      <c r="K45" s="136" t="n"/>
      <c r="L45" s="136" t="n"/>
      <c r="M45" s="136" t="n"/>
      <c r="N45" s="136" t="n"/>
      <c r="O45" s="136" t="n"/>
      <c r="P45" s="136" t="n"/>
      <c r="Q45" s="148" t="n"/>
      <c r="R45" s="149">
        <f>SUM(E45:P45)</f>
        <v/>
      </c>
      <c r="T45" s="1" t="n"/>
    </row>
    <row r="46" outlineLevel="1" ht="13.5" customHeight="1" s="131" thickBot="1" thickTop="1">
      <c r="B46" s="22" t="inlineStr">
        <is>
          <t>Supermercado</t>
        </is>
      </c>
      <c r="C46" s="129" t="n"/>
      <c r="E46" s="136" t="n"/>
      <c r="F46" s="136" t="n"/>
      <c r="G46" s="136" t="n"/>
      <c r="H46" s="136" t="n"/>
      <c r="I46" s="136" t="n"/>
      <c r="J46" s="136" t="n"/>
      <c r="K46" s="136" t="n"/>
      <c r="L46" s="136" t="n"/>
      <c r="M46" s="136" t="n"/>
      <c r="N46" s="136" t="n"/>
      <c r="O46" s="136" t="n"/>
      <c r="P46" s="136" t="n"/>
      <c r="Q46" s="148" t="n"/>
      <c r="R46" s="168">
        <f>SUM(E46:P46)</f>
        <v/>
      </c>
      <c r="T46" s="1" t="n"/>
    </row>
    <row r="47" outlineLevel="1" ht="13.5" customHeight="1" s="131" thickBot="1" thickTop="1">
      <c r="B47" s="23" t="inlineStr">
        <is>
          <t>Feira</t>
        </is>
      </c>
      <c r="C47" s="128" t="n"/>
      <c r="D47" s="14" t="n"/>
      <c r="E47" s="136" t="n"/>
      <c r="F47" s="136" t="n"/>
      <c r="G47" s="136" t="n"/>
      <c r="H47" s="136" t="n"/>
      <c r="I47" s="136" t="n"/>
      <c r="J47" s="136" t="n"/>
      <c r="K47" s="136" t="n"/>
      <c r="L47" s="136" t="n"/>
      <c r="M47" s="136" t="n"/>
      <c r="N47" s="136" t="n"/>
      <c r="O47" s="136" t="n"/>
      <c r="P47" s="136" t="n"/>
      <c r="Q47" s="148" t="n"/>
      <c r="R47" s="149">
        <f>SUM(E47:P47)</f>
        <v/>
      </c>
      <c r="T47" s="1" t="n"/>
    </row>
    <row r="48" outlineLevel="1" ht="13.5" customHeight="1" s="131" thickBot="1" thickTop="1">
      <c r="B48" s="22" t="inlineStr">
        <is>
          <t>Padaria</t>
        </is>
      </c>
      <c r="C48" s="129" t="n"/>
      <c r="E48" s="136" t="n"/>
      <c r="F48" s="136" t="n"/>
      <c r="G48" s="136" t="n"/>
      <c r="H48" s="136" t="n"/>
      <c r="I48" s="136" t="n"/>
      <c r="J48" s="136" t="n"/>
      <c r="K48" s="136" t="n"/>
      <c r="L48" s="136" t="n"/>
      <c r="M48" s="136" t="n"/>
      <c r="N48" s="136" t="n"/>
      <c r="O48" s="136" t="n"/>
      <c r="P48" s="136" t="n"/>
      <c r="Q48" s="148" t="n"/>
      <c r="R48" s="168">
        <f>SUM(E48:P48)</f>
        <v/>
      </c>
      <c r="T48" s="1" t="n"/>
    </row>
    <row r="49" outlineLevel="1" ht="13.5" customHeight="1" s="131" thickBot="1" thickTop="1">
      <c r="B49" s="23" t="inlineStr">
        <is>
          <t>Empregados</t>
        </is>
      </c>
      <c r="C49" s="128" t="n"/>
      <c r="D49" s="14" t="n"/>
      <c r="E49" s="136" t="n"/>
      <c r="F49" s="136" t="n"/>
      <c r="G49" s="136" t="n"/>
      <c r="H49" s="136" t="n"/>
      <c r="I49" s="136" t="n"/>
      <c r="J49" s="136" t="n"/>
      <c r="K49" s="136" t="n"/>
      <c r="L49" s="136" t="n"/>
      <c r="M49" s="136" t="n"/>
      <c r="N49" s="136" t="n"/>
      <c r="O49" s="136" t="n"/>
      <c r="P49" s="136" t="n"/>
      <c r="Q49" s="148" t="n"/>
      <c r="R49" s="149">
        <f>SUM(E49:P49)</f>
        <v/>
      </c>
      <c r="T49" s="1" t="n"/>
    </row>
    <row r="50" outlineLevel="1" ht="13.5" customHeight="1" s="131" thickBot="1" thickTop="1">
      <c r="B50" s="23" t="inlineStr">
        <is>
          <t>Lavanderia</t>
        </is>
      </c>
      <c r="C50" s="128" t="n"/>
      <c r="D50" s="14" t="n"/>
      <c r="E50" s="136" t="n"/>
      <c r="F50" s="136" t="n"/>
      <c r="G50" s="136" t="n"/>
      <c r="H50" s="136" t="n"/>
      <c r="I50" s="136" t="n"/>
      <c r="J50" s="136" t="n"/>
      <c r="K50" s="136" t="n"/>
      <c r="L50" s="136" t="n"/>
      <c r="M50" s="136" t="n"/>
      <c r="N50" s="136" t="n"/>
      <c r="O50" s="136" t="n"/>
      <c r="P50" s="136" t="n"/>
      <c r="Q50" s="148" t="n"/>
      <c r="R50" s="149">
        <f>SUM(E50:P50)</f>
        <v/>
      </c>
      <c r="T50" s="1" t="n"/>
    </row>
    <row r="51" outlineLevel="1" ht="13.5" customHeight="1" s="131" thickBot="1" thickTop="1">
      <c r="B51" s="23" t="inlineStr">
        <is>
          <t>Outros</t>
        </is>
      </c>
      <c r="C51" s="128" t="n"/>
      <c r="D51" s="14" t="n"/>
      <c r="E51" s="136" t="n"/>
      <c r="F51" s="136" t="n"/>
      <c r="G51" s="136" t="n"/>
      <c r="H51" s="136" t="n"/>
      <c r="I51" s="136" t="n"/>
      <c r="J51" s="136" t="n"/>
      <c r="K51" s="136" t="n"/>
      <c r="L51" s="136" t="n"/>
      <c r="M51" s="136" t="n"/>
      <c r="N51" s="136" t="n"/>
      <c r="O51" s="136" t="n"/>
      <c r="P51" s="136" t="n"/>
      <c r="Q51" s="148" t="n"/>
      <c r="R51" s="169">
        <f>SUM(E51:P51)</f>
        <v/>
      </c>
      <c r="T51" s="1" t="n"/>
    </row>
    <row r="52" ht="13.5" customFormat="1" customHeight="1" s="8" thickBot="1" thickTop="1">
      <c r="B52" s="46" t="n"/>
      <c r="C52" s="47" t="n"/>
      <c r="E52" s="159" t="n"/>
      <c r="F52" s="159" t="n"/>
      <c r="G52" s="159" t="n"/>
      <c r="H52" s="159" t="n"/>
      <c r="I52" s="159" t="n"/>
      <c r="J52" s="159" t="n"/>
      <c r="K52" s="159" t="n"/>
      <c r="L52" s="159" t="n"/>
      <c r="M52" s="159" t="n"/>
      <c r="N52" s="159" t="n"/>
      <c r="O52" s="159" t="n"/>
      <c r="P52" s="159" t="n"/>
      <c r="Q52" s="160" t="n"/>
      <c r="R52" s="161" t="n"/>
    </row>
    <row r="53" ht="12.75" customHeight="1" s="131" thickBot="1">
      <c r="B53" s="21" t="inlineStr">
        <is>
          <t>Saúde</t>
        </is>
      </c>
      <c r="C53" s="15" t="n"/>
      <c r="D53" s="16" t="n"/>
      <c r="E53" s="154">
        <f>SUM(E55:E59)</f>
        <v/>
      </c>
      <c r="F53" s="154">
        <f>SUM(F55:F59)</f>
        <v/>
      </c>
      <c r="G53" s="154">
        <f>SUM(G55:G59)</f>
        <v/>
      </c>
      <c r="H53" s="154">
        <f>SUM(H55:H59)</f>
        <v/>
      </c>
      <c r="I53" s="154">
        <f>SUM(I55:I59)</f>
        <v/>
      </c>
      <c r="J53" s="154">
        <f>SUM(J55:J59)</f>
        <v/>
      </c>
      <c r="K53" s="154">
        <f>SUM(K55:K59)</f>
        <v/>
      </c>
      <c r="L53" s="154">
        <f>SUM(L55:L59)</f>
        <v/>
      </c>
      <c r="M53" s="154">
        <f>SUM(M55:M59)</f>
        <v/>
      </c>
      <c r="N53" s="154">
        <f>SUM(N55:N59)</f>
        <v/>
      </c>
      <c r="O53" s="154">
        <f>SUM(O55:O59)</f>
        <v/>
      </c>
      <c r="P53" s="154">
        <f>SUM(P55:P59)</f>
        <v/>
      </c>
      <c r="Q53" s="155" t="n"/>
      <c r="R53" s="156">
        <f>SUM(E53:P53)</f>
        <v/>
      </c>
      <c r="T53" s="1" t="n"/>
    </row>
    <row r="54" outlineLevel="1" ht="12.75" customFormat="1" customHeight="1" s="8" thickBot="1">
      <c r="B54" s="48" t="n"/>
      <c r="C54" s="9" t="n"/>
      <c r="D54" s="49" t="n"/>
      <c r="E54" s="157" t="n"/>
      <c r="F54" s="157" t="n"/>
      <c r="G54" s="157" t="n"/>
      <c r="H54" s="157" t="n"/>
      <c r="I54" s="157" t="n"/>
      <c r="J54" s="157" t="n"/>
      <c r="K54" s="157" t="n"/>
      <c r="L54" s="157" t="n"/>
      <c r="M54" s="157" t="n"/>
      <c r="N54" s="157" t="n"/>
      <c r="O54" s="157" t="n"/>
      <c r="P54" s="157" t="n"/>
      <c r="Q54" s="158" t="n"/>
      <c r="R54" s="146" t="n"/>
    </row>
    <row r="55" outlineLevel="1" ht="13.5" customHeight="1" s="131" thickBot="1" thickTop="1">
      <c r="B55" s="23" t="inlineStr">
        <is>
          <t>Plano de Saúde</t>
        </is>
      </c>
      <c r="C55" s="128" t="n"/>
      <c r="D55" s="14" t="n"/>
      <c r="E55" s="136" t="n"/>
      <c r="F55" s="136" t="n"/>
      <c r="G55" s="136" t="n"/>
      <c r="H55" s="136" t="n"/>
      <c r="I55" s="136" t="n"/>
      <c r="J55" s="136" t="n"/>
      <c r="K55" s="136" t="n"/>
      <c r="L55" s="136" t="n"/>
      <c r="M55" s="136" t="n"/>
      <c r="N55" s="136" t="n"/>
      <c r="O55" s="136" t="n"/>
      <c r="P55" s="136" t="n"/>
      <c r="Q55" s="148" t="n"/>
      <c r="R55" s="149">
        <f>SUM(E55:P55)</f>
        <v/>
      </c>
      <c r="T55" s="1" t="n"/>
    </row>
    <row r="56" outlineLevel="1" ht="13.5" customHeight="1" s="131" thickBot="1" thickTop="1">
      <c r="B56" s="23" t="inlineStr">
        <is>
          <t>Médicos e terapeutas</t>
        </is>
      </c>
      <c r="C56" s="128" t="n"/>
      <c r="D56" s="14" t="n"/>
      <c r="E56" s="136" t="n"/>
      <c r="F56" s="136" t="n"/>
      <c r="G56" s="136" t="n"/>
      <c r="H56" s="136" t="n"/>
      <c r="I56" s="136" t="n"/>
      <c r="J56" s="136" t="n"/>
      <c r="K56" s="136" t="n"/>
      <c r="L56" s="136" t="n"/>
      <c r="M56" s="136" t="n"/>
      <c r="N56" s="136" t="n"/>
      <c r="O56" s="136" t="n"/>
      <c r="P56" s="136" t="n"/>
      <c r="Q56" s="148" t="n"/>
      <c r="R56" s="149">
        <f>SUM(E56:P56)</f>
        <v/>
      </c>
      <c r="T56" s="1" t="n"/>
    </row>
    <row r="57" outlineLevel="1" ht="13.5" customHeight="1" s="131" thickBot="1" thickTop="1">
      <c r="B57" s="22" t="inlineStr">
        <is>
          <t>Dentista</t>
        </is>
      </c>
      <c r="C57" s="129" t="n"/>
      <c r="E57" s="136" t="n"/>
      <c r="F57" s="136" t="n"/>
      <c r="G57" s="136" t="n"/>
      <c r="H57" s="136" t="n"/>
      <c r="I57" s="136" t="n"/>
      <c r="J57" s="136" t="n"/>
      <c r="K57" s="136" t="n"/>
      <c r="L57" s="136" t="n"/>
      <c r="M57" s="136" t="n"/>
      <c r="N57" s="136" t="n"/>
      <c r="O57" s="136" t="n"/>
      <c r="P57" s="136" t="n"/>
      <c r="Q57" s="148" t="n"/>
      <c r="R57" s="168">
        <f>SUM(E57:P57)</f>
        <v/>
      </c>
      <c r="T57" s="1" t="n"/>
    </row>
    <row r="58" outlineLevel="1" ht="13.5" customHeight="1" s="131" thickBot="1" thickTop="1">
      <c r="B58" s="23" t="inlineStr">
        <is>
          <t>Medicamentos</t>
        </is>
      </c>
      <c r="C58" s="128" t="n"/>
      <c r="D58" s="14" t="n"/>
      <c r="E58" s="136" t="n"/>
      <c r="F58" s="136" t="n"/>
      <c r="G58" s="136" t="n"/>
      <c r="H58" s="136" t="n"/>
      <c r="I58" s="136" t="n"/>
      <c r="J58" s="136" t="n"/>
      <c r="K58" s="136" t="n"/>
      <c r="L58" s="136" t="n"/>
      <c r="M58" s="136" t="n"/>
      <c r="N58" s="136" t="n"/>
      <c r="O58" s="136" t="n"/>
      <c r="P58" s="136" t="n"/>
      <c r="Q58" s="148" t="n"/>
      <c r="R58" s="149">
        <f>SUM(E58:P58)</f>
        <v/>
      </c>
      <c r="T58" s="1" t="n"/>
    </row>
    <row r="59" outlineLevel="1" ht="13.5" customHeight="1" s="131" thickBot="1" thickTop="1">
      <c r="B59" s="23" t="inlineStr">
        <is>
          <t>Outros</t>
        </is>
      </c>
      <c r="C59" s="128" t="n"/>
      <c r="D59" s="14" t="n"/>
      <c r="E59" s="136" t="n"/>
      <c r="F59" s="136" t="n"/>
      <c r="G59" s="136" t="n"/>
      <c r="H59" s="136" t="n"/>
      <c r="I59" s="136" t="n"/>
      <c r="J59" s="136" t="n"/>
      <c r="K59" s="136" t="n"/>
      <c r="L59" s="136" t="n"/>
      <c r="M59" s="136" t="n"/>
      <c r="N59" s="136" t="n"/>
      <c r="O59" s="136" t="n"/>
      <c r="P59" s="136" t="n"/>
      <c r="Q59" s="148" t="n"/>
      <c r="R59" s="169">
        <f>SUM(E59:P59)</f>
        <v/>
      </c>
      <c r="T59" s="1" t="n"/>
    </row>
    <row r="60" ht="13.5" customFormat="1" customHeight="1" s="8" thickBot="1" thickTop="1">
      <c r="B60" s="46" t="n"/>
      <c r="C60" s="47" t="n"/>
      <c r="E60" s="159" t="n"/>
      <c r="F60" s="159" t="n"/>
      <c r="G60" s="159" t="n"/>
      <c r="H60" s="159" t="n"/>
      <c r="I60" s="159" t="n"/>
      <c r="J60" s="159" t="n"/>
      <c r="K60" s="159" t="n"/>
      <c r="L60" s="159" t="n"/>
      <c r="M60" s="159" t="n"/>
      <c r="N60" s="159" t="n"/>
      <c r="O60" s="159" t="n"/>
      <c r="P60" s="159" t="n"/>
      <c r="Q60" s="160" t="n"/>
      <c r="R60" s="161" t="n"/>
    </row>
    <row r="61" ht="12.75" customHeight="1" s="131" thickBot="1">
      <c r="B61" s="21" t="inlineStr">
        <is>
          <t>Transporte</t>
        </is>
      </c>
      <c r="C61" s="15" t="n"/>
      <c r="D61" s="16" t="n"/>
      <c r="E61" s="154">
        <f>SUM(E63:E75)</f>
        <v/>
      </c>
      <c r="F61" s="154">
        <f>SUM(F63:F75)</f>
        <v/>
      </c>
      <c r="G61" s="154">
        <f>SUM(G63:G75)</f>
        <v/>
      </c>
      <c r="H61" s="154">
        <f>SUM(H63:H75)</f>
        <v/>
      </c>
      <c r="I61" s="154">
        <f>SUM(I63:I75)</f>
        <v/>
      </c>
      <c r="J61" s="154">
        <f>SUM(J63:J75)</f>
        <v/>
      </c>
      <c r="K61" s="154">
        <f>SUM(K63:K75)</f>
        <v/>
      </c>
      <c r="L61" s="154">
        <f>SUM(L63:L75)</f>
        <v/>
      </c>
      <c r="M61" s="154">
        <f>SUM(M63:M75)</f>
        <v/>
      </c>
      <c r="N61" s="154">
        <f>SUM(N63:N75)</f>
        <v/>
      </c>
      <c r="O61" s="154">
        <f>SUM(O63:O75)</f>
        <v/>
      </c>
      <c r="P61" s="154">
        <f>SUM(P63:P75)</f>
        <v/>
      </c>
      <c r="Q61" s="155" t="n"/>
      <c r="R61" s="156">
        <f>SUM(E61:P61)</f>
        <v/>
      </c>
      <c r="T61" s="1" t="n"/>
    </row>
    <row r="62" outlineLevel="1" ht="12.75" customFormat="1" customHeight="1" s="8" thickBot="1">
      <c r="B62" s="48" t="n"/>
      <c r="C62" s="9" t="n"/>
      <c r="D62" s="49" t="n"/>
      <c r="E62" s="157" t="n"/>
      <c r="F62" s="157" t="n"/>
      <c r="G62" s="157" t="n"/>
      <c r="H62" s="157" t="n"/>
      <c r="I62" s="157" t="n"/>
      <c r="J62" s="157" t="n"/>
      <c r="K62" s="157" t="n"/>
      <c r="L62" s="157" t="n"/>
      <c r="M62" s="157" t="n"/>
      <c r="N62" s="157" t="n"/>
      <c r="O62" s="157" t="n"/>
      <c r="P62" s="157" t="n"/>
      <c r="Q62" s="158" t="n"/>
      <c r="R62" s="146" t="n"/>
    </row>
    <row r="63" outlineLevel="1" ht="13.5" customHeight="1" s="131" thickBot="1" thickTop="1">
      <c r="B63" s="23" t="inlineStr">
        <is>
          <t>Prestação</t>
        </is>
      </c>
      <c r="C63" s="128" t="n"/>
      <c r="D63" s="14" t="n"/>
      <c r="E63" s="136" t="n"/>
      <c r="F63" s="136" t="n"/>
      <c r="G63" s="136" t="n"/>
      <c r="H63" s="136" t="n"/>
      <c r="I63" s="136" t="n"/>
      <c r="J63" s="136" t="n"/>
      <c r="K63" s="136" t="n"/>
      <c r="L63" s="136" t="n"/>
      <c r="M63" s="136" t="n"/>
      <c r="N63" s="136" t="n"/>
      <c r="O63" s="136" t="n"/>
      <c r="P63" s="136" t="n"/>
      <c r="Q63" s="148" t="n"/>
      <c r="R63" s="149">
        <f>SUM(E63:P63)</f>
        <v/>
      </c>
      <c r="T63" s="1" t="n"/>
    </row>
    <row r="64" outlineLevel="1" ht="13.5" customHeight="1" s="131" thickBot="1" thickTop="1">
      <c r="B64" s="23" t="inlineStr">
        <is>
          <t>IPVA + Seguro Obrigatório</t>
        </is>
      </c>
      <c r="C64" s="128" t="n"/>
      <c r="D64" s="14" t="n"/>
      <c r="E64" s="136" t="n"/>
      <c r="F64" s="136" t="n"/>
      <c r="G64" s="136" t="n"/>
      <c r="H64" s="136" t="n"/>
      <c r="I64" s="136" t="n"/>
      <c r="J64" s="136" t="n"/>
      <c r="K64" s="136" t="n"/>
      <c r="L64" s="136" t="n"/>
      <c r="M64" s="136" t="n"/>
      <c r="N64" s="136" t="n"/>
      <c r="O64" s="136" t="n"/>
      <c r="P64" s="136" t="n"/>
      <c r="Q64" s="148" t="n"/>
      <c r="R64" s="149">
        <f>SUM(E64:P64)</f>
        <v/>
      </c>
      <c r="T64" s="1" t="n"/>
    </row>
    <row r="65" outlineLevel="1" ht="13.5" customHeight="1" s="131" thickBot="1" thickTop="1">
      <c r="B65" s="22" t="inlineStr">
        <is>
          <t>Seguro</t>
        </is>
      </c>
      <c r="C65" s="129" t="n"/>
      <c r="E65" s="136" t="n"/>
      <c r="F65" s="136" t="n"/>
      <c r="G65" s="136" t="n"/>
      <c r="H65" s="136" t="n"/>
      <c r="I65" s="136" t="n"/>
      <c r="J65" s="136" t="n"/>
      <c r="K65" s="136" t="n"/>
      <c r="L65" s="136" t="n"/>
      <c r="M65" s="136" t="n"/>
      <c r="N65" s="136" t="n"/>
      <c r="O65" s="136" t="n"/>
      <c r="P65" s="136" t="n"/>
      <c r="Q65" s="148" t="n"/>
      <c r="R65" s="168">
        <f>SUM(E65:P65)</f>
        <v/>
      </c>
      <c r="T65" s="1" t="n"/>
    </row>
    <row r="66" outlineLevel="1" ht="13.5" customHeight="1" s="131" thickBot="1" thickTop="1">
      <c r="B66" s="23" t="inlineStr">
        <is>
          <t>Combustível</t>
        </is>
      </c>
      <c r="C66" s="128" t="n"/>
      <c r="D66" s="14" t="n"/>
      <c r="E66" s="136" t="n"/>
      <c r="F66" s="136" t="n"/>
      <c r="G66" s="136" t="n"/>
      <c r="H66" s="136" t="n"/>
      <c r="I66" s="136" t="n"/>
      <c r="J66" s="136" t="n"/>
      <c r="K66" s="136" t="n"/>
      <c r="L66" s="136" t="n"/>
      <c r="M66" s="136" t="n"/>
      <c r="N66" s="136" t="n"/>
      <c r="O66" s="136" t="n"/>
      <c r="P66" s="136" t="n"/>
      <c r="Q66" s="148" t="n"/>
      <c r="R66" s="149">
        <f>SUM(E66:P66)</f>
        <v/>
      </c>
      <c r="T66" s="1" t="n"/>
    </row>
    <row r="67" outlineLevel="1" ht="13.5" customHeight="1" s="131" thickBot="1" thickTop="1">
      <c r="B67" s="22" t="inlineStr">
        <is>
          <t>Estacionamentos</t>
        </is>
      </c>
      <c r="C67" s="129" t="n"/>
      <c r="E67" s="136" t="n"/>
      <c r="F67" s="136" t="n"/>
      <c r="G67" s="136" t="n"/>
      <c r="H67" s="136" t="n"/>
      <c r="I67" s="136" t="n"/>
      <c r="J67" s="136" t="n"/>
      <c r="K67" s="136" t="n"/>
      <c r="L67" s="136" t="n"/>
      <c r="M67" s="136" t="n"/>
      <c r="N67" s="136" t="n"/>
      <c r="O67" s="136" t="n"/>
      <c r="P67" s="136" t="n"/>
      <c r="Q67" s="148" t="n"/>
      <c r="R67" s="168">
        <f>SUM(E67:P67)</f>
        <v/>
      </c>
      <c r="T67" s="1" t="n"/>
    </row>
    <row r="68" outlineLevel="1" ht="13.5" customHeight="1" s="131" thickBot="1" thickTop="1">
      <c r="B68" s="23" t="inlineStr">
        <is>
          <t>Lavagens</t>
        </is>
      </c>
      <c r="C68" s="128" t="n"/>
      <c r="D68" s="14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6" t="n"/>
      <c r="O68" s="136" t="n"/>
      <c r="P68" s="136" t="n"/>
      <c r="Q68" s="148" t="n"/>
      <c r="R68" s="149">
        <f>SUM(E68:P68)</f>
        <v/>
      </c>
      <c r="T68" s="1" t="n"/>
    </row>
    <row r="69" outlineLevel="1" ht="13.5" customHeight="1" s="131" thickBot="1" thickTop="1">
      <c r="B69" s="23" t="inlineStr">
        <is>
          <t>Mecânico</t>
        </is>
      </c>
      <c r="C69" s="128" t="n"/>
      <c r="D69" s="14" t="n"/>
      <c r="E69" s="136" t="n"/>
      <c r="F69" s="136" t="n"/>
      <c r="G69" s="136" t="n"/>
      <c r="H69" s="136" t="n"/>
      <c r="I69" s="136" t="n"/>
      <c r="J69" s="136" t="n"/>
      <c r="K69" s="136" t="n"/>
      <c r="L69" s="136" t="n"/>
      <c r="M69" s="136" t="n"/>
      <c r="N69" s="136" t="n"/>
      <c r="O69" s="136" t="n"/>
      <c r="P69" s="136" t="n"/>
      <c r="Q69" s="148" t="n"/>
      <c r="R69" s="149">
        <f>SUM(E69:P69)</f>
        <v/>
      </c>
      <c r="T69" s="1" t="n"/>
    </row>
    <row r="70" outlineLevel="1" ht="13.5" customHeight="1" s="131" thickBot="1" thickTop="1">
      <c r="B70" s="23" t="inlineStr">
        <is>
          <t>Multas</t>
        </is>
      </c>
      <c r="C70" s="128" t="n"/>
      <c r="D70" s="14" t="n"/>
      <c r="E70" s="136" t="n"/>
      <c r="F70" s="136" t="n"/>
      <c r="G70" s="136" t="n"/>
      <c r="H70" s="136" t="n"/>
      <c r="I70" s="136" t="n"/>
      <c r="J70" s="136" t="n"/>
      <c r="K70" s="136" t="n"/>
      <c r="L70" s="136" t="n"/>
      <c r="M70" s="136" t="n"/>
      <c r="N70" s="136" t="n"/>
      <c r="O70" s="136" t="n"/>
      <c r="P70" s="136" t="n"/>
      <c r="Q70" s="148" t="n"/>
      <c r="R70" s="149">
        <f>SUM(E70:P70)</f>
        <v/>
      </c>
      <c r="T70" s="1" t="n"/>
    </row>
    <row r="71" outlineLevel="1" ht="13.5" customHeight="1" s="131" thickBot="1" thickTop="1">
      <c r="B71" s="23" t="inlineStr">
        <is>
          <t>Ônibus</t>
        </is>
      </c>
      <c r="C71" s="128" t="n"/>
      <c r="D71" s="14" t="n"/>
      <c r="E71" s="136" t="n"/>
      <c r="F71" s="136" t="n"/>
      <c r="G71" s="136" t="n"/>
      <c r="H71" s="136" t="n"/>
      <c r="I71" s="136" t="n"/>
      <c r="J71" s="136" t="n"/>
      <c r="K71" s="136" t="n"/>
      <c r="L71" s="136" t="n"/>
      <c r="M71" s="136" t="n"/>
      <c r="N71" s="136" t="n"/>
      <c r="O71" s="136" t="n"/>
      <c r="P71" s="136" t="n"/>
      <c r="Q71" s="148" t="n"/>
      <c r="R71" s="149">
        <f>SUM(E71:P71)</f>
        <v/>
      </c>
      <c r="T71" s="1" t="n"/>
    </row>
    <row r="72" outlineLevel="1" ht="13.5" customHeight="1" s="131" thickBot="1" thickTop="1">
      <c r="B72" s="23" t="inlineStr">
        <is>
          <t>Metrô</t>
        </is>
      </c>
      <c r="C72" s="128" t="n"/>
      <c r="D72" s="14" t="n"/>
      <c r="E72" s="136" t="n"/>
      <c r="F72" s="136" t="n"/>
      <c r="G72" s="136" t="n"/>
      <c r="H72" s="136" t="n"/>
      <c r="I72" s="136" t="n"/>
      <c r="J72" s="136" t="n"/>
      <c r="K72" s="136" t="n"/>
      <c r="L72" s="136" t="n"/>
      <c r="M72" s="136" t="n"/>
      <c r="N72" s="136" t="n"/>
      <c r="O72" s="136" t="n"/>
      <c r="P72" s="136" t="n"/>
      <c r="Q72" s="148" t="n"/>
      <c r="R72" s="149">
        <f>SUM(E72:P72)</f>
        <v/>
      </c>
      <c r="T72" s="1" t="n"/>
    </row>
    <row r="73" outlineLevel="1" ht="13.5" customHeight="1" s="131" thickBot="1" thickTop="1">
      <c r="B73" s="23" t="inlineStr">
        <is>
          <t>Trem</t>
        </is>
      </c>
      <c r="C73" s="128" t="n"/>
      <c r="D73" s="14" t="n"/>
      <c r="E73" s="136" t="n"/>
      <c r="F73" s="136" t="n"/>
      <c r="G73" s="136" t="n"/>
      <c r="H73" s="136" t="n"/>
      <c r="I73" s="136" t="n"/>
      <c r="J73" s="136" t="n"/>
      <c r="K73" s="136" t="n"/>
      <c r="L73" s="136" t="n"/>
      <c r="M73" s="136" t="n"/>
      <c r="N73" s="136" t="n"/>
      <c r="O73" s="136" t="n"/>
      <c r="P73" s="136" t="n"/>
      <c r="Q73" s="148" t="n"/>
      <c r="R73" s="149">
        <f>SUM(E73:P73)</f>
        <v/>
      </c>
      <c r="T73" s="1" t="n"/>
    </row>
    <row r="74" outlineLevel="1" ht="13.5" customHeight="1" s="131" thickBot="1" thickTop="1">
      <c r="B74" s="23" t="inlineStr">
        <is>
          <t>Táxi/Uber</t>
        </is>
      </c>
      <c r="C74" s="128" t="n"/>
      <c r="D74" s="14" t="n"/>
      <c r="E74" s="136" t="n"/>
      <c r="F74" s="136" t="n"/>
      <c r="G74" s="136" t="n"/>
      <c r="H74" s="136" t="n"/>
      <c r="I74" s="136" t="n"/>
      <c r="J74" s="136" t="n"/>
      <c r="K74" s="136" t="n"/>
      <c r="L74" s="136" t="n"/>
      <c r="M74" s="136" t="n"/>
      <c r="N74" s="136" t="n"/>
      <c r="O74" s="136" t="n"/>
      <c r="P74" s="136" t="n"/>
      <c r="Q74" s="148" t="n"/>
      <c r="R74" s="149">
        <f>SUM(E74:P74)</f>
        <v/>
      </c>
      <c r="T74" s="1" t="n"/>
    </row>
    <row r="75" outlineLevel="1" ht="13.5" customHeight="1" s="131" thickBot="1" thickTop="1">
      <c r="B75" s="23" t="inlineStr">
        <is>
          <t>Outros</t>
        </is>
      </c>
      <c r="C75" s="128" t="n"/>
      <c r="D75" s="14" t="n"/>
      <c r="E75" s="136" t="n"/>
      <c r="F75" s="136" t="n"/>
      <c r="G75" s="136" t="n"/>
      <c r="H75" s="136" t="n"/>
      <c r="I75" s="136" t="n"/>
      <c r="J75" s="136" t="n"/>
      <c r="K75" s="136" t="n"/>
      <c r="L75" s="136" t="n"/>
      <c r="M75" s="136" t="n"/>
      <c r="N75" s="136" t="n"/>
      <c r="O75" s="136" t="n"/>
      <c r="P75" s="136" t="n"/>
      <c r="Q75" s="148" t="n"/>
      <c r="R75" s="169">
        <f>SUM(E75:P75)</f>
        <v/>
      </c>
      <c r="T75" s="1" t="n"/>
    </row>
    <row r="76" ht="13.5" customFormat="1" customHeight="1" s="8" thickBot="1" thickTop="1">
      <c r="B76" s="46" t="n"/>
      <c r="C76" s="47" t="n"/>
      <c r="E76" s="159" t="n"/>
      <c r="F76" s="159" t="n"/>
      <c r="G76" s="159" t="n"/>
      <c r="H76" s="159" t="n"/>
      <c r="I76" s="159" t="n"/>
      <c r="J76" s="159" t="n"/>
      <c r="K76" s="159" t="n"/>
      <c r="L76" s="159" t="n"/>
      <c r="M76" s="159" t="n"/>
      <c r="N76" s="159" t="n"/>
      <c r="O76" s="159" t="n"/>
      <c r="P76" s="159" t="n"/>
      <c r="Q76" s="160" t="n"/>
      <c r="R76" s="161" t="n"/>
    </row>
    <row r="77" ht="12.75" customHeight="1" s="131" thickBot="1">
      <c r="B77" s="21" t="inlineStr">
        <is>
          <t>Despesas Pessoais</t>
        </is>
      </c>
      <c r="C77" s="15" t="n"/>
      <c r="D77" s="16" t="n"/>
      <c r="E77" s="154">
        <f>SUM(E79:E87)</f>
        <v/>
      </c>
      <c r="F77" s="154">
        <f>SUM(F79:F87)</f>
        <v/>
      </c>
      <c r="G77" s="154">
        <f>SUM(G79:G87)</f>
        <v/>
      </c>
      <c r="H77" s="154">
        <f>SUM(H79:H87)</f>
        <v/>
      </c>
      <c r="I77" s="154">
        <f>SUM(I79:I87)</f>
        <v/>
      </c>
      <c r="J77" s="154">
        <f>SUM(J79:J87)</f>
        <v/>
      </c>
      <c r="K77" s="154">
        <f>SUM(K79:K87)</f>
        <v/>
      </c>
      <c r="L77" s="154">
        <f>SUM(L79:L87)</f>
        <v/>
      </c>
      <c r="M77" s="154">
        <f>SUM(M79:M87)</f>
        <v/>
      </c>
      <c r="N77" s="154">
        <f>SUM(N79:N87)</f>
        <v/>
      </c>
      <c r="O77" s="154">
        <f>SUM(O79:O87)</f>
        <v/>
      </c>
      <c r="P77" s="154">
        <f>SUM(P79:P87)</f>
        <v/>
      </c>
      <c r="Q77" s="155" t="n"/>
      <c r="R77" s="156">
        <f>SUM(E77:P77)</f>
        <v/>
      </c>
      <c r="T77" s="1" t="n"/>
    </row>
    <row r="78" outlineLevel="1" ht="12.75" customFormat="1" customHeight="1" s="8" thickBot="1">
      <c r="B78" s="48" t="n"/>
      <c r="C78" s="9" t="n"/>
      <c r="D78" s="49" t="n"/>
      <c r="E78" s="157" t="n"/>
      <c r="F78" s="157" t="n"/>
      <c r="G78" s="157" t="n"/>
      <c r="H78" s="157" t="n"/>
      <c r="I78" s="157" t="n"/>
      <c r="J78" s="157" t="n"/>
      <c r="K78" s="157" t="n"/>
      <c r="L78" s="157" t="n"/>
      <c r="M78" s="157" t="n"/>
      <c r="N78" s="157" t="n"/>
      <c r="O78" s="157" t="n"/>
      <c r="P78" s="157" t="n"/>
      <c r="Q78" s="158" t="n"/>
      <c r="R78" s="146" t="n"/>
    </row>
    <row r="79" outlineLevel="1" ht="13.5" customHeight="1" s="131" thickBot="1" thickTop="1">
      <c r="B79" s="23" t="inlineStr">
        <is>
          <t>Higiene Pessoal (unha, depilação etc.)</t>
        </is>
      </c>
      <c r="C79" s="128" t="n"/>
      <c r="D79" s="14" t="n"/>
      <c r="E79" s="136" t="n"/>
      <c r="F79" s="136" t="n"/>
      <c r="G79" s="136" t="n"/>
      <c r="H79" s="136" t="n"/>
      <c r="I79" s="136" t="n"/>
      <c r="J79" s="136" t="n"/>
      <c r="K79" s="136" t="n"/>
      <c r="L79" s="136" t="n"/>
      <c r="M79" s="136" t="n"/>
      <c r="N79" s="136" t="n"/>
      <c r="O79" s="136" t="n"/>
      <c r="P79" s="136" t="n"/>
      <c r="Q79" s="148" t="n"/>
      <c r="R79" s="149">
        <f>SUM(E79:P79)</f>
        <v/>
      </c>
      <c r="T79" s="1" t="n"/>
    </row>
    <row r="80" outlineLevel="1" ht="13.5" customHeight="1" s="131" thickBot="1" thickTop="1">
      <c r="B80" s="23" t="inlineStr">
        <is>
          <t>Cosméticos</t>
        </is>
      </c>
      <c r="C80" s="128" t="n"/>
      <c r="D80" s="14" t="n"/>
      <c r="E80" s="136" t="n"/>
      <c r="F80" s="136" t="n"/>
      <c r="G80" s="136" t="n"/>
      <c r="H80" s="136" t="n"/>
      <c r="I80" s="136" t="n"/>
      <c r="J80" s="136" t="n"/>
      <c r="K80" s="136" t="n"/>
      <c r="L80" s="136" t="n"/>
      <c r="M80" s="136" t="n"/>
      <c r="N80" s="136" t="n"/>
      <c r="O80" s="136" t="n"/>
      <c r="P80" s="136" t="n"/>
      <c r="Q80" s="148" t="n"/>
      <c r="R80" s="149">
        <f>SUM(E80:P80)</f>
        <v/>
      </c>
      <c r="T80" s="1" t="n"/>
    </row>
    <row r="81" outlineLevel="1" ht="13.5" customHeight="1" s="131" thickBot="1" thickTop="1">
      <c r="B81" s="22" t="inlineStr">
        <is>
          <t>Cabeleireiro</t>
        </is>
      </c>
      <c r="C81" s="129" t="n"/>
      <c r="E81" s="136" t="n"/>
      <c r="F81" s="136" t="n"/>
      <c r="G81" s="136" t="n"/>
      <c r="H81" s="136" t="n"/>
      <c r="I81" s="136" t="n"/>
      <c r="J81" s="136" t="n"/>
      <c r="K81" s="136" t="n"/>
      <c r="L81" s="136" t="n"/>
      <c r="M81" s="136" t="n"/>
      <c r="N81" s="136" t="n"/>
      <c r="O81" s="136" t="n"/>
      <c r="P81" s="136" t="n"/>
      <c r="Q81" s="148" t="n"/>
      <c r="R81" s="168">
        <f>SUM(E81:P81)</f>
        <v/>
      </c>
      <c r="T81" s="1" t="n"/>
    </row>
    <row r="82" outlineLevel="1" ht="13.5" customHeight="1" s="131" thickBot="1" thickTop="1">
      <c r="B82" s="23" t="inlineStr">
        <is>
          <t>Vestuário</t>
        </is>
      </c>
      <c r="C82" s="128" t="n"/>
      <c r="D82" s="14" t="n"/>
      <c r="E82" s="136" t="n"/>
      <c r="F82" s="136" t="n"/>
      <c r="G82" s="136" t="n"/>
      <c r="H82" s="136" t="n"/>
      <c r="I82" s="136" t="n"/>
      <c r="J82" s="136" t="n"/>
      <c r="K82" s="136" t="n"/>
      <c r="L82" s="136" t="n"/>
      <c r="M82" s="136" t="n"/>
      <c r="N82" s="136" t="n"/>
      <c r="O82" s="136" t="n"/>
      <c r="P82" s="136" t="n"/>
      <c r="Q82" s="148" t="n"/>
      <c r="R82" s="149">
        <f>SUM(E82:P82)</f>
        <v/>
      </c>
      <c r="T82" s="1" t="n"/>
    </row>
    <row r="83" outlineLevel="1" ht="13.5" customHeight="1" s="131" thickBot="1" thickTop="1">
      <c r="B83" s="22" t="inlineStr">
        <is>
          <t>Academia</t>
        </is>
      </c>
      <c r="C83" s="129" t="n"/>
      <c r="E83" s="136" t="n"/>
      <c r="F83" s="136" t="n"/>
      <c r="G83" s="136" t="n"/>
      <c r="H83" s="136" t="n"/>
      <c r="I83" s="136" t="n"/>
      <c r="J83" s="136" t="n"/>
      <c r="K83" s="136" t="n"/>
      <c r="L83" s="136" t="n"/>
      <c r="M83" s="136" t="n"/>
      <c r="N83" s="136" t="n"/>
      <c r="O83" s="136" t="n"/>
      <c r="P83" s="136" t="n"/>
      <c r="Q83" s="148" t="n"/>
      <c r="R83" s="168">
        <f>SUM(E83:P83)</f>
        <v/>
      </c>
      <c r="T83" s="1" t="n"/>
    </row>
    <row r="84" outlineLevel="1" ht="13.5" customHeight="1" s="131" thickBot="1" thickTop="1">
      <c r="B84" s="23" t="inlineStr">
        <is>
          <t>Esportes</t>
        </is>
      </c>
      <c r="C84" s="128" t="n"/>
      <c r="D84" s="14" t="n"/>
      <c r="E84" s="136" t="n"/>
      <c r="F84" s="136" t="n"/>
      <c r="G84" s="136" t="n"/>
      <c r="H84" s="136" t="n"/>
      <c r="I84" s="136" t="n"/>
      <c r="J84" s="136" t="n"/>
      <c r="K84" s="136" t="n"/>
      <c r="L84" s="136" t="n"/>
      <c r="M84" s="136" t="n"/>
      <c r="N84" s="136" t="n"/>
      <c r="O84" s="136" t="n"/>
      <c r="P84" s="136" t="n"/>
      <c r="Q84" s="148" t="n"/>
      <c r="R84" s="149">
        <f>SUM(E84:P84)</f>
        <v/>
      </c>
      <c r="T84" s="1" t="n"/>
    </row>
    <row r="85" outlineLevel="1" ht="13.5" customHeight="1" s="131" thickBot="1" thickTop="1">
      <c r="B85" s="23" t="inlineStr">
        <is>
          <t>Cartões de Crédito (anuidades)</t>
        </is>
      </c>
      <c r="C85" s="128" t="n"/>
      <c r="D85" s="14" t="n"/>
      <c r="E85" s="136" t="n"/>
      <c r="F85" s="136" t="n"/>
      <c r="G85" s="136" t="n"/>
      <c r="H85" s="136" t="n"/>
      <c r="I85" s="136" t="n"/>
      <c r="J85" s="136" t="n"/>
      <c r="K85" s="136" t="n"/>
      <c r="L85" s="136" t="n"/>
      <c r="M85" s="136" t="n"/>
      <c r="N85" s="136" t="n"/>
      <c r="O85" s="136" t="n"/>
      <c r="P85" s="136" t="n"/>
      <c r="Q85" s="148" t="n"/>
      <c r="R85" s="149">
        <f>SUM(E85:P85)</f>
        <v/>
      </c>
      <c r="T85" s="1" t="n"/>
    </row>
    <row r="86" outlineLevel="1" ht="13.5" customHeight="1" s="131" thickBot="1" thickTop="1">
      <c r="B86" s="23" t="inlineStr">
        <is>
          <t>Mesadas</t>
        </is>
      </c>
      <c r="C86" s="128" t="n"/>
      <c r="D86" s="14" t="n"/>
      <c r="E86" s="136" t="n"/>
      <c r="F86" s="136" t="n"/>
      <c r="G86" s="136" t="n"/>
      <c r="H86" s="136" t="n"/>
      <c r="I86" s="136" t="n"/>
      <c r="J86" s="136" t="n"/>
      <c r="K86" s="136" t="n"/>
      <c r="L86" s="136" t="n"/>
      <c r="M86" s="136" t="n"/>
      <c r="N86" s="136" t="n"/>
      <c r="O86" s="136" t="n"/>
      <c r="P86" s="136" t="n"/>
      <c r="Q86" s="148" t="n"/>
      <c r="R86" s="149">
        <f>SUM(E86:P86)</f>
        <v/>
      </c>
      <c r="T86" s="1" t="n"/>
    </row>
    <row r="87" outlineLevel="1" ht="13.5" customHeight="1" s="131" thickBot="1" thickTop="1">
      <c r="B87" s="23" t="inlineStr">
        <is>
          <t>Outros</t>
        </is>
      </c>
      <c r="C87" s="128" t="n"/>
      <c r="D87" s="14" t="n"/>
      <c r="E87" s="136" t="n"/>
      <c r="F87" s="136" t="n"/>
      <c r="G87" s="136" t="n"/>
      <c r="H87" s="136" t="n"/>
      <c r="I87" s="136" t="n"/>
      <c r="J87" s="136" t="n"/>
      <c r="K87" s="136" t="n"/>
      <c r="L87" s="136" t="n"/>
      <c r="M87" s="136" t="n"/>
      <c r="N87" s="136" t="n"/>
      <c r="O87" s="136" t="n"/>
      <c r="P87" s="136" t="n"/>
      <c r="Q87" s="148" t="n"/>
      <c r="R87" s="169">
        <f>SUM(E87:P87)</f>
        <v/>
      </c>
      <c r="T87" s="1" t="n"/>
    </row>
    <row r="88" ht="13.5" customFormat="1" customHeight="1" s="8" thickBot="1" thickTop="1">
      <c r="B88" s="46" t="n"/>
      <c r="C88" s="47" t="n"/>
      <c r="E88" s="159" t="n"/>
      <c r="F88" s="159" t="n"/>
      <c r="G88" s="159" t="n"/>
      <c r="H88" s="159" t="n"/>
      <c r="I88" s="159" t="n"/>
      <c r="J88" s="159" t="n"/>
      <c r="K88" s="159" t="n"/>
      <c r="L88" s="159" t="n"/>
      <c r="M88" s="159" t="n"/>
      <c r="N88" s="159" t="n"/>
      <c r="O88" s="159" t="n"/>
      <c r="P88" s="159" t="n"/>
      <c r="Q88" s="160" t="n"/>
      <c r="R88" s="161" t="n"/>
    </row>
    <row r="89" ht="12.75" customHeight="1" s="131" thickBot="1">
      <c r="B89" s="21" t="inlineStr">
        <is>
          <t>Educação</t>
        </is>
      </c>
      <c r="C89" s="15" t="n"/>
      <c r="D89" s="16" t="n"/>
      <c r="E89" s="154">
        <f>SUM(E91:E96)</f>
        <v/>
      </c>
      <c r="F89" s="154">
        <f>SUM(F91:F96)</f>
        <v/>
      </c>
      <c r="G89" s="154">
        <f>SUM(G91:G96)</f>
        <v/>
      </c>
      <c r="H89" s="154">
        <f>SUM(H91:H96)</f>
        <v/>
      </c>
      <c r="I89" s="154">
        <f>SUM(I91:I96)</f>
        <v/>
      </c>
      <c r="J89" s="154">
        <f>SUM(J91:J96)</f>
        <v/>
      </c>
      <c r="K89" s="154">
        <f>SUM(K91:K96)</f>
        <v/>
      </c>
      <c r="L89" s="154">
        <f>SUM(L91:L96)</f>
        <v/>
      </c>
      <c r="M89" s="154">
        <f>SUM(M91:M96)</f>
        <v/>
      </c>
      <c r="N89" s="154">
        <f>SUM(N91:N96)</f>
        <v/>
      </c>
      <c r="O89" s="154">
        <f>SUM(O91:O96)</f>
        <v/>
      </c>
      <c r="P89" s="154">
        <f>SUM(P91:P96)</f>
        <v/>
      </c>
      <c r="Q89" s="155" t="n"/>
      <c r="R89" s="156">
        <f>SUM(E89:P89)</f>
        <v/>
      </c>
      <c r="T89" s="1" t="n"/>
    </row>
    <row r="90" outlineLevel="1" ht="12.75" customFormat="1" customHeight="1" s="8" thickBot="1">
      <c r="B90" s="48" t="n"/>
      <c r="C90" s="9" t="n"/>
      <c r="D90" s="49" t="n"/>
      <c r="E90" s="157" t="n"/>
      <c r="F90" s="157" t="n"/>
      <c r="G90" s="157" t="n"/>
      <c r="H90" s="157" t="n"/>
      <c r="I90" s="157" t="n"/>
      <c r="J90" s="157" t="n"/>
      <c r="K90" s="157" t="n"/>
      <c r="L90" s="157" t="n"/>
      <c r="M90" s="157" t="n"/>
      <c r="N90" s="157" t="n"/>
      <c r="O90" s="157" t="n"/>
      <c r="P90" s="157" t="n"/>
      <c r="Q90" s="158" t="n"/>
      <c r="R90" s="146" t="n"/>
    </row>
    <row r="91" outlineLevel="1" ht="13.5" customHeight="1" s="131" thickBot="1" thickTop="1">
      <c r="B91" s="23" t="inlineStr">
        <is>
          <t>Escola / Faculdade</t>
        </is>
      </c>
      <c r="C91" s="128" t="n"/>
      <c r="D91" s="14" t="n"/>
      <c r="E91" s="136" t="n"/>
      <c r="F91" s="136" t="n"/>
      <c r="G91" s="136" t="n"/>
      <c r="H91" s="136" t="n"/>
      <c r="I91" s="136" t="n"/>
      <c r="J91" s="136" t="n"/>
      <c r="K91" s="136" t="n"/>
      <c r="L91" s="136" t="n"/>
      <c r="M91" s="136" t="n"/>
      <c r="N91" s="136" t="n"/>
      <c r="O91" s="136" t="n"/>
      <c r="P91" s="136" t="n"/>
      <c r="Q91" s="148" t="n"/>
      <c r="R91" s="149">
        <f>SUM(E91:P91)</f>
        <v/>
      </c>
      <c r="T91" s="1" t="n"/>
    </row>
    <row r="92" outlineLevel="1" ht="13.5" customHeight="1" s="131" thickBot="1" thickTop="1">
      <c r="B92" s="23" t="inlineStr">
        <is>
          <t>Cursos</t>
        </is>
      </c>
      <c r="C92" s="128" t="n"/>
      <c r="D92" s="14" t="n"/>
      <c r="E92" s="136" t="n"/>
      <c r="F92" s="136" t="n"/>
      <c r="G92" s="136" t="n"/>
      <c r="H92" s="136" t="n"/>
      <c r="I92" s="136" t="n"/>
      <c r="J92" s="136" t="n"/>
      <c r="K92" s="136" t="n"/>
      <c r="L92" s="136" t="n"/>
      <c r="M92" s="136" t="n"/>
      <c r="N92" s="136" t="n"/>
      <c r="O92" s="136" t="n"/>
      <c r="P92" s="136" t="n"/>
      <c r="Q92" s="148" t="n"/>
      <c r="R92" s="149">
        <f>SUM(E92:P92)</f>
        <v/>
      </c>
      <c r="T92" s="1" t="n"/>
    </row>
    <row r="93" outlineLevel="1" ht="13.5" customHeight="1" s="131" thickBot="1" thickTop="1">
      <c r="B93" s="22" t="inlineStr">
        <is>
          <t>Ensino à Distância</t>
        </is>
      </c>
      <c r="C93" s="129" t="n"/>
      <c r="E93" s="136" t="n"/>
      <c r="F93" s="136" t="n"/>
      <c r="G93" s="136" t="n"/>
      <c r="H93" s="136" t="n"/>
      <c r="I93" s="136" t="n"/>
      <c r="J93" s="136" t="n"/>
      <c r="K93" s="136" t="n"/>
      <c r="L93" s="136" t="n"/>
      <c r="M93" s="136" t="n"/>
      <c r="N93" s="136" t="n"/>
      <c r="O93" s="136" t="n"/>
      <c r="P93" s="136" t="n"/>
      <c r="Q93" s="148" t="n"/>
      <c r="R93" s="149">
        <f>SUM(E93:P93)</f>
        <v/>
      </c>
      <c r="T93" s="1" t="n"/>
    </row>
    <row r="94" outlineLevel="1" ht="13.5" customHeight="1" s="131" thickBot="1" thickTop="1">
      <c r="B94" s="23" t="inlineStr">
        <is>
          <t>Material escolar</t>
        </is>
      </c>
      <c r="C94" s="128" t="n"/>
      <c r="D94" s="14" t="n"/>
      <c r="E94" s="136" t="n"/>
      <c r="F94" s="136" t="n"/>
      <c r="G94" s="136" t="n"/>
      <c r="H94" s="136" t="n"/>
      <c r="I94" s="136" t="n"/>
      <c r="J94" s="136" t="n"/>
      <c r="K94" s="136" t="n"/>
      <c r="L94" s="136" t="n"/>
      <c r="M94" s="136" t="n"/>
      <c r="N94" s="136" t="n"/>
      <c r="O94" s="136" t="n"/>
      <c r="P94" s="136" t="n"/>
      <c r="Q94" s="148" t="n"/>
      <c r="R94" s="149">
        <f>SUM(E94:P94)</f>
        <v/>
      </c>
      <c r="T94" s="1" t="n"/>
    </row>
    <row r="95" outlineLevel="1" ht="13.5" customHeight="1" s="131" thickBot="1" thickTop="1">
      <c r="B95" s="23" t="inlineStr">
        <is>
          <t>Uniformes</t>
        </is>
      </c>
      <c r="C95" s="128" t="n"/>
      <c r="D95" s="14" t="n"/>
      <c r="E95" s="136" t="n"/>
      <c r="F95" s="136" t="n"/>
      <c r="G95" s="136" t="n"/>
      <c r="H95" s="136" t="n"/>
      <c r="I95" s="136" t="n"/>
      <c r="J95" s="136" t="n"/>
      <c r="K95" s="136" t="n"/>
      <c r="L95" s="136" t="n"/>
      <c r="M95" s="136" t="n"/>
      <c r="N95" s="136" t="n"/>
      <c r="O95" s="136" t="n"/>
      <c r="P95" s="136" t="n"/>
      <c r="Q95" s="148" t="n"/>
      <c r="R95" s="149">
        <f>SUM(E95:P95)</f>
        <v/>
      </c>
      <c r="T95" s="1" t="n"/>
    </row>
    <row r="96" outlineLevel="1" ht="13.5" customHeight="1" s="131" thickBot="1" thickTop="1">
      <c r="B96" s="23" t="inlineStr">
        <is>
          <t>Outros</t>
        </is>
      </c>
      <c r="C96" s="128" t="n"/>
      <c r="D96" s="14" t="n"/>
      <c r="E96" s="136" t="n"/>
      <c r="F96" s="136" t="n"/>
      <c r="G96" s="136" t="n"/>
      <c r="H96" s="136" t="n"/>
      <c r="I96" s="136" t="n"/>
      <c r="J96" s="136" t="n"/>
      <c r="K96" s="136" t="n"/>
      <c r="L96" s="136" t="n"/>
      <c r="M96" s="136" t="n"/>
      <c r="N96" s="136" t="n"/>
      <c r="O96" s="136" t="n"/>
      <c r="P96" s="136" t="n"/>
      <c r="Q96" s="148" t="n"/>
      <c r="R96" s="169">
        <f>SUM(E96:P96)</f>
        <v/>
      </c>
      <c r="T96" s="1" t="n"/>
    </row>
    <row r="97" ht="13.5" customFormat="1" customHeight="1" s="8" thickBot="1" thickTop="1">
      <c r="B97" s="46" t="n"/>
      <c r="C97" s="47" t="n"/>
      <c r="E97" s="159" t="n"/>
      <c r="F97" s="159" t="n"/>
      <c r="G97" s="159" t="n"/>
      <c r="H97" s="159" t="n"/>
      <c r="I97" s="159" t="n"/>
      <c r="J97" s="159" t="n"/>
      <c r="K97" s="159" t="n"/>
      <c r="L97" s="159" t="n"/>
      <c r="M97" s="159" t="n"/>
      <c r="N97" s="159" t="n"/>
      <c r="O97" s="159" t="n"/>
      <c r="P97" s="159" t="n"/>
      <c r="Q97" s="160" t="n"/>
      <c r="R97" s="161" t="n"/>
    </row>
    <row r="98" ht="12.75" customHeight="1" s="131" thickBot="1">
      <c r="B98" s="21" t="inlineStr">
        <is>
          <t>Lazer</t>
        </is>
      </c>
      <c r="C98" s="15" t="n"/>
      <c r="D98" s="16" t="n"/>
      <c r="E98" s="154">
        <f>SUM(E100:E108)</f>
        <v/>
      </c>
      <c r="F98" s="154">
        <f>SUM(F100:F108)</f>
        <v/>
      </c>
      <c r="G98" s="154">
        <f>SUM(G100:G108)</f>
        <v/>
      </c>
      <c r="H98" s="154">
        <f>SUM(H100:H108)</f>
        <v/>
      </c>
      <c r="I98" s="154">
        <f>SUM(I100:I108)</f>
        <v/>
      </c>
      <c r="J98" s="154">
        <f>SUM(J100:J108)</f>
        <v/>
      </c>
      <c r="K98" s="154">
        <f>SUM(K100:K108)</f>
        <v/>
      </c>
      <c r="L98" s="154">
        <f>SUM(L100:L108)</f>
        <v/>
      </c>
      <c r="M98" s="154">
        <f>SUM(M100:M108)</f>
        <v/>
      </c>
      <c r="N98" s="154">
        <f>SUM(N100:N108)</f>
        <v/>
      </c>
      <c r="O98" s="154">
        <f>SUM(O100:O108)</f>
        <v/>
      </c>
      <c r="P98" s="154">
        <f>SUM(P100:P108)</f>
        <v/>
      </c>
      <c r="Q98" s="155" t="n"/>
      <c r="R98" s="156">
        <f>SUM(E98:P98)</f>
        <v/>
      </c>
      <c r="T98" s="1" t="n"/>
    </row>
    <row r="99" outlineLevel="1" ht="12.75" customFormat="1" customHeight="1" s="8" thickBot="1">
      <c r="B99" s="48" t="n"/>
      <c r="C99" s="9" t="n"/>
      <c r="D99" s="49" t="n"/>
      <c r="E99" s="157" t="n"/>
      <c r="F99" s="157" t="n"/>
      <c r="G99" s="157" t="n"/>
      <c r="H99" s="157" t="n"/>
      <c r="I99" s="157" t="n"/>
      <c r="J99" s="157" t="n"/>
      <c r="K99" s="157" t="n"/>
      <c r="L99" s="157" t="n"/>
      <c r="M99" s="157" t="n"/>
      <c r="N99" s="157" t="n"/>
      <c r="O99" s="157" t="n"/>
      <c r="P99" s="157" t="n"/>
      <c r="Q99" s="158" t="n"/>
      <c r="R99" s="146" t="n"/>
    </row>
    <row r="100" outlineLevel="1" ht="13.5" customHeight="1" s="131" thickBot="1" thickTop="1">
      <c r="B100" s="23" t="inlineStr">
        <is>
          <t>Restaurantes</t>
        </is>
      </c>
      <c r="C100" s="128" t="n"/>
      <c r="D100" s="14" t="n"/>
      <c r="E100" s="136" t="n"/>
      <c r="F100" s="136" t="n"/>
      <c r="G100" s="136" t="n"/>
      <c r="H100" s="136" t="n"/>
      <c r="I100" s="136" t="n"/>
      <c r="J100" s="136" t="n"/>
      <c r="K100" s="136" t="n"/>
      <c r="L100" s="136" t="n"/>
      <c r="M100" s="136" t="n"/>
      <c r="N100" s="136" t="n"/>
      <c r="O100" s="136" t="n"/>
      <c r="P100" s="136" t="n"/>
      <c r="Q100" s="148" t="n"/>
      <c r="R100" s="149">
        <f>SUM(E100:P100)</f>
        <v/>
      </c>
      <c r="T100" s="1" t="n"/>
    </row>
    <row r="101" outlineLevel="1" ht="13.5" customHeight="1" s="131" thickBot="1" thickTop="1">
      <c r="B101" s="23" t="inlineStr">
        <is>
          <t>Cafés, bares e boates</t>
        </is>
      </c>
      <c r="C101" s="128" t="n"/>
      <c r="D101" s="14" t="n"/>
      <c r="E101" s="136" t="n"/>
      <c r="F101" s="136" t="n"/>
      <c r="G101" s="136" t="n"/>
      <c r="H101" s="136" t="n"/>
      <c r="I101" s="136" t="n"/>
      <c r="J101" s="136" t="n"/>
      <c r="K101" s="136" t="n"/>
      <c r="L101" s="136" t="n"/>
      <c r="M101" s="136" t="n"/>
      <c r="N101" s="136" t="n"/>
      <c r="O101" s="136" t="n"/>
      <c r="P101" s="136" t="n"/>
      <c r="Q101" s="148" t="n"/>
      <c r="R101" s="149">
        <f>SUM(E101:P101)</f>
        <v/>
      </c>
      <c r="T101" s="1" t="n"/>
    </row>
    <row r="102" outlineLevel="1" ht="13.5" customHeight="1" s="131" thickBot="1" thickTop="1">
      <c r="B102" s="22" t="inlineStr">
        <is>
          <t>Livraria, jornais e revistas</t>
        </is>
      </c>
      <c r="C102" s="129" t="n"/>
      <c r="E102" s="136" t="n"/>
      <c r="F102" s="136" t="n"/>
      <c r="G102" s="136" t="n"/>
      <c r="H102" s="136" t="n"/>
      <c r="I102" s="136" t="n"/>
      <c r="J102" s="136" t="n"/>
      <c r="K102" s="136" t="n"/>
      <c r="L102" s="136" t="n"/>
      <c r="M102" s="136" t="n"/>
      <c r="N102" s="136" t="n"/>
      <c r="O102" s="136" t="n"/>
      <c r="P102" s="136" t="n"/>
      <c r="Q102" s="148" t="n"/>
      <c r="R102" s="168">
        <f>SUM(E102:P102)</f>
        <v/>
      </c>
      <c r="T102" s="1" t="n"/>
    </row>
    <row r="103" outlineLevel="1" ht="13.5" customHeight="1" s="131" thickBot="1" thickTop="1">
      <c r="B103" s="23" t="inlineStr">
        <is>
          <t>Games</t>
        </is>
      </c>
      <c r="C103" s="128" t="n"/>
      <c r="D103" s="14" t="n"/>
      <c r="E103" s="136" t="n"/>
      <c r="F103" s="136" t="n"/>
      <c r="G103" s="136" t="n"/>
      <c r="H103" s="136" t="n"/>
      <c r="I103" s="136" t="n"/>
      <c r="J103" s="136" t="n"/>
      <c r="K103" s="136" t="n"/>
      <c r="L103" s="136" t="n"/>
      <c r="M103" s="136" t="n"/>
      <c r="N103" s="136" t="n"/>
      <c r="O103" s="136" t="n"/>
      <c r="P103" s="136" t="n"/>
      <c r="Q103" s="148" t="n"/>
      <c r="R103" s="149">
        <f>SUM(E103:P103)</f>
        <v/>
      </c>
      <c r="T103" s="1" t="n"/>
    </row>
    <row r="104" outlineLevel="1" ht="13.5" customHeight="1" s="131" thickBot="1" thickTop="1">
      <c r="B104" s="22" t="inlineStr">
        <is>
          <t>Midias e acessórios</t>
        </is>
      </c>
      <c r="C104" s="129" t="n"/>
      <c r="E104" s="136" t="n"/>
      <c r="F104" s="136" t="n"/>
      <c r="G104" s="136" t="n"/>
      <c r="H104" s="136" t="n"/>
      <c r="I104" s="136" t="n"/>
      <c r="J104" s="136" t="n"/>
      <c r="K104" s="136" t="n"/>
      <c r="L104" s="136" t="n"/>
      <c r="M104" s="136" t="n"/>
      <c r="N104" s="136" t="n"/>
      <c r="O104" s="136" t="n"/>
      <c r="P104" s="136" t="n"/>
      <c r="Q104" s="148" t="n"/>
      <c r="R104" s="168">
        <f>SUM(E104:P104)</f>
        <v/>
      </c>
      <c r="T104" s="1" t="n"/>
    </row>
    <row r="105" outlineLevel="1" ht="13.5" customHeight="1" s="131" thickBot="1" thickTop="1">
      <c r="B105" s="23" t="inlineStr">
        <is>
          <t>Passagens</t>
        </is>
      </c>
      <c r="C105" s="128" t="n"/>
      <c r="D105" s="14" t="n"/>
      <c r="E105" s="136" t="n"/>
      <c r="F105" s="136" t="n"/>
      <c r="G105" s="136" t="n"/>
      <c r="H105" s="136" t="n"/>
      <c r="I105" s="136" t="n"/>
      <c r="J105" s="136" t="n"/>
      <c r="K105" s="136" t="n"/>
      <c r="L105" s="136" t="n"/>
      <c r="M105" s="136" t="n"/>
      <c r="N105" s="136" t="n"/>
      <c r="O105" s="136" t="n"/>
      <c r="P105" s="136" t="n"/>
      <c r="Q105" s="148" t="n"/>
      <c r="R105" s="149">
        <f>SUM(E105:P105)</f>
        <v/>
      </c>
      <c r="T105" s="1" t="n"/>
    </row>
    <row r="106" outlineLevel="1" ht="13.5" customHeight="1" s="131" thickBot="1" thickTop="1">
      <c r="B106" s="23" t="inlineStr">
        <is>
          <t>Hospedagens</t>
        </is>
      </c>
      <c r="C106" s="128" t="n"/>
      <c r="D106" s="14" t="n"/>
      <c r="E106" s="136" t="n"/>
      <c r="F106" s="136" t="n"/>
      <c r="G106" s="136" t="n"/>
      <c r="H106" s="136" t="n"/>
      <c r="I106" s="136" t="n"/>
      <c r="J106" s="136" t="n"/>
      <c r="K106" s="136" t="n"/>
      <c r="L106" s="136" t="n"/>
      <c r="M106" s="136" t="n"/>
      <c r="N106" s="136" t="n"/>
      <c r="O106" s="136" t="n"/>
      <c r="P106" s="136" t="n"/>
      <c r="Q106" s="148" t="n"/>
      <c r="R106" s="149">
        <f>SUM(E106:P106)</f>
        <v/>
      </c>
      <c r="T106" s="1" t="n"/>
    </row>
    <row r="107" outlineLevel="1" ht="13.5" customHeight="1" s="131" thickBot="1" thickTop="1">
      <c r="B107" s="23" t="inlineStr">
        <is>
          <t>Passeios</t>
        </is>
      </c>
      <c r="C107" s="128" t="n"/>
      <c r="D107" s="14" t="n"/>
      <c r="E107" s="136" t="n"/>
      <c r="F107" s="136" t="n"/>
      <c r="G107" s="136" t="n"/>
      <c r="H107" s="136" t="n"/>
      <c r="I107" s="136" t="n"/>
      <c r="J107" s="136" t="n"/>
      <c r="K107" s="136" t="n"/>
      <c r="L107" s="136" t="n"/>
      <c r="M107" s="136" t="n"/>
      <c r="N107" s="136" t="n"/>
      <c r="O107" s="136" t="n"/>
      <c r="P107" s="136" t="n"/>
      <c r="Q107" s="148" t="n"/>
      <c r="R107" s="149">
        <f>SUM(E107:P107)</f>
        <v/>
      </c>
      <c r="T107" s="1" t="n"/>
    </row>
    <row r="108" outlineLevel="1" ht="13.5" customHeight="1" s="131" thickBot="1" thickTop="1">
      <c r="B108" s="23" t="inlineStr">
        <is>
          <t>Outros</t>
        </is>
      </c>
      <c r="C108" s="128" t="n"/>
      <c r="D108" s="14" t="n"/>
      <c r="E108" s="136" t="n"/>
      <c r="F108" s="136" t="n"/>
      <c r="G108" s="136" t="n"/>
      <c r="H108" s="136" t="n"/>
      <c r="I108" s="136" t="n"/>
      <c r="J108" s="136" t="n"/>
      <c r="K108" s="136" t="n"/>
      <c r="L108" s="136" t="n"/>
      <c r="M108" s="136" t="n"/>
      <c r="N108" s="136" t="n"/>
      <c r="O108" s="136" t="n"/>
      <c r="P108" s="136" t="n"/>
      <c r="Q108" s="148" t="n"/>
      <c r="R108" s="169">
        <f>SUM(E108:P108)</f>
        <v/>
      </c>
      <c r="T108" s="1" t="n"/>
    </row>
    <row r="109" ht="13.5" customFormat="1" customHeight="1" s="8" thickBot="1" thickTop="1">
      <c r="B109" s="46" t="n"/>
      <c r="C109" s="47" t="n"/>
      <c r="E109" s="159" t="n"/>
      <c r="F109" s="159" t="n"/>
      <c r="G109" s="159" t="n"/>
      <c r="H109" s="159" t="n"/>
      <c r="I109" s="159" t="n"/>
      <c r="J109" s="159" t="n"/>
      <c r="K109" s="159" t="n"/>
      <c r="L109" s="159" t="n"/>
      <c r="M109" s="159" t="n"/>
      <c r="N109" s="159" t="n"/>
      <c r="O109" s="159" t="n"/>
      <c r="P109" s="159" t="n"/>
      <c r="Q109" s="160" t="n"/>
      <c r="R109" s="161" t="n"/>
    </row>
    <row r="110" ht="12.75" customHeight="1" s="131" thickBot="1">
      <c r="B110" s="21" t="inlineStr">
        <is>
          <t>Outros</t>
        </is>
      </c>
      <c r="C110" s="15" t="n"/>
      <c r="D110" s="16" t="n"/>
      <c r="E110" s="154">
        <f>SUM(E112:E117)</f>
        <v/>
      </c>
      <c r="F110" s="154">
        <f>SUM(F112:F117)</f>
        <v/>
      </c>
      <c r="G110" s="154">
        <f>SUM(G112:G117)</f>
        <v/>
      </c>
      <c r="H110" s="154">
        <f>SUM(H112:H117)</f>
        <v/>
      </c>
      <c r="I110" s="154">
        <f>SUM(I112:I117)</f>
        <v/>
      </c>
      <c r="J110" s="154">
        <f>SUM(J112:J117)</f>
        <v/>
      </c>
      <c r="K110" s="154">
        <f>SUM(K112:K117)</f>
        <v/>
      </c>
      <c r="L110" s="154">
        <f>SUM(L112:L117)</f>
        <v/>
      </c>
      <c r="M110" s="154">
        <f>SUM(M112:M117)</f>
        <v/>
      </c>
      <c r="N110" s="154">
        <f>SUM(N112:N117)</f>
        <v/>
      </c>
      <c r="O110" s="154">
        <f>SUM(O112:O117)</f>
        <v/>
      </c>
      <c r="P110" s="154">
        <f>SUM(P112:P117)</f>
        <v/>
      </c>
      <c r="Q110" s="155" t="n"/>
      <c r="R110" s="156">
        <f>SUM(E110:P110)</f>
        <v/>
      </c>
      <c r="T110" s="1" t="n"/>
    </row>
    <row r="111" outlineLevel="1" ht="12.75" customFormat="1" customHeight="1" s="8" thickBot="1">
      <c r="B111" s="48" t="n"/>
      <c r="C111" s="9" t="n"/>
      <c r="D111" s="49" t="n"/>
      <c r="E111" s="157" t="n"/>
      <c r="F111" s="157" t="n"/>
      <c r="G111" s="157" t="n"/>
      <c r="H111" s="157" t="n"/>
      <c r="I111" s="157" t="n"/>
      <c r="J111" s="157" t="n"/>
      <c r="K111" s="157" t="n"/>
      <c r="L111" s="157" t="n"/>
      <c r="M111" s="157" t="n"/>
      <c r="N111" s="157" t="n"/>
      <c r="O111" s="157" t="n"/>
      <c r="P111" s="157" t="n"/>
      <c r="Q111" s="158" t="n"/>
      <c r="R111" s="146" t="n"/>
    </row>
    <row r="112" outlineLevel="1" ht="13.5" customHeight="1" s="131" thickBot="1" thickTop="1">
      <c r="B112" s="23" t="inlineStr">
        <is>
          <t>Tarifas Bancárias</t>
        </is>
      </c>
      <c r="C112" s="128" t="n"/>
      <c r="D112" s="14" t="n"/>
      <c r="E112" s="136" t="n"/>
      <c r="F112" s="136" t="n"/>
      <c r="G112" s="136" t="n"/>
      <c r="H112" s="136" t="n"/>
      <c r="I112" s="136" t="n"/>
      <c r="J112" s="136" t="n"/>
      <c r="K112" s="136" t="n"/>
      <c r="L112" s="136" t="n"/>
      <c r="M112" s="136" t="n"/>
      <c r="N112" s="136" t="n"/>
      <c r="O112" s="136" t="n"/>
      <c r="P112" s="136" t="n"/>
      <c r="Q112" s="148" t="n"/>
      <c r="R112" s="149">
        <f>SUM(E112:P112)</f>
        <v/>
      </c>
      <c r="T112" s="1" t="n"/>
    </row>
    <row r="113" outlineLevel="1" ht="13.5" customHeight="1" s="131" thickBot="1" thickTop="1">
      <c r="B113" s="23" t="inlineStr">
        <is>
          <t>Carnê Leão</t>
        </is>
      </c>
      <c r="C113" s="128" t="n"/>
      <c r="D113" s="14" t="n"/>
      <c r="E113" s="136" t="n"/>
      <c r="F113" s="136" t="n"/>
      <c r="G113" s="136" t="n"/>
      <c r="H113" s="136" t="n"/>
      <c r="I113" s="136" t="n"/>
      <c r="J113" s="136" t="n"/>
      <c r="K113" s="136" t="n"/>
      <c r="L113" s="136" t="n"/>
      <c r="M113" s="136" t="n"/>
      <c r="N113" s="136" t="n"/>
      <c r="O113" s="136" t="n"/>
      <c r="P113" s="136" t="n"/>
      <c r="Q113" s="148" t="n"/>
      <c r="R113" s="149" t="n"/>
      <c r="T113" s="1" t="n"/>
    </row>
    <row r="114" outlineLevel="1" ht="13.5" customHeight="1" s="131" thickBot="1" thickTop="1">
      <c r="B114" s="22" t="inlineStr">
        <is>
          <t>Pensões</t>
        </is>
      </c>
      <c r="C114" s="129" t="n"/>
      <c r="E114" s="136" t="n"/>
      <c r="F114" s="136" t="n"/>
      <c r="G114" s="136" t="n"/>
      <c r="H114" s="136" t="n"/>
      <c r="I114" s="136" t="n"/>
      <c r="J114" s="136" t="n"/>
      <c r="K114" s="136" t="n"/>
      <c r="L114" s="136" t="n"/>
      <c r="M114" s="136" t="n"/>
      <c r="N114" s="136" t="n"/>
      <c r="O114" s="136" t="n"/>
      <c r="P114" s="136" t="n"/>
      <c r="Q114" s="148" t="n"/>
      <c r="R114" s="168">
        <f>SUM(E114:P114)</f>
        <v/>
      </c>
      <c r="T114" s="1" t="n"/>
    </row>
    <row r="115" outlineLevel="1" ht="13.5" customHeight="1" s="131" thickBot="1" thickTop="1">
      <c r="B115" s="23" t="inlineStr">
        <is>
          <t>Gorjetas / caixinhas</t>
        </is>
      </c>
      <c r="C115" s="128" t="n"/>
      <c r="D115" s="14" t="n"/>
      <c r="E115" s="136" t="n"/>
      <c r="F115" s="136" t="n"/>
      <c r="G115" s="136" t="n"/>
      <c r="H115" s="136" t="n"/>
      <c r="I115" s="136" t="n"/>
      <c r="J115" s="136" t="n"/>
      <c r="K115" s="136" t="n"/>
      <c r="L115" s="136" t="n"/>
      <c r="M115" s="136" t="n"/>
      <c r="N115" s="136" t="n"/>
      <c r="O115" s="136" t="n"/>
      <c r="P115" s="136" t="n"/>
      <c r="Q115" s="148" t="n"/>
      <c r="R115" s="149">
        <f>SUM(E115:P115)</f>
        <v/>
      </c>
      <c r="T115" s="1" t="n"/>
    </row>
    <row r="116" outlineLevel="1" ht="13.5" customHeight="1" s="131" thickBot="1" thickTop="1">
      <c r="B116" s="22" t="inlineStr">
        <is>
          <t>Doações e dízimos</t>
        </is>
      </c>
      <c r="C116" s="129" t="n"/>
      <c r="E116" s="136" t="n"/>
      <c r="F116" s="136" t="n"/>
      <c r="G116" s="136" t="n"/>
      <c r="H116" s="136" t="n"/>
      <c r="I116" s="136" t="n"/>
      <c r="J116" s="136" t="n"/>
      <c r="K116" s="136" t="n"/>
      <c r="L116" s="136" t="n"/>
      <c r="M116" s="136" t="n"/>
      <c r="N116" s="136" t="n"/>
      <c r="O116" s="136" t="n"/>
      <c r="P116" s="136" t="n"/>
      <c r="Q116" s="148" t="n"/>
      <c r="R116" s="168">
        <f>SUM(E116:P116)</f>
        <v/>
      </c>
      <c r="T116" s="1" t="n"/>
    </row>
    <row r="117" outlineLevel="1" ht="13.5" customHeight="1" s="131" thickBot="1" thickTop="1">
      <c r="B117" s="23" t="inlineStr">
        <is>
          <t>Extras diários</t>
        </is>
      </c>
      <c r="C117" s="128" t="n"/>
      <c r="D117" s="14" t="n"/>
      <c r="E117" s="136" t="n"/>
      <c r="F117" s="136" t="n"/>
      <c r="G117" s="136" t="n"/>
      <c r="H117" s="136" t="n"/>
      <c r="I117" s="136" t="n"/>
      <c r="J117" s="136" t="n"/>
      <c r="K117" s="136" t="n"/>
      <c r="L117" s="136" t="n"/>
      <c r="M117" s="136" t="n"/>
      <c r="N117" s="136" t="n"/>
      <c r="O117" s="136" t="n"/>
      <c r="P117" s="136" t="n"/>
      <c r="Q117" s="148" t="n"/>
      <c r="R117" s="169">
        <f>SUM(E117:P117)</f>
        <v/>
      </c>
      <c r="T117" s="1" t="n"/>
    </row>
    <row r="118" ht="13.5" customFormat="1" customHeight="1" s="8" thickBot="1" thickTop="1">
      <c r="B118" s="46" t="n"/>
      <c r="C118" s="47" t="n"/>
      <c r="E118" s="159" t="n"/>
      <c r="F118" s="159" t="n"/>
      <c r="G118" s="159" t="n"/>
      <c r="H118" s="159" t="n"/>
      <c r="I118" s="159" t="n"/>
      <c r="J118" s="159" t="n"/>
      <c r="K118" s="159" t="n"/>
      <c r="L118" s="159" t="n"/>
      <c r="M118" s="159" t="n"/>
      <c r="N118" s="159" t="n"/>
      <c r="O118" s="159" t="n"/>
      <c r="P118" s="159" t="n"/>
      <c r="Q118" s="160" t="n"/>
      <c r="R118" s="161">
        <f>SUM(E118:P118)</f>
        <v/>
      </c>
    </row>
    <row r="119" ht="12.75" customHeight="1" s="131" thickBot="1">
      <c r="B119" s="21" t="inlineStr">
        <is>
          <t>Empresa - Despesas Fixas</t>
        </is>
      </c>
      <c r="C119" s="15" t="n"/>
      <c r="D119" s="57" t="inlineStr">
        <is>
          <t>Alíquota</t>
        </is>
      </c>
      <c r="E119" s="154">
        <f>SUM(E121:E128)</f>
        <v/>
      </c>
      <c r="F119" s="154">
        <f>SUM(F121:F128)</f>
        <v/>
      </c>
      <c r="G119" s="154">
        <f>SUM(G121:G128)</f>
        <v/>
      </c>
      <c r="H119" s="154">
        <f>SUM(H121:H128)</f>
        <v/>
      </c>
      <c r="I119" s="154">
        <f>SUM(I121:I128)</f>
        <v/>
      </c>
      <c r="J119" s="154">
        <f>SUM(J121:J128)</f>
        <v/>
      </c>
      <c r="K119" s="154">
        <f>SUM(K121:K128)</f>
        <v/>
      </c>
      <c r="L119" s="154">
        <f>SUM(L121:L128)</f>
        <v/>
      </c>
      <c r="M119" s="154">
        <f>SUM(M121:M128)</f>
        <v/>
      </c>
      <c r="N119" s="154">
        <f>SUM(N121:N128)</f>
        <v/>
      </c>
      <c r="O119" s="154">
        <f>SUM(O121:O128)</f>
        <v/>
      </c>
      <c r="P119" s="154">
        <f>SUM(P121:P128)</f>
        <v/>
      </c>
      <c r="Q119" s="155" t="n"/>
      <c r="R119" s="156">
        <f>SUM(E119:P119)</f>
        <v/>
      </c>
      <c r="T119" s="1" t="n"/>
    </row>
    <row r="120" outlineLevel="1" ht="12.75" customFormat="1" customHeight="1" s="8" thickBot="1">
      <c r="B120" s="48" t="n"/>
      <c r="C120" s="9" t="n"/>
      <c r="D120" s="49" t="n"/>
      <c r="E120" s="157" t="n"/>
      <c r="F120" s="157" t="n"/>
      <c r="G120" s="157" t="n"/>
      <c r="H120" s="157" t="n"/>
      <c r="I120" s="157" t="n"/>
      <c r="J120" s="157" t="n"/>
      <c r="K120" s="157" t="n"/>
      <c r="L120" s="157" t="n"/>
      <c r="M120" s="157" t="n"/>
      <c r="N120" s="157" t="n"/>
      <c r="O120" s="157" t="n"/>
      <c r="P120" s="157" t="n"/>
      <c r="Q120" s="158" t="n"/>
      <c r="R120" s="146" t="n"/>
    </row>
    <row r="121" outlineLevel="1" ht="13.5" customHeight="1" s="131" thickBot="1" thickTop="1">
      <c r="B121" s="23" t="inlineStr">
        <is>
          <t>INSS</t>
        </is>
      </c>
      <c r="C121" s="128" t="n"/>
      <c r="D121" s="14" t="n"/>
      <c r="E121" s="136" t="n"/>
      <c r="F121" s="136" t="n"/>
      <c r="G121" s="136" t="n"/>
      <c r="H121" s="136" t="n"/>
      <c r="I121" s="136" t="n"/>
      <c r="J121" s="136" t="n"/>
      <c r="K121" s="136" t="n"/>
      <c r="L121" s="136" t="n"/>
      <c r="M121" s="136" t="n"/>
      <c r="N121" s="136" t="n"/>
      <c r="O121" s="136" t="n"/>
      <c r="P121" s="136" t="n"/>
      <c r="Q121" s="148" t="n"/>
      <c r="R121" s="149">
        <f>SUM(E121:P121)</f>
        <v/>
      </c>
      <c r="T121" s="1" t="n"/>
    </row>
    <row r="122" outlineLevel="1" ht="12.75" customHeight="1" s="131" thickTop="1">
      <c r="B122" s="23" t="inlineStr">
        <is>
          <t>COFINS</t>
        </is>
      </c>
      <c r="C122" s="128" t="n"/>
      <c r="D122" s="38" t="n">
        <v>0</v>
      </c>
      <c r="E122" s="170">
        <f>$D$122*(SUM(E$20:E$20))</f>
        <v/>
      </c>
      <c r="F122" s="170">
        <f>$D$122*(SUM(F$20:F$20))</f>
        <v/>
      </c>
      <c r="G122" s="170">
        <f>$D$122*(SUM(G$20:G$20))</f>
        <v/>
      </c>
      <c r="H122" s="170">
        <f>$D$122*(SUM(H$20:H$20))</f>
        <v/>
      </c>
      <c r="I122" s="170">
        <f>$D$122*(SUM(I$20:I$20))</f>
        <v/>
      </c>
      <c r="J122" s="170">
        <f>$D$122*(SUM(J$20:J$20))</f>
        <v/>
      </c>
      <c r="K122" s="170">
        <f>$D$122*(SUM(K$20:K$20))</f>
        <v/>
      </c>
      <c r="L122" s="170">
        <f>$D$122*(SUM(L$20:L$20))</f>
        <v/>
      </c>
      <c r="M122" s="170">
        <f>$D$122*(SUM(M$20:M$20))</f>
        <v/>
      </c>
      <c r="N122" s="170">
        <f>$D$122*(SUM(N$20:N$20))</f>
        <v/>
      </c>
      <c r="O122" s="170">
        <f>$D$122*(SUM(O$20:O$20))</f>
        <v/>
      </c>
      <c r="P122" s="170">
        <f>$D$122*(SUM(P$20:P$20))</f>
        <v/>
      </c>
      <c r="Q122" s="171" t="n"/>
      <c r="R122" s="149">
        <f>SUM(E122:P122)</f>
        <v/>
      </c>
      <c r="T122" s="1" t="n"/>
    </row>
    <row r="123" outlineLevel="1" s="131">
      <c r="B123" s="23" t="inlineStr">
        <is>
          <t>ISS</t>
        </is>
      </c>
      <c r="C123" s="128" t="n"/>
      <c r="D123" s="38" t="n">
        <v>0</v>
      </c>
      <c r="E123" s="170">
        <f>$D$123*(SUM(E20:E20))</f>
        <v/>
      </c>
      <c r="F123" s="170">
        <f>$D$123*SUM(F20:F20)</f>
        <v/>
      </c>
      <c r="G123" s="170">
        <f>$D$123*SUM(G20:G20)</f>
        <v/>
      </c>
      <c r="H123" s="170">
        <f>$D$123*SUM(H20:H20)</f>
        <v/>
      </c>
      <c r="I123" s="170">
        <f>$D$123*SUM(I20:I20)</f>
        <v/>
      </c>
      <c r="J123" s="170">
        <f>$D$123*SUM(J20:J20)</f>
        <v/>
      </c>
      <c r="K123" s="170">
        <f>$D$123*SUM(K20:K20)</f>
        <v/>
      </c>
      <c r="L123" s="170">
        <f>$D$123*SUM(L20:L20)</f>
        <v/>
      </c>
      <c r="M123" s="170">
        <f>$D$123*SUM(M20:M20)</f>
        <v/>
      </c>
      <c r="N123" s="170">
        <f>$D$123*SUM(N20:N20)</f>
        <v/>
      </c>
      <c r="O123" s="170">
        <f>$D$123*SUM(O20:O20)</f>
        <v/>
      </c>
      <c r="P123" s="170">
        <f>$D$123*SUM(P20:P20)</f>
        <v/>
      </c>
      <c r="Q123" s="171" t="n"/>
      <c r="R123" s="149">
        <f>SUM(E123:P123)</f>
        <v/>
      </c>
      <c r="T123" s="1" t="n"/>
    </row>
    <row r="124" outlineLevel="1" ht="12.75" customHeight="1" s="131" thickBot="1">
      <c r="B124" s="23" t="inlineStr">
        <is>
          <t>PIS</t>
        </is>
      </c>
      <c r="C124" s="128" t="n"/>
      <c r="D124" s="38" t="n">
        <v>0</v>
      </c>
      <c r="E124" s="170">
        <f>$D$124*(SUM(E$20:E$20))</f>
        <v/>
      </c>
      <c r="F124" s="170">
        <f>$D$124*(SUM(F$20:F$20))</f>
        <v/>
      </c>
      <c r="G124" s="170">
        <f>$D$124*(SUM(G$20:G$20))</f>
        <v/>
      </c>
      <c r="H124" s="170">
        <f>$D$124*(SUM(H$20:H$20))</f>
        <v/>
      </c>
      <c r="I124" s="170">
        <f>$D$124*(SUM(I$20:I$20))</f>
        <v/>
      </c>
      <c r="J124" s="170">
        <f>$D$124*(SUM(J$20:J$20))</f>
        <v/>
      </c>
      <c r="K124" s="170">
        <f>$D$124*(SUM(K$20:K$20))</f>
        <v/>
      </c>
      <c r="L124" s="170">
        <f>$D$124*(SUM(L$20:L$20))</f>
        <v/>
      </c>
      <c r="M124" s="170">
        <f>$D$124*(SUM(M$20:M$20))</f>
        <v/>
      </c>
      <c r="N124" s="170">
        <f>$D$124*(SUM(N$20:N$20))</f>
        <v/>
      </c>
      <c r="O124" s="170">
        <f>$D$124*(SUM(O$20:O$20))</f>
        <v/>
      </c>
      <c r="P124" s="170">
        <f>$D$124*(SUM(P$20:P$20))</f>
        <v/>
      </c>
      <c r="Q124" s="171" t="n"/>
      <c r="R124" s="149">
        <f>SUM(E124:P124)</f>
        <v/>
      </c>
      <c r="T124" s="1" t="n"/>
    </row>
    <row r="125" outlineLevel="1" ht="13.5" customHeight="1" s="131" thickBot="1" thickTop="1">
      <c r="B125" s="23" t="inlineStr">
        <is>
          <t>Mensalidade Contador</t>
        </is>
      </c>
      <c r="C125" s="128" t="n"/>
      <c r="D125" s="38" t="n"/>
      <c r="E125" s="136" t="n"/>
      <c r="F125" s="136" t="n"/>
      <c r="G125" s="136" t="n"/>
      <c r="H125" s="136" t="n"/>
      <c r="I125" s="136" t="n"/>
      <c r="J125" s="136" t="n"/>
      <c r="K125" s="136" t="n"/>
      <c r="L125" s="136" t="n"/>
      <c r="M125" s="136" t="n"/>
      <c r="N125" s="136" t="n"/>
      <c r="O125" s="136" t="n"/>
      <c r="P125" s="136" t="n"/>
      <c r="Q125" s="148" t="n"/>
      <c r="R125" s="149">
        <f>SUM(E125:P125)</f>
        <v/>
      </c>
      <c r="T125" s="1" t="n"/>
    </row>
    <row r="126" outlineLevel="1" ht="13.5" customHeight="1" s="131" thickBot="1" thickTop="1">
      <c r="B126" s="23" t="inlineStr">
        <is>
          <t>Despesas Gerais Médias</t>
        </is>
      </c>
      <c r="C126" s="128" t="n"/>
      <c r="D126" s="38" t="n"/>
      <c r="E126" s="136" t="n"/>
      <c r="F126" s="136" t="n"/>
      <c r="G126" s="136" t="n"/>
      <c r="H126" s="136" t="n"/>
      <c r="I126" s="136" t="n"/>
      <c r="J126" s="136" t="n"/>
      <c r="K126" s="136" t="n"/>
      <c r="L126" s="136" t="n"/>
      <c r="M126" s="136" t="n"/>
      <c r="N126" s="136" t="n"/>
      <c r="O126" s="136" t="n"/>
      <c r="P126" s="136" t="n"/>
      <c r="Q126" s="148" t="n"/>
      <c r="R126" s="149">
        <f>SUM(E126:P126)</f>
        <v/>
      </c>
      <c r="T126" s="1" t="n"/>
    </row>
    <row r="127" outlineLevel="1" ht="12.75" customHeight="1" s="131" thickTop="1">
      <c r="B127" s="23" t="inlineStr">
        <is>
          <t>IR</t>
        </is>
      </c>
      <c r="C127" s="128" t="n"/>
      <c r="D127" s="38" t="n">
        <v>0</v>
      </c>
      <c r="E127" s="170">
        <f>$D$127*(SUM(E$20:E$20))</f>
        <v/>
      </c>
      <c r="F127" s="170">
        <f>$D$127*(SUM(F$20:F$20))</f>
        <v/>
      </c>
      <c r="G127" s="170">
        <f>$D$127*(SUM(G$20:G$20))</f>
        <v/>
      </c>
      <c r="H127" s="170">
        <f>$D$127*(SUM(H$20:H$20))</f>
        <v/>
      </c>
      <c r="I127" s="170">
        <f>$D$127*(SUM(I$20:I$20))</f>
        <v/>
      </c>
      <c r="J127" s="170">
        <f>$D$127*(SUM(J$20:J$20))</f>
        <v/>
      </c>
      <c r="K127" s="170">
        <f>$D$127*(SUM(K$20:K$20))</f>
        <v/>
      </c>
      <c r="L127" s="170">
        <f>$D$127*(SUM(L$20:L$20))</f>
        <v/>
      </c>
      <c r="M127" s="170">
        <f>$D$127*(SUM(M$20:M$20))</f>
        <v/>
      </c>
      <c r="N127" s="170">
        <f>$D$127*(SUM(N$20:N$20))</f>
        <v/>
      </c>
      <c r="O127" s="170">
        <f>$D$127*(SUM(O$20:O$20))</f>
        <v/>
      </c>
      <c r="P127" s="170">
        <f>$D$127*(SUM(P$20:P$20))</f>
        <v/>
      </c>
      <c r="Q127" s="171" t="n"/>
      <c r="R127" s="149">
        <f>SUM(E127:P127)</f>
        <v/>
      </c>
      <c r="T127" s="1" t="n"/>
    </row>
    <row r="128" outlineLevel="1" ht="12.75" customHeight="1" s="131" thickBot="1">
      <c r="B128" s="23" t="inlineStr">
        <is>
          <t>CSLL</t>
        </is>
      </c>
      <c r="C128" s="128" t="n"/>
      <c r="D128" s="38" t="n">
        <v>0</v>
      </c>
      <c r="E128" s="170">
        <f>$D$128*(SUM(E$20:E$20))</f>
        <v/>
      </c>
      <c r="F128" s="170">
        <f>$D$128*(SUM(F$20:F$20))</f>
        <v/>
      </c>
      <c r="G128" s="170">
        <f>$D$128*(SUM(G$20:G$20))</f>
        <v/>
      </c>
      <c r="H128" s="170">
        <f>$D$128*(SUM(H$20:H$20))</f>
        <v/>
      </c>
      <c r="I128" s="170">
        <f>$D$128*(SUM(I$20:I$20))</f>
        <v/>
      </c>
      <c r="J128" s="170">
        <f>$D$128*(SUM(J$20:J$20))</f>
        <v/>
      </c>
      <c r="K128" s="170">
        <f>$D$128*(SUM(K$20:K$20))</f>
        <v/>
      </c>
      <c r="L128" s="170">
        <f>$D$128*(SUM(L$20:L$20))</f>
        <v/>
      </c>
      <c r="M128" s="170">
        <f>$D$128*(SUM(M$20:M$20))</f>
        <v/>
      </c>
      <c r="N128" s="170">
        <f>$D$128*(SUM(N$20:N$20))</f>
        <v/>
      </c>
      <c r="O128" s="170">
        <f>$D$128*(SUM(O$20:O$20))</f>
        <v/>
      </c>
      <c r="P128" s="170">
        <f>$D$128*(SUM(P$20:P$20))</f>
        <v/>
      </c>
      <c r="Q128" s="172" t="n"/>
      <c r="R128" s="150">
        <f>SUM(E128:P128)</f>
        <v/>
      </c>
      <c r="T128" s="1" t="n"/>
    </row>
    <row r="129" ht="12.75" customHeight="1" s="131" thickBot="1">
      <c r="E129" s="166" t="n"/>
      <c r="F129" s="166" t="n"/>
      <c r="G129" s="166" t="n"/>
      <c r="H129" s="166" t="n"/>
      <c r="I129" s="166" t="n"/>
      <c r="J129" s="166" t="n"/>
      <c r="K129" s="166" t="n"/>
      <c r="L129" s="56" t="n"/>
      <c r="M129" s="56" t="n"/>
      <c r="N129" s="56" t="n"/>
      <c r="O129" s="56" t="n"/>
      <c r="P129" s="56" t="n"/>
      <c r="R129" s="58" t="n"/>
      <c r="T129" s="1" t="n"/>
    </row>
    <row r="130" ht="12.75" customHeight="1" s="131" thickBot="1">
      <c r="B130" s="24" t="inlineStr">
        <is>
          <t>Despesas Temporárias / Variáveis</t>
        </is>
      </c>
      <c r="C130" s="25" t="n"/>
      <c r="D130" s="26" t="n"/>
      <c r="E130" s="141">
        <f>SUM(E132:E141)</f>
        <v/>
      </c>
      <c r="F130" s="141">
        <f>SUM(F132:F141)</f>
        <v/>
      </c>
      <c r="G130" s="141">
        <f>SUM(G132:G141)</f>
        <v/>
      </c>
      <c r="H130" s="141">
        <f>SUM(H132:H141)</f>
        <v/>
      </c>
      <c r="I130" s="141">
        <f>SUM(I132:I141)</f>
        <v/>
      </c>
      <c r="J130" s="141">
        <f>SUM(J132:J141)</f>
        <v/>
      </c>
      <c r="K130" s="141">
        <f>SUM(K132:K141)</f>
        <v/>
      </c>
      <c r="L130" s="141">
        <f>SUM(L132:L141)</f>
        <v/>
      </c>
      <c r="M130" s="141">
        <f>SUM(M132:M141)</f>
        <v/>
      </c>
      <c r="N130" s="141">
        <f>SUM(N132:N141)</f>
        <v/>
      </c>
      <c r="O130" s="141">
        <f>SUM(O132:O141)</f>
        <v/>
      </c>
      <c r="P130" s="141">
        <f>SUM(P132:P141)</f>
        <v/>
      </c>
      <c r="Q130" s="142" t="n"/>
      <c r="R130" s="167">
        <f>SUM(E130:P130)</f>
        <v/>
      </c>
      <c r="T130" s="1" t="n"/>
    </row>
    <row r="131" outlineLevel="1" ht="12.75" customFormat="1" customHeight="1" s="8" thickBot="1">
      <c r="B131" s="48" t="n"/>
      <c r="C131" s="9" t="n"/>
      <c r="D131" s="49" t="n"/>
      <c r="E131" s="157" t="n"/>
      <c r="F131" s="157" t="n"/>
      <c r="G131" s="157" t="n"/>
      <c r="H131" s="157" t="n"/>
      <c r="I131" s="157" t="n"/>
      <c r="J131" s="157" t="n"/>
      <c r="K131" s="157" t="n"/>
      <c r="L131" s="157" t="n"/>
      <c r="M131" s="157" t="n"/>
      <c r="N131" s="157" t="n"/>
      <c r="O131" s="157" t="n"/>
      <c r="P131" s="157" t="n"/>
      <c r="Q131" s="158" t="n"/>
      <c r="R131" s="146" t="n"/>
    </row>
    <row r="132" outlineLevel="1" ht="13.5" customHeight="1" s="131" thickBot="1" thickTop="1">
      <c r="B132" s="23" t="inlineStr">
        <is>
          <t>Curso de  Idiomas</t>
        </is>
      </c>
      <c r="C132" s="128" t="n"/>
      <c r="D132" s="14" t="n"/>
      <c r="E132" s="136" t="n"/>
      <c r="F132" s="136" t="n"/>
      <c r="G132" s="136" t="n"/>
      <c r="H132" s="136" t="n"/>
      <c r="I132" s="136" t="n"/>
      <c r="J132" s="136" t="n"/>
      <c r="K132" s="136" t="n"/>
      <c r="L132" s="136" t="n"/>
      <c r="M132" s="136" t="n"/>
      <c r="N132" s="136" t="n"/>
      <c r="O132" s="136" t="n"/>
      <c r="P132" s="136" t="n"/>
      <c r="Q132" s="148" t="n"/>
      <c r="R132" s="149">
        <f>SUM(E132:P132)</f>
        <v/>
      </c>
      <c r="T132" s="1" t="n"/>
    </row>
    <row r="133" outlineLevel="1" ht="13.5" customHeight="1" s="131" thickBot="1" thickTop="1">
      <c r="B133" s="23" t="inlineStr">
        <is>
          <t>Manutenção e reparos</t>
        </is>
      </c>
      <c r="C133" s="128" t="n"/>
      <c r="D133" s="14" t="n"/>
      <c r="E133" s="136" t="n"/>
      <c r="F133" s="136" t="n"/>
      <c r="G133" s="136" t="n"/>
      <c r="H133" s="136" t="n"/>
      <c r="I133" s="136" t="n"/>
      <c r="J133" s="136" t="n"/>
      <c r="K133" s="136" t="n"/>
      <c r="L133" s="136" t="n"/>
      <c r="M133" s="136" t="n"/>
      <c r="N133" s="136" t="n"/>
      <c r="O133" s="136" t="n"/>
      <c r="P133" s="136" t="n"/>
      <c r="Q133" s="148" t="n"/>
      <c r="R133" s="149">
        <f>SUM(E133:P133)</f>
        <v/>
      </c>
      <c r="T133" s="1" t="n"/>
    </row>
    <row r="134" outlineLevel="1" ht="13.5" customHeight="1" s="131" thickBot="1" thickTop="1">
      <c r="B134" s="23" t="inlineStr">
        <is>
          <t>Médicos e terapeutas esporádicos</t>
        </is>
      </c>
      <c r="C134" s="128" t="n"/>
      <c r="D134" s="14" t="n"/>
      <c r="E134" s="136" t="n"/>
      <c r="F134" s="136" t="n"/>
      <c r="G134" s="136" t="n"/>
      <c r="H134" s="136" t="n"/>
      <c r="I134" s="136" t="n"/>
      <c r="J134" s="136" t="n"/>
      <c r="K134" s="136" t="n"/>
      <c r="L134" s="136" t="n"/>
      <c r="M134" s="136" t="n"/>
      <c r="N134" s="136" t="n"/>
      <c r="O134" s="136" t="n"/>
      <c r="P134" s="136" t="n"/>
      <c r="Q134" s="148" t="n"/>
      <c r="R134" s="149">
        <f>SUM(E134:P134)</f>
        <v/>
      </c>
      <c r="T134" s="1" t="n"/>
    </row>
    <row r="135" outlineLevel="1" ht="13.5" customHeight="1" s="131" thickBot="1" thickTop="1">
      <c r="B135" s="23" t="inlineStr">
        <is>
          <t>Dedetização</t>
        </is>
      </c>
      <c r="C135" s="128" t="n"/>
      <c r="D135" s="14" t="n"/>
      <c r="E135" s="136" t="n"/>
      <c r="F135" s="136" t="n"/>
      <c r="G135" s="136" t="n"/>
      <c r="H135" s="136" t="n"/>
      <c r="I135" s="136" t="n"/>
      <c r="J135" s="136" t="n"/>
      <c r="K135" s="136" t="n"/>
      <c r="L135" s="136" t="n"/>
      <c r="M135" s="136" t="n"/>
      <c r="N135" s="136" t="n"/>
      <c r="O135" s="136" t="n"/>
      <c r="P135" s="136" t="n"/>
      <c r="Q135" s="148" t="n"/>
      <c r="R135" s="149">
        <f>SUM(E135:P135)</f>
        <v/>
      </c>
      <c r="T135" s="1" t="n"/>
    </row>
    <row r="136" outlineLevel="1" ht="13.5" customHeight="1" s="131" thickBot="1" thickTop="1">
      <c r="B136" s="23" t="inlineStr">
        <is>
          <t>Fundo para Viagens / Gastos de férias</t>
        </is>
      </c>
      <c r="C136" s="128" t="n"/>
      <c r="D136" s="14" t="n"/>
      <c r="E136" s="136" t="n"/>
      <c r="F136" s="136" t="n"/>
      <c r="G136" s="136" t="n"/>
      <c r="H136" s="136" t="n"/>
      <c r="I136" s="136" t="n"/>
      <c r="J136" s="136" t="n"/>
      <c r="K136" s="136" t="n"/>
      <c r="L136" s="136" t="n"/>
      <c r="M136" s="136" t="n"/>
      <c r="N136" s="136" t="n"/>
      <c r="O136" s="136" t="n"/>
      <c r="P136" s="136" t="n"/>
      <c r="Q136" s="148" t="n"/>
      <c r="R136" s="149">
        <f>SUM(E136:P136)</f>
        <v/>
      </c>
      <c r="T136" s="1" t="n"/>
    </row>
    <row r="137" outlineLevel="1" ht="13.5" customHeight="1" s="131" thickBot="1" thickTop="1">
      <c r="B137" s="23" t="inlineStr">
        <is>
          <t>Correio</t>
        </is>
      </c>
      <c r="C137" s="128" t="n"/>
      <c r="D137" s="14" t="n"/>
      <c r="E137" s="136" t="n"/>
      <c r="F137" s="136" t="n"/>
      <c r="G137" s="136" t="n"/>
      <c r="H137" s="136" t="n"/>
      <c r="I137" s="136" t="n"/>
      <c r="J137" s="136" t="n"/>
      <c r="K137" s="136" t="n"/>
      <c r="L137" s="136" t="n"/>
      <c r="M137" s="136" t="n"/>
      <c r="N137" s="136" t="n"/>
      <c r="O137" s="136" t="n"/>
      <c r="P137" s="136" t="n"/>
      <c r="Q137" s="148" t="n"/>
      <c r="R137" s="149">
        <f>SUM(E137:P137)</f>
        <v/>
      </c>
      <c r="T137" s="1" t="n"/>
    </row>
    <row r="138" outlineLevel="1" ht="13.5" customHeight="1" s="131" thickBot="1" thickTop="1">
      <c r="B138" s="23" t="inlineStr">
        <is>
          <t>Presentes do Mês</t>
        </is>
      </c>
      <c r="C138" s="128" t="n"/>
      <c r="D138" s="14" t="n"/>
      <c r="E138" s="136" t="n"/>
      <c r="F138" s="136" t="n"/>
      <c r="G138" s="136" t="n"/>
      <c r="H138" s="136" t="n"/>
      <c r="I138" s="136" t="n"/>
      <c r="J138" s="136" t="n"/>
      <c r="K138" s="136" t="n"/>
      <c r="L138" s="136" t="n"/>
      <c r="M138" s="136" t="n"/>
      <c r="N138" s="136" t="n"/>
      <c r="O138" s="136" t="n"/>
      <c r="P138" s="136" t="n"/>
      <c r="Q138" s="148" t="n"/>
      <c r="R138" s="149">
        <f>SUM(E138:P138)</f>
        <v/>
      </c>
      <c r="T138" s="1" t="n"/>
    </row>
    <row r="139" outlineLevel="1" ht="13.5" customHeight="1" s="131" thickBot="1" thickTop="1">
      <c r="B139" s="23" t="inlineStr">
        <is>
          <t>Utilidades domésticas e decoração</t>
        </is>
      </c>
      <c r="C139" s="128" t="n"/>
      <c r="D139" s="14" t="n"/>
      <c r="E139" s="136" t="n"/>
      <c r="F139" s="136" t="n"/>
      <c r="G139" s="136" t="n"/>
      <c r="H139" s="136" t="n"/>
      <c r="I139" s="136" t="n"/>
      <c r="J139" s="136" t="n"/>
      <c r="K139" s="136" t="n"/>
      <c r="L139" s="136" t="n"/>
      <c r="M139" s="136" t="n"/>
      <c r="N139" s="136" t="n"/>
      <c r="O139" s="136" t="n"/>
      <c r="P139" s="136" t="n"/>
      <c r="Q139" s="148" t="n"/>
      <c r="R139" s="149">
        <f>SUM(E139:P139)</f>
        <v/>
      </c>
      <c r="T139" s="1" t="n"/>
    </row>
    <row r="140" outlineLevel="1" ht="13.5" customHeight="1" s="131" thickBot="1" thickTop="1">
      <c r="B140" s="23" t="inlineStr">
        <is>
          <t>Manutenção Veículo</t>
        </is>
      </c>
      <c r="C140" s="128" t="n"/>
      <c r="D140" s="14" t="n"/>
      <c r="E140" s="136" t="n"/>
      <c r="F140" s="136" t="n"/>
      <c r="G140" s="136" t="n"/>
      <c r="H140" s="136" t="n"/>
      <c r="I140" s="136" t="n"/>
      <c r="J140" s="136" t="n"/>
      <c r="K140" s="136" t="n"/>
      <c r="L140" s="136" t="n"/>
      <c r="M140" s="136" t="n"/>
      <c r="N140" s="136" t="n"/>
      <c r="O140" s="136" t="n"/>
      <c r="P140" s="136" t="n"/>
      <c r="Q140" s="148" t="n"/>
      <c r="R140" s="149">
        <f>SUM(E140:P140)</f>
        <v/>
      </c>
      <c r="T140" s="1" t="n"/>
    </row>
    <row r="141" outlineLevel="1" ht="13.5" customHeight="1" s="131" thickBot="1" thickTop="1">
      <c r="B141" s="23" t="inlineStr">
        <is>
          <t>Prestações</t>
        </is>
      </c>
      <c r="C141" s="128" t="n"/>
      <c r="D141" s="14" t="n"/>
      <c r="E141" s="136" t="n"/>
      <c r="F141" s="136" t="n"/>
      <c r="G141" s="136" t="n"/>
      <c r="H141" s="136" t="n"/>
      <c r="I141" s="136" t="n"/>
      <c r="J141" s="136" t="n"/>
      <c r="K141" s="136" t="n"/>
      <c r="L141" s="136" t="n"/>
      <c r="M141" s="136" t="n"/>
      <c r="N141" s="136" t="n"/>
      <c r="O141" s="136" t="n"/>
      <c r="P141" s="136" t="n"/>
      <c r="Q141" s="148" t="n"/>
      <c r="R141" s="150">
        <f>SUM(E141:P141)</f>
        <v/>
      </c>
      <c r="T141" s="1" t="n"/>
    </row>
    <row r="142" ht="13.5" customHeight="1" s="131" thickBot="1" thickTop="1">
      <c r="B142" s="22" t="n"/>
      <c r="C142" s="129" t="n"/>
      <c r="E142" s="137" t="n"/>
      <c r="F142" s="137" t="n"/>
      <c r="G142" s="137" t="n"/>
      <c r="H142" s="137" t="n"/>
      <c r="I142" s="137" t="n"/>
      <c r="J142" s="137" t="n"/>
      <c r="K142" s="137" t="n"/>
      <c r="L142" s="137" t="n"/>
      <c r="M142" s="137" t="n"/>
      <c r="N142" s="137" t="n"/>
      <c r="O142" s="137" t="n"/>
      <c r="P142" s="137" t="n"/>
      <c r="Q142" s="137" t="n"/>
      <c r="R142" s="138" t="n"/>
      <c r="T142" s="1" t="n"/>
    </row>
    <row r="143" ht="12.75" customFormat="1" customHeight="1" s="18" thickBot="1">
      <c r="B143" s="71" t="inlineStr">
        <is>
          <t>Saldo Disponível no mês</t>
        </is>
      </c>
      <c r="C143" s="72" t="n"/>
      <c r="D143" s="72" t="n"/>
      <c r="E143" s="173">
        <f>E8-E28</f>
        <v/>
      </c>
      <c r="F143" s="173">
        <f>F8-F28</f>
        <v/>
      </c>
      <c r="G143" s="173">
        <f>G8-G28</f>
        <v/>
      </c>
      <c r="H143" s="173">
        <f>H8-H28</f>
        <v/>
      </c>
      <c r="I143" s="173">
        <f>I8-I28</f>
        <v/>
      </c>
      <c r="J143" s="173">
        <f>J8-J28</f>
        <v/>
      </c>
      <c r="K143" s="173">
        <f>K8-K28</f>
        <v/>
      </c>
      <c r="L143" s="173">
        <f>L8-L28</f>
        <v/>
      </c>
      <c r="M143" s="173">
        <f>M8-M28</f>
        <v/>
      </c>
      <c r="N143" s="173">
        <f>N8-N28</f>
        <v/>
      </c>
      <c r="O143" s="173">
        <f>O8-O28</f>
        <v/>
      </c>
      <c r="P143" s="173">
        <f>P8-P28</f>
        <v/>
      </c>
      <c r="Q143" s="173" t="n"/>
      <c r="R143" s="73" t="n"/>
      <c r="S143" s="7" t="n"/>
      <c r="T143" s="3" t="n"/>
    </row>
    <row r="144" ht="12.75" customHeight="1" s="131" thickBot="1">
      <c r="E144" s="174" t="n"/>
      <c r="F144" s="174" t="n"/>
      <c r="G144" s="174" t="n"/>
      <c r="H144" s="174" t="n"/>
      <c r="I144" s="174" t="n"/>
      <c r="J144" s="174" t="n"/>
      <c r="K144" s="174" t="n"/>
      <c r="L144" s="174" t="n"/>
      <c r="M144" s="174" t="n"/>
      <c r="N144" s="174" t="n"/>
      <c r="O144" s="174" t="n"/>
      <c r="P144" s="174" t="n"/>
      <c r="Q144" s="174" t="n"/>
      <c r="R144" s="58" t="n"/>
      <c r="T144" s="1" t="n"/>
    </row>
    <row r="145" ht="12.75" customFormat="1" customHeight="1" s="18" thickBot="1">
      <c r="B145" s="71" t="inlineStr">
        <is>
          <t>Sobra do mês anterior (saldo em conta)</t>
        </is>
      </c>
      <c r="C145" s="72" t="n"/>
      <c r="D145" s="72" t="n"/>
      <c r="E145" s="173" t="n">
        <v>0</v>
      </c>
      <c r="F145" s="173">
        <f>E158</f>
        <v/>
      </c>
      <c r="G145" s="173">
        <f>F158</f>
        <v/>
      </c>
      <c r="H145" s="173">
        <f>G158</f>
        <v/>
      </c>
      <c r="I145" s="173">
        <f>H158</f>
        <v/>
      </c>
      <c r="J145" s="173">
        <f>I158</f>
        <v/>
      </c>
      <c r="K145" s="173">
        <f>J158</f>
        <v/>
      </c>
      <c r="L145" s="173">
        <f>K158</f>
        <v/>
      </c>
      <c r="M145" s="173">
        <f>L158</f>
        <v/>
      </c>
      <c r="N145" s="173">
        <f>M158</f>
        <v/>
      </c>
      <c r="O145" s="173">
        <f>N158</f>
        <v/>
      </c>
      <c r="P145" s="173">
        <f>O158</f>
        <v/>
      </c>
      <c r="Q145" s="173" t="n"/>
      <c r="R145" s="73" t="n"/>
      <c r="S145" s="7" t="n"/>
      <c r="T145" s="3" t="n"/>
    </row>
    <row r="146" ht="12.75" customHeight="1" s="131" thickBot="1">
      <c r="E146" s="174" t="n"/>
      <c r="F146" s="174" t="n"/>
      <c r="G146" s="174" t="n"/>
      <c r="H146" s="174" t="n"/>
      <c r="I146" s="174" t="n"/>
      <c r="J146" s="174" t="n"/>
      <c r="K146" s="174" t="n"/>
      <c r="L146" s="174" t="n"/>
      <c r="M146" s="174" t="n"/>
      <c r="N146" s="174" t="n"/>
      <c r="O146" s="174" t="n"/>
      <c r="P146" s="174" t="n"/>
      <c r="Q146" s="174" t="n"/>
      <c r="R146" s="58" t="n"/>
      <c r="T146" s="1" t="n"/>
    </row>
    <row r="147" ht="12.75" customFormat="1" customHeight="1" s="18" thickBot="1">
      <c r="B147" s="71" t="inlineStr">
        <is>
          <t>Fluxo de Caixa Livre para aplicar</t>
        </is>
      </c>
      <c r="C147" s="72" t="n"/>
      <c r="D147" s="72" t="n"/>
      <c r="E147" s="173">
        <f>SUM(E143:E145)</f>
        <v/>
      </c>
      <c r="F147" s="173">
        <f>SUM(F143:F145)</f>
        <v/>
      </c>
      <c r="G147" s="173">
        <f>SUM(G143:G145)</f>
        <v/>
      </c>
      <c r="H147" s="173">
        <f>SUM(H143:H145)</f>
        <v/>
      </c>
      <c r="I147" s="173">
        <f>SUM(I143:I145)</f>
        <v/>
      </c>
      <c r="J147" s="173">
        <f>SUM(J143:J145)</f>
        <v/>
      </c>
      <c r="K147" s="173">
        <f>SUM(K143:K145)</f>
        <v/>
      </c>
      <c r="L147" s="173">
        <f>SUM(L143:L145)</f>
        <v/>
      </c>
      <c r="M147" s="173">
        <f>SUM(M143:M145)</f>
        <v/>
      </c>
      <c r="N147" s="173">
        <f>SUM(N143:N145)</f>
        <v/>
      </c>
      <c r="O147" s="173">
        <f>SUM(O143:O145)</f>
        <v/>
      </c>
      <c r="P147" s="173">
        <f>SUM(P143:P145)</f>
        <v/>
      </c>
      <c r="Q147" s="173" t="n"/>
      <c r="R147" s="175">
        <f>SUM(R143:R145)</f>
        <v/>
      </c>
      <c r="S147" s="7" t="n"/>
      <c r="T147" s="3" t="n"/>
    </row>
    <row r="148" ht="12.75" customHeight="1" s="131" thickBot="1">
      <c r="E148" s="174" t="n"/>
      <c r="F148" s="174" t="n"/>
      <c r="G148" s="174" t="n"/>
      <c r="H148" s="174" t="n"/>
      <c r="I148" s="174" t="n"/>
      <c r="J148" s="174" t="n"/>
      <c r="K148" s="174" t="n"/>
      <c r="L148" s="174" t="n"/>
      <c r="M148" s="174" t="n"/>
      <c r="N148" s="174" t="n"/>
      <c r="O148" s="174" t="n"/>
      <c r="P148" s="174" t="n"/>
      <c r="Q148" s="174" t="n"/>
      <c r="R148" s="58" t="n"/>
      <c r="T148" s="1" t="n"/>
    </row>
    <row r="149" ht="12.75" customFormat="1" customHeight="1" s="18" thickBot="1">
      <c r="B149" s="71" t="inlineStr">
        <is>
          <t>Aplicação Total no Mês</t>
        </is>
      </c>
      <c r="C149" s="72" t="n"/>
      <c r="D149" s="72" t="n"/>
      <c r="E149" s="173">
        <f>E153+E154+E155+E156</f>
        <v/>
      </c>
      <c r="F149" s="173">
        <f>F153+F154+F155+F156</f>
        <v/>
      </c>
      <c r="G149" s="173">
        <f>G153+G154+G155+G156</f>
        <v/>
      </c>
      <c r="H149" s="173">
        <f>H153+H154+H155+H156</f>
        <v/>
      </c>
      <c r="I149" s="173">
        <f>I153+I154+I155+I156</f>
        <v/>
      </c>
      <c r="J149" s="173">
        <f>J153+J154+J155+J156</f>
        <v/>
      </c>
      <c r="K149" s="173">
        <f>K153+K154+K155+K156</f>
        <v/>
      </c>
      <c r="L149" s="173">
        <f>L153+L154+L155+L156</f>
        <v/>
      </c>
      <c r="M149" s="173">
        <f>M153+M154+M155+M156</f>
        <v/>
      </c>
      <c r="N149" s="173">
        <f>N153+N154+N155+N156</f>
        <v/>
      </c>
      <c r="O149" s="173">
        <f>O153+O154+O155+O156</f>
        <v/>
      </c>
      <c r="P149" s="173">
        <f>P153+P154+P155+P156</f>
        <v/>
      </c>
      <c r="Q149" s="173" t="n"/>
      <c r="R149" s="175">
        <f>SUM(E149:P149)</f>
        <v/>
      </c>
      <c r="S149" s="7" t="n"/>
      <c r="T149" s="3" t="n"/>
    </row>
    <row r="150">
      <c r="E150" s="174" t="n"/>
      <c r="F150" s="174" t="n"/>
      <c r="G150" s="174" t="n"/>
      <c r="H150" s="174" t="n"/>
      <c r="I150" s="174" t="n"/>
      <c r="J150" s="174" t="n"/>
      <c r="K150" s="174" t="n"/>
      <c r="L150" s="174" t="n"/>
      <c r="M150" s="174" t="n"/>
      <c r="N150" s="174" t="n"/>
      <c r="O150" s="174" t="n"/>
      <c r="P150" s="174" t="n"/>
      <c r="Q150" s="174" t="n"/>
      <c r="R150" s="58" t="n"/>
      <c r="T150" s="1" t="n"/>
    </row>
    <row r="151">
      <c r="B151" s="35" t="inlineStr">
        <is>
          <t>Aplicações feitas dentro do mês</t>
        </is>
      </c>
      <c r="C151" s="33" t="n"/>
      <c r="D151" s="34" t="n"/>
      <c r="E151" s="176" t="n"/>
      <c r="F151" s="176" t="n"/>
      <c r="G151" s="176" t="n"/>
      <c r="H151" s="176" t="n"/>
      <c r="I151" s="176" t="n"/>
      <c r="J151" s="176" t="n"/>
      <c r="K151" s="176" t="n"/>
      <c r="L151" s="176" t="n"/>
      <c r="M151" s="176" t="n"/>
      <c r="N151" s="176" t="n"/>
      <c r="O151" s="176" t="n"/>
      <c r="P151" s="176" t="n"/>
      <c r="Q151" s="176" t="n"/>
      <c r="R151" s="161" t="n"/>
      <c r="T151" s="1" t="n"/>
    </row>
    <row r="152" outlineLevel="1" s="131">
      <c r="B152" s="61" t="n"/>
      <c r="C152" s="54" t="n"/>
      <c r="D152" s="31" t="n"/>
      <c r="E152" s="177" t="n"/>
      <c r="F152" s="177" t="n"/>
      <c r="G152" s="177" t="n"/>
      <c r="H152" s="177" t="n"/>
      <c r="I152" s="177" t="n"/>
      <c r="J152" s="177" t="n"/>
      <c r="K152" s="177" t="n"/>
      <c r="L152" s="177" t="n"/>
      <c r="M152" s="177" t="n"/>
      <c r="N152" s="177" t="n"/>
      <c r="O152" s="177" t="n"/>
      <c r="P152" s="177" t="n"/>
      <c r="Q152" s="177" t="n"/>
      <c r="R152" s="161" t="n"/>
      <c r="T152" s="1" t="n"/>
    </row>
    <row r="153" outlineLevel="1" ht="12.75" customHeight="1" s="131" thickBot="1">
      <c r="B153" s="23" t="inlineStr">
        <is>
          <t>Investimento A</t>
        </is>
      </c>
      <c r="C153" s="128" t="n"/>
      <c r="D153" s="14" t="n"/>
      <c r="E153" s="178" t="n"/>
      <c r="F153" s="178" t="n"/>
      <c r="G153" s="178" t="n"/>
      <c r="H153" s="178" t="n"/>
      <c r="I153" s="178" t="n"/>
      <c r="J153" s="178" t="n"/>
      <c r="K153" s="178" t="n"/>
      <c r="L153" s="178" t="n"/>
      <c r="M153" s="178" t="n"/>
      <c r="N153" s="178" t="n"/>
      <c r="O153" s="178" t="n"/>
      <c r="P153" s="178" t="n"/>
      <c r="Q153" s="179" t="n"/>
      <c r="R153" s="152" t="n"/>
      <c r="T153" s="1" t="n"/>
    </row>
    <row r="154" outlineLevel="1" ht="13.5" customHeight="1" s="131" thickBot="1" thickTop="1">
      <c r="B154" s="23" t="inlineStr">
        <is>
          <t>Investimento B</t>
        </is>
      </c>
      <c r="C154" s="128" t="n"/>
      <c r="D154" s="14" t="n"/>
      <c r="E154" s="136" t="n"/>
      <c r="F154" s="136" t="n"/>
      <c r="G154" s="136" t="n"/>
      <c r="H154" s="136" t="n"/>
      <c r="I154" s="136" t="n"/>
      <c r="J154" s="136" t="n"/>
      <c r="K154" s="136" t="n"/>
      <c r="L154" s="136" t="n"/>
      <c r="M154" s="136" t="n"/>
      <c r="N154" s="136" t="n"/>
      <c r="O154" s="136" t="n"/>
      <c r="P154" s="136" t="n"/>
      <c r="Q154" s="171" t="n"/>
      <c r="R154" s="152" t="n"/>
      <c r="T154" s="1" t="n"/>
    </row>
    <row r="155" outlineLevel="1" ht="13.5" customHeight="1" s="131" thickBot="1" thickTop="1">
      <c r="B155" s="23" t="inlineStr">
        <is>
          <t>Investimento C</t>
        </is>
      </c>
      <c r="C155" s="128" t="n"/>
      <c r="D155" s="14" t="n"/>
      <c r="E155" s="136" t="n"/>
      <c r="F155" s="136" t="n"/>
      <c r="G155" s="136" t="n"/>
      <c r="H155" s="136" t="n"/>
      <c r="I155" s="136" t="n"/>
      <c r="J155" s="136" t="n"/>
      <c r="K155" s="136" t="n"/>
      <c r="L155" s="136" t="n"/>
      <c r="M155" s="136" t="n"/>
      <c r="N155" s="136" t="n"/>
      <c r="O155" s="136" t="n"/>
      <c r="P155" s="136" t="n"/>
      <c r="Q155" s="171" t="n"/>
      <c r="R155" s="152" t="n"/>
      <c r="T155" s="1" t="n"/>
    </row>
    <row r="156" outlineLevel="1" ht="13.5" customHeight="1" s="131" thickBot="1" thickTop="1">
      <c r="B156" s="23" t="inlineStr">
        <is>
          <t>Investimento D</t>
        </is>
      </c>
      <c r="C156" s="128" t="n"/>
      <c r="D156" s="14" t="n"/>
      <c r="E156" s="136" t="n"/>
      <c r="F156" s="136" t="n"/>
      <c r="G156" s="136" t="n"/>
      <c r="H156" s="136" t="n"/>
      <c r="I156" s="136" t="n"/>
      <c r="J156" s="136" t="n"/>
      <c r="K156" s="136" t="n"/>
      <c r="L156" s="136" t="n"/>
      <c r="M156" s="136" t="n"/>
      <c r="N156" s="136" t="n"/>
      <c r="O156" s="136" t="n"/>
      <c r="P156" s="136" t="n"/>
      <c r="Q156" s="171" t="n"/>
      <c r="R156" s="152" t="n"/>
      <c r="T156" s="1" t="n"/>
    </row>
    <row r="157" ht="13.5" customHeight="1" s="131" thickBot="1" thickTop="1">
      <c r="B157" s="32" t="n"/>
      <c r="C157" s="32" t="n"/>
      <c r="D157" s="31" t="n"/>
      <c r="E157" s="180" t="n"/>
      <c r="F157" s="180" t="n"/>
      <c r="G157" s="180" t="n"/>
      <c r="H157" s="180" t="n"/>
      <c r="I157" s="180" t="n"/>
      <c r="J157" s="180" t="n"/>
      <c r="K157" s="180" t="n"/>
      <c r="L157" s="180" t="n"/>
      <c r="M157" s="180" t="n"/>
      <c r="N157" s="180" t="n"/>
      <c r="O157" s="180" t="n"/>
      <c r="P157" s="180" t="n"/>
      <c r="Q157" s="180" t="n"/>
      <c r="R157" s="62" t="n"/>
      <c r="T157" s="1" t="n"/>
    </row>
    <row r="158" ht="12.75" customFormat="1" customHeight="1" s="18" thickBot="1">
      <c r="B158" s="71" t="inlineStr">
        <is>
          <t>Fluxo de Caixa Líquido</t>
        </is>
      </c>
      <c r="C158" s="72" t="n"/>
      <c r="D158" s="72" t="n"/>
      <c r="E158" s="173">
        <f>E147-E149</f>
        <v/>
      </c>
      <c r="F158" s="173">
        <f>F147-F149</f>
        <v/>
      </c>
      <c r="G158" s="173">
        <f>G147-G149</f>
        <v/>
      </c>
      <c r="H158" s="173">
        <f>H147-H149</f>
        <v/>
      </c>
      <c r="I158" s="173">
        <f>I147-I149</f>
        <v/>
      </c>
      <c r="J158" s="173">
        <f>J147-J149</f>
        <v/>
      </c>
      <c r="K158" s="173">
        <f>K147-K149</f>
        <v/>
      </c>
      <c r="L158" s="173">
        <f>L147-L149</f>
        <v/>
      </c>
      <c r="M158" s="173">
        <f>M147-M149</f>
        <v/>
      </c>
      <c r="N158" s="173">
        <f>N147-N149</f>
        <v/>
      </c>
      <c r="O158" s="173">
        <f>O147-O149</f>
        <v/>
      </c>
      <c r="P158" s="173">
        <f>P147-P149</f>
        <v/>
      </c>
      <c r="Q158" s="173" t="n"/>
      <c r="R158" s="73" t="n"/>
      <c r="S158" s="7" t="n"/>
      <c r="T158" s="3" t="n"/>
    </row>
    <row r="159" ht="12.75" customHeight="1" s="131" thickBot="1">
      <c r="R159" s="58" t="n"/>
      <c r="T159" s="1" t="n"/>
    </row>
    <row r="160" ht="12.75" customHeight="1" s="131" thickBot="1">
      <c r="B160" s="71" t="inlineStr">
        <is>
          <t>Saldo Total Investimentos</t>
        </is>
      </c>
      <c r="C160" s="72" t="n"/>
      <c r="D160" s="72" t="n"/>
      <c r="E160" s="173">
        <f>SUM(E164:E168)</f>
        <v/>
      </c>
      <c r="F160" s="173">
        <f>SUM(F164:F168)</f>
        <v/>
      </c>
      <c r="G160" s="173">
        <f>SUM(G164:G168)</f>
        <v/>
      </c>
      <c r="H160" s="173">
        <f>SUM(H164:H168)</f>
        <v/>
      </c>
      <c r="I160" s="173">
        <f>SUM(I164:I168)</f>
        <v/>
      </c>
      <c r="J160" s="173">
        <f>SUM(J164:J168)</f>
        <v/>
      </c>
      <c r="K160" s="173">
        <f>SUM(K164:K168)</f>
        <v/>
      </c>
      <c r="L160" s="173">
        <f>SUM(L164:L168)</f>
        <v/>
      </c>
      <c r="M160" s="173">
        <f>SUM(M164:M168)</f>
        <v/>
      </c>
      <c r="N160" s="173">
        <f>SUM(N164:N168)</f>
        <v/>
      </c>
      <c r="O160" s="173">
        <f>SUM(O164:O168)</f>
        <v/>
      </c>
      <c r="P160" s="173">
        <f>SUM(P164:P168)</f>
        <v/>
      </c>
      <c r="Q160" s="173" t="n"/>
      <c r="R160" s="73" t="n"/>
      <c r="T160" s="1" t="n"/>
    </row>
    <row r="161">
      <c r="R161" s="58" t="n"/>
      <c r="T161" s="1" t="n"/>
    </row>
    <row r="162">
      <c r="B162" s="35" t="inlineStr">
        <is>
          <t>Saldos dos Investimentos</t>
        </is>
      </c>
      <c r="C162" s="33" t="n"/>
      <c r="D162" s="34" t="n"/>
      <c r="E162" s="176" t="n"/>
      <c r="F162" s="176" t="n"/>
      <c r="G162" s="176" t="n"/>
      <c r="H162" s="176" t="n"/>
      <c r="I162" s="176" t="n"/>
      <c r="J162" s="176" t="n"/>
      <c r="K162" s="176" t="n"/>
      <c r="L162" s="176" t="n"/>
      <c r="M162" s="176" t="n"/>
      <c r="N162" s="176" t="n"/>
      <c r="O162" s="176" t="n"/>
      <c r="P162" s="176" t="n"/>
      <c r="Q162" s="176" t="n"/>
      <c r="R162" s="161" t="n"/>
      <c r="T162" s="1" t="n"/>
    </row>
    <row r="163" outlineLevel="1" s="131">
      <c r="B163" s="61" t="n"/>
      <c r="C163" s="54" t="n"/>
      <c r="D163" s="31" t="n"/>
      <c r="E163" s="177" t="n"/>
      <c r="F163" s="177" t="n"/>
      <c r="G163" s="177" t="n"/>
      <c r="H163" s="177" t="n"/>
      <c r="I163" s="177" t="n"/>
      <c r="J163" s="177" t="n"/>
      <c r="K163" s="177" t="n"/>
      <c r="L163" s="177" t="n"/>
      <c r="M163" s="177" t="n"/>
      <c r="N163" s="177" t="n"/>
      <c r="O163" s="177" t="n"/>
      <c r="P163" s="177" t="n"/>
      <c r="Q163" s="177" t="n"/>
      <c r="R163" s="161" t="n"/>
      <c r="T163" s="1" t="n"/>
    </row>
    <row r="164" outlineLevel="1" ht="12.75" customHeight="1" s="131" thickBot="1">
      <c r="B164" s="23">
        <f>B153</f>
        <v/>
      </c>
      <c r="C164" s="128" t="n"/>
      <c r="D164" s="14" t="n"/>
      <c r="E164" s="178" t="n"/>
      <c r="F164" s="178">
        <f>F153+E164*(1+E175)</f>
        <v/>
      </c>
      <c r="G164" s="178">
        <f>G153+F164*(1+F175)</f>
        <v/>
      </c>
      <c r="H164" s="178">
        <f>H153+G164*(1+G175)</f>
        <v/>
      </c>
      <c r="I164" s="178">
        <f>I153+H164*(1+H175)</f>
        <v/>
      </c>
      <c r="J164" s="178">
        <f>J153+I164*(1+I175)</f>
        <v/>
      </c>
      <c r="K164" s="178">
        <f>K153+J164*(1+J175)</f>
        <v/>
      </c>
      <c r="L164" s="178">
        <f>L153+K164*(1+K175)</f>
        <v/>
      </c>
      <c r="M164" s="178">
        <f>M153+L164*(1+L175)</f>
        <v/>
      </c>
      <c r="N164" s="178">
        <f>N153+M164*(1+M175)</f>
        <v/>
      </c>
      <c r="O164" s="178">
        <f>O153+N164*(1+N175)</f>
        <v/>
      </c>
      <c r="P164" s="178">
        <f>P153+O164*(1+O175)</f>
        <v/>
      </c>
      <c r="Q164" s="179" t="n"/>
      <c r="R164" s="161" t="n"/>
      <c r="T164" s="1" t="n"/>
    </row>
    <row r="165" outlineLevel="1" ht="13.5" customHeight="1" s="131" thickBot="1" thickTop="1">
      <c r="B165" s="23">
        <f>B154</f>
        <v/>
      </c>
      <c r="C165" s="128" t="n"/>
      <c r="D165" s="14" t="n"/>
      <c r="E165" s="136" t="n"/>
      <c r="F165" s="178">
        <f>F154+E165*(1+E176)</f>
        <v/>
      </c>
      <c r="G165" s="178">
        <f>G154+F165*(1+F176)</f>
        <v/>
      </c>
      <c r="H165" s="178">
        <f>H154+G165*(1+G176)</f>
        <v/>
      </c>
      <c r="I165" s="178">
        <f>I154+H165*(1+H176)</f>
        <v/>
      </c>
      <c r="J165" s="178">
        <f>J154+I165*(1+I176)</f>
        <v/>
      </c>
      <c r="K165" s="178">
        <f>K154+J165*(1+J176)</f>
        <v/>
      </c>
      <c r="L165" s="178">
        <f>L154+K165*(1+K176)</f>
        <v/>
      </c>
      <c r="M165" s="178">
        <f>M154+L165*(1+L176)</f>
        <v/>
      </c>
      <c r="N165" s="178">
        <f>N154+M165*(1+M176)</f>
        <v/>
      </c>
      <c r="O165" s="178">
        <f>O154+N165*(1+N176)</f>
        <v/>
      </c>
      <c r="P165" s="178">
        <f>P154+O165*(1+O176)</f>
        <v/>
      </c>
      <c r="Q165" s="171" t="n"/>
      <c r="R165" s="161" t="n"/>
      <c r="T165" s="1" t="n"/>
    </row>
    <row r="166" outlineLevel="1" ht="13.5" customHeight="1" s="131" thickBot="1" thickTop="1">
      <c r="B166" s="23">
        <f>B155</f>
        <v/>
      </c>
      <c r="C166" s="128" t="n"/>
      <c r="D166" s="14" t="n"/>
      <c r="E166" s="136" t="n"/>
      <c r="F166" s="178">
        <f>F155+E166*(1+E177)</f>
        <v/>
      </c>
      <c r="G166" s="178">
        <f>G155+F166*(1+F177)</f>
        <v/>
      </c>
      <c r="H166" s="178">
        <f>H155+G166*(1+G177)</f>
        <v/>
      </c>
      <c r="I166" s="178">
        <f>I155+H166*(1+H177)</f>
        <v/>
      </c>
      <c r="J166" s="178">
        <f>J155+I166*(1+I177)</f>
        <v/>
      </c>
      <c r="K166" s="178">
        <f>K155+J166*(1+J177)</f>
        <v/>
      </c>
      <c r="L166" s="178">
        <f>L155+K166*(1+K177)</f>
        <v/>
      </c>
      <c r="M166" s="178">
        <f>M155+L166*(1+L177)</f>
        <v/>
      </c>
      <c r="N166" s="178">
        <f>N155+M166*(1+M177)</f>
        <v/>
      </c>
      <c r="O166" s="178">
        <f>O155+N166*(1+N177)</f>
        <v/>
      </c>
      <c r="P166" s="178">
        <f>P155+O166*(1+O177)</f>
        <v/>
      </c>
      <c r="Q166" s="171" t="n"/>
      <c r="R166" s="161" t="n"/>
      <c r="T166" s="1" t="n"/>
    </row>
    <row r="167" outlineLevel="1" ht="13.5" customHeight="1" s="131" thickBot="1" thickTop="1">
      <c r="B167" s="23">
        <f>B156</f>
        <v/>
      </c>
      <c r="C167" s="128" t="n"/>
      <c r="D167" s="14" t="n"/>
      <c r="E167" s="136" t="n"/>
      <c r="F167" s="178">
        <f>F156+E167*(1+E178)</f>
        <v/>
      </c>
      <c r="G167" s="178">
        <f>G156+F167*(1+F178)</f>
        <v/>
      </c>
      <c r="H167" s="178">
        <f>H156+G167*(1+G178)</f>
        <v/>
      </c>
      <c r="I167" s="178">
        <f>I156+H167*(1+H178)</f>
        <v/>
      </c>
      <c r="J167" s="178">
        <f>J156+I167*(1+I178)</f>
        <v/>
      </c>
      <c r="K167" s="178">
        <f>K156+J167*(1+J178)</f>
        <v/>
      </c>
      <c r="L167" s="178">
        <f>L156+K167*(1+K178)</f>
        <v/>
      </c>
      <c r="M167" s="178">
        <f>M156+L167*(1+L178)</f>
        <v/>
      </c>
      <c r="N167" s="178">
        <f>N156+M167*(1+M178)</f>
        <v/>
      </c>
      <c r="O167" s="178">
        <f>O156+N167*(1+N178)</f>
        <v/>
      </c>
      <c r="P167" s="178">
        <f>P156+O167*(1+O178)</f>
        <v/>
      </c>
      <c r="Q167" s="171" t="n"/>
      <c r="R167" s="161" t="n"/>
      <c r="T167" s="1" t="n"/>
    </row>
    <row r="168" ht="13.5" customHeight="1" s="131" thickBot="1" thickTop="1">
      <c r="E168" s="174" t="n"/>
      <c r="F168" s="174" t="n"/>
      <c r="G168" s="174" t="n"/>
      <c r="H168" s="174" t="n"/>
      <c r="I168" s="174" t="n"/>
      <c r="J168" s="174" t="n"/>
      <c r="K168" s="174" t="n"/>
      <c r="L168" s="174" t="n"/>
      <c r="M168" s="174" t="n"/>
      <c r="N168" s="174" t="n"/>
      <c r="O168" s="174" t="n"/>
      <c r="P168" s="174" t="n"/>
      <c r="Q168" s="174" t="n"/>
      <c r="R168" s="58" t="n"/>
      <c r="T168" s="1" t="n"/>
    </row>
    <row r="169" ht="12.75" customFormat="1" customHeight="1" s="53" thickBot="1">
      <c r="B169" s="71" t="inlineStr">
        <is>
          <t>Renda dos Investimentos</t>
        </is>
      </c>
      <c r="C169" s="72" t="n"/>
      <c r="D169" s="72" t="n"/>
      <c r="E169" s="173" t="n">
        <v>0</v>
      </c>
      <c r="F169" s="173">
        <f>(F160-F149)-E160</f>
        <v/>
      </c>
      <c r="G169" s="173">
        <f>(G160-G149)-F160</f>
        <v/>
      </c>
      <c r="H169" s="173">
        <f>(H160-H149)-G160</f>
        <v/>
      </c>
      <c r="I169" s="173">
        <f>(I160-I149)-H160</f>
        <v/>
      </c>
      <c r="J169" s="173">
        <f>(J160-J149)-I160</f>
        <v/>
      </c>
      <c r="K169" s="173">
        <f>(K160-K149)-J160</f>
        <v/>
      </c>
      <c r="L169" s="173">
        <f>(L160-L149)-K160</f>
        <v/>
      </c>
      <c r="M169" s="173">
        <f>(M160-M149)-L160</f>
        <v/>
      </c>
      <c r="N169" s="173">
        <f>(N160-N149)-M160</f>
        <v/>
      </c>
      <c r="O169" s="173">
        <f>(O160-O149)-N160</f>
        <v/>
      </c>
      <c r="P169" s="173">
        <f>(P160-P149)-O160</f>
        <v/>
      </c>
      <c r="Q169" s="173" t="n"/>
      <c r="R169" s="175">
        <f>SUM(E169:P169)</f>
        <v/>
      </c>
      <c r="S169" s="9" t="n"/>
      <c r="T169" s="4" t="n"/>
    </row>
    <row r="170" ht="12.75" customHeight="1" s="131" thickBot="1">
      <c r="R170" s="58" t="n"/>
      <c r="T170" s="1" t="n"/>
    </row>
    <row r="171" ht="12.75" customHeight="1" s="131" thickBot="1">
      <c r="B171" s="67" t="inlineStr">
        <is>
          <t>Grau de Independência Financeira</t>
        </is>
      </c>
      <c r="C171" s="68" t="n"/>
      <c r="D171" s="68" t="n"/>
      <c r="E171" s="70">
        <f>IF(E32&gt;0,IF(E169/E32&gt;0,E169/E32,0),0)</f>
        <v/>
      </c>
      <c r="F171" s="70">
        <f>IF(F32&gt;0,IF(F169/F32&gt;0,F169/F32,0),0)</f>
        <v/>
      </c>
      <c r="G171" s="70">
        <f>IF(G32&gt;0,IF(G169/G32&gt;0,G169/G32,0),0)</f>
        <v/>
      </c>
      <c r="H171" s="70">
        <f>IF(H32&gt;0,IF(H169/H32&gt;0,H169/H32,0),0)</f>
        <v/>
      </c>
      <c r="I171" s="70">
        <f>IF(I32&gt;0,IF(I169/I32&gt;0,I169/I32,0),0)</f>
        <v/>
      </c>
      <c r="J171" s="70">
        <f>IF(J32&gt;0,IF(J169/J32&gt;0,J169/J32,0),0)</f>
        <v/>
      </c>
      <c r="K171" s="70">
        <f>IF(K32&gt;0,IF(K169/K32&gt;0,K169/K32,0),0)</f>
        <v/>
      </c>
      <c r="L171" s="70">
        <f>IF(L32&gt;0,IF(L169/L32&gt;0,L169/L32,0),0)</f>
        <v/>
      </c>
      <c r="M171" s="70">
        <f>IF(M32&gt;0,IF(M169/M32&gt;0,M169/M32,0),0)</f>
        <v/>
      </c>
      <c r="N171" s="70">
        <f>IF(N32&gt;0,IF(N169/N32&gt;0,N169/N32,0),0)</f>
        <v/>
      </c>
      <c r="O171" s="70">
        <f>IF(O32&gt;0,IF(O169/O32&gt;0,O169/O32,0),0)</f>
        <v/>
      </c>
      <c r="P171" s="70">
        <f>IF(P32&gt;0,IF(P169/P32&gt;0,P169/P32,0),0)</f>
        <v/>
      </c>
      <c r="Q171" s="70" t="n"/>
      <c r="R171" s="69" t="n"/>
      <c r="T171" s="1" t="n"/>
    </row>
    <row r="172" ht="12.75" customFormat="1" customHeight="1" s="18" thickBot="1">
      <c r="E172" s="5" t="n"/>
      <c r="F172" s="5" t="n"/>
      <c r="G172" s="5" t="n"/>
      <c r="H172" s="5" t="n"/>
      <c r="R172" s="58" t="n"/>
      <c r="S172" s="7" t="n"/>
      <c r="T172" s="3" t="n"/>
    </row>
    <row r="173" ht="12.75" customFormat="1" customHeight="1" s="18" thickBot="1">
      <c r="B173" s="35" t="inlineStr">
        <is>
          <t>Rentabilidade Mensal Aplicação</t>
        </is>
      </c>
      <c r="C173" s="33" t="n"/>
      <c r="D173" s="34" t="n"/>
      <c r="E173" s="176" t="n"/>
      <c r="F173" s="176" t="n"/>
      <c r="G173" s="176" t="n"/>
      <c r="H173" s="176" t="n"/>
      <c r="I173" s="176" t="n"/>
      <c r="J173" s="176" t="n"/>
      <c r="K173" s="176" t="n"/>
      <c r="L173" s="176" t="n"/>
      <c r="M173" s="176" t="n"/>
      <c r="N173" s="176" t="n"/>
      <c r="O173" s="176" t="n"/>
      <c r="P173" s="176" t="n"/>
      <c r="Q173" s="176" t="n"/>
      <c r="R173" s="181" t="n"/>
      <c r="S173" s="7" t="n"/>
      <c r="T173" s="3" t="n"/>
    </row>
    <row r="174" outlineLevel="1" customFormat="1" s="18">
      <c r="B174" s="61" t="n"/>
      <c r="C174" s="54" t="n"/>
      <c r="D174" s="31" t="n"/>
      <c r="E174" s="182" t="n"/>
      <c r="F174" s="182" t="n"/>
      <c r="G174" s="182" t="n"/>
      <c r="H174" s="182" t="n"/>
      <c r="I174" s="182" t="n"/>
      <c r="J174" s="182" t="n"/>
      <c r="K174" s="182" t="n"/>
      <c r="L174" s="182" t="n"/>
      <c r="M174" s="182" t="n"/>
      <c r="N174" s="182" t="n"/>
      <c r="O174" s="182" t="n"/>
      <c r="P174" s="182" t="n"/>
      <c r="Q174" s="177" t="n"/>
      <c r="R174" s="63" t="n"/>
      <c r="S174" s="7" t="n"/>
      <c r="T174" s="3" t="n"/>
    </row>
    <row r="175" outlineLevel="1" customFormat="1" s="18">
      <c r="B175" s="23">
        <f>B164</f>
        <v/>
      </c>
      <c r="C175" s="128" t="n"/>
      <c r="D175" s="14" t="n"/>
      <c r="E175" s="183" t="n">
        <v>0</v>
      </c>
      <c r="F175" s="183">
        <f>IF(E164&lt;&gt;0,(F164-F153-E164)/E164,0)</f>
        <v/>
      </c>
      <c r="G175" s="183">
        <f>IF(F164&lt;&gt;0,(G164-G153-F164)/F164,0)</f>
        <v/>
      </c>
      <c r="H175" s="183">
        <f>IF(G164&lt;&gt;0,(H164-H153-G164)/G164,0)</f>
        <v/>
      </c>
      <c r="I175" s="183">
        <f>IF(H164&lt;&gt;0,(I164-I153-H164)/H164,0)</f>
        <v/>
      </c>
      <c r="J175" s="183">
        <f>IF(I164&lt;&gt;0,(J164-J153-I164)/I164,0)</f>
        <v/>
      </c>
      <c r="K175" s="183">
        <f>IF(J164&lt;&gt;0,(K164-K153-J164)/J164,0)</f>
        <v/>
      </c>
      <c r="L175" s="183">
        <f>IF(K164&lt;&gt;0,(L164-L153-K164)/K164,0)</f>
        <v/>
      </c>
      <c r="M175" s="183">
        <f>IF(L164&lt;&gt;0,(M164-M153-L164)/L164,0)</f>
        <v/>
      </c>
      <c r="N175" s="183">
        <f>IF(M164&lt;&gt;0,(N164-N153-M164)/M164,0)</f>
        <v/>
      </c>
      <c r="O175" s="183">
        <f>IF(N164&lt;&gt;0,(O164-O153-N164)/N164,0)</f>
        <v/>
      </c>
      <c r="P175" s="183">
        <f>IF(O164&lt;&gt;0,(P164-P153-O164)/O164,0)</f>
        <v/>
      </c>
      <c r="Q175" s="17" t="n"/>
      <c r="R175" s="64">
        <f>-1+(1+F175)*(1+G175)*(1+H175)*(1+I175)*(1+J175)*(1+K175)*(1+L175)*(1+M175)*(1+N175)*(1+O175)*(1+P175)</f>
        <v/>
      </c>
      <c r="S175" s="7" t="n"/>
      <c r="T175" s="3" t="n"/>
    </row>
    <row r="176" outlineLevel="1" customFormat="1" s="18">
      <c r="B176" s="23">
        <f>B165</f>
        <v/>
      </c>
      <c r="C176" s="128" t="n"/>
      <c r="D176" s="36" t="n"/>
      <c r="E176" s="183" t="n">
        <v>0</v>
      </c>
      <c r="F176" s="183">
        <f>IF(E165&lt;&gt;0,(F165-F154-E165)/E165,0)</f>
        <v/>
      </c>
      <c r="G176" s="183">
        <f>IF(F165&lt;&gt;0,(G165-G154-F165)/F165,0)</f>
        <v/>
      </c>
      <c r="H176" s="183">
        <f>IF(G165&lt;&gt;0,(H165-H154-G165)/G165,0)</f>
        <v/>
      </c>
      <c r="I176" s="183">
        <f>IF(H165&lt;&gt;0,(I165-I154-H165)/H165,0)</f>
        <v/>
      </c>
      <c r="J176" s="183">
        <f>IF(I165&lt;&gt;0,(J165-J154-I165)/I165,0)</f>
        <v/>
      </c>
      <c r="K176" s="183">
        <f>IF(J165&lt;&gt;0,(K165-K154-J165)/J165,0)</f>
        <v/>
      </c>
      <c r="L176" s="183">
        <f>IF(K165&lt;&gt;0,(L165-L154-K165)/K165,0)</f>
        <v/>
      </c>
      <c r="M176" s="183">
        <f>IF(L165&lt;&gt;0,(M165-M154-L165)/L165,0)</f>
        <v/>
      </c>
      <c r="N176" s="183">
        <f>IF(M165&lt;&gt;0,(N165-N154-M165)/M165,0)</f>
        <v/>
      </c>
      <c r="O176" s="183">
        <f>IF(N165&lt;&gt;0,(O165-O154-N165)/N165,0)</f>
        <v/>
      </c>
      <c r="P176" s="183">
        <f>IF(O165&lt;&gt;0,(P165-P154-O165)/O165,0)</f>
        <v/>
      </c>
      <c r="Q176" s="37" t="n"/>
      <c r="R176" s="64">
        <f>-1+(1+F176)*(1+G176)*(1+H176)*(1+I176)*(1+J176)*(1+K176)*(1+L176)*(1+M176)*(1+N176)*(1+O176)*(1+P176)</f>
        <v/>
      </c>
      <c r="S176" s="7" t="n"/>
      <c r="T176" s="3" t="n"/>
    </row>
    <row r="177" outlineLevel="1" customFormat="1" s="18">
      <c r="B177" s="23">
        <f>B166</f>
        <v/>
      </c>
      <c r="C177" s="128" t="n"/>
      <c r="D177" s="36" t="n"/>
      <c r="E177" s="183" t="n">
        <v>0</v>
      </c>
      <c r="F177" s="183">
        <f>IF(E166&lt;&gt;0,(F166-F155-E166)/E166,0)</f>
        <v/>
      </c>
      <c r="G177" s="183">
        <f>IF(F166&lt;&gt;0,(G166-G155-F166)/F166,0)</f>
        <v/>
      </c>
      <c r="H177" s="183">
        <f>IF(G166&lt;&gt;0,(H166-H155-G166)/G166,0)</f>
        <v/>
      </c>
      <c r="I177" s="183">
        <f>IF(H166&lt;&gt;0,(I166-I155-H166)/H166,0)</f>
        <v/>
      </c>
      <c r="J177" s="183">
        <f>IF(I166&lt;&gt;0,(J166-J155-I166)/I166,0)</f>
        <v/>
      </c>
      <c r="K177" s="183">
        <f>IF(J166&lt;&gt;0,(K166-K155-J166)/J166,0)</f>
        <v/>
      </c>
      <c r="L177" s="183">
        <f>IF(K166&lt;&gt;0,(L166-L155-K166)/K166,0)</f>
        <v/>
      </c>
      <c r="M177" s="183">
        <f>IF(L166&lt;&gt;0,(M166-M155-L166)/L166,0)</f>
        <v/>
      </c>
      <c r="N177" s="183">
        <f>IF(M166&lt;&gt;0,(N166-N155-M166)/M166,0)</f>
        <v/>
      </c>
      <c r="O177" s="183">
        <f>IF(N166&lt;&gt;0,(O166-O155-N166)/N166,0)</f>
        <v/>
      </c>
      <c r="P177" s="183">
        <f>IF(O166&lt;&gt;0,(P166-P155-O166)/O166,0)</f>
        <v/>
      </c>
      <c r="Q177" s="37" t="n"/>
      <c r="R177" s="64">
        <f>-1+(1+F177)*(1+G177)*(1+H177)*(1+I177)*(1+J177)*(1+K177)*(1+L177)*(1+M177)*(1+N177)*(1+O177)*(1+P177)</f>
        <v/>
      </c>
      <c r="S177" s="7" t="n"/>
      <c r="T177" s="3" t="n"/>
    </row>
    <row r="178" outlineLevel="1" ht="12.75" customFormat="1" customHeight="1" s="18" thickBot="1">
      <c r="B178" s="23">
        <f>B167</f>
        <v/>
      </c>
      <c r="C178" s="128" t="n"/>
      <c r="D178" s="36" t="n"/>
      <c r="E178" s="183" t="n">
        <v>0</v>
      </c>
      <c r="F178" s="183">
        <f>IF(E167&lt;&gt;0,(F167-F156-E167)/E167,0)</f>
        <v/>
      </c>
      <c r="G178" s="183">
        <f>IF(F167&lt;&gt;0,(G167-G156-F167)/F167,0)</f>
        <v/>
      </c>
      <c r="H178" s="183">
        <f>IF(G167&lt;&gt;0,(H167-H156-G167)/G167,0)</f>
        <v/>
      </c>
      <c r="I178" s="183">
        <f>IF(H167&lt;&gt;0,(I167-I156-H167)/H167,0)</f>
        <v/>
      </c>
      <c r="J178" s="183">
        <f>IF(I167&lt;&gt;0,(J167-J156-I167)/I167,0)</f>
        <v/>
      </c>
      <c r="K178" s="183">
        <f>IF(J167&lt;&gt;0,(K167-K156-J167)/J167,0)</f>
        <v/>
      </c>
      <c r="L178" s="183">
        <f>IF(K167&lt;&gt;0,(L167-L156-K167)/K167,0)</f>
        <v/>
      </c>
      <c r="M178" s="183">
        <f>IF(L167&lt;&gt;0,(M167-M156-L167)/L167,0)</f>
        <v/>
      </c>
      <c r="N178" s="183">
        <f>IF(M167&lt;&gt;0,(N167-N156-M167)/M167,0)</f>
        <v/>
      </c>
      <c r="O178" s="183">
        <f>IF(N167&lt;&gt;0,(O167-O156-N167)/N167,0)</f>
        <v/>
      </c>
      <c r="P178" s="183">
        <f>IF(O167&lt;&gt;0,(P167-P156-O167)/O167,0)</f>
        <v/>
      </c>
      <c r="Q178" s="37" t="n"/>
      <c r="R178" s="65">
        <f>-1+(1+F178)*(1+G178)*(1+H178)*(1+I178)*(1+J178)*(1+K178)*(1+L178)*(1+M178)*(1+N178)*(1+O178)*(1+P178)</f>
        <v/>
      </c>
      <c r="S178" s="7" t="n"/>
      <c r="T178" s="3" t="n"/>
    </row>
    <row r="179" ht="12.75" customFormat="1" customHeight="1" s="18" thickBot="1"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6" t="n"/>
      <c r="S179" s="7" t="n"/>
      <c r="T179" s="3" t="n"/>
    </row>
    <row r="180" ht="12.75" customFormat="1" customHeight="1" s="18" thickBot="1">
      <c r="B180" s="71" t="inlineStr">
        <is>
          <t>Rentabilidade média dos investimentos</t>
        </is>
      </c>
      <c r="C180" s="72" t="n"/>
      <c r="D180" s="72" t="n"/>
      <c r="E180" s="74" t="n"/>
      <c r="F180" s="74">
        <f>IF(E160&lt;&gt;0,(F160-F149-E160)/E160,0)</f>
        <v/>
      </c>
      <c r="G180" s="74">
        <f>IF(F160&lt;&gt;0,(G160-G149-F160)/F160,0)</f>
        <v/>
      </c>
      <c r="H180" s="74">
        <f>IF(G160&lt;&gt;0,(H160-H149-G160)/G160,0)</f>
        <v/>
      </c>
      <c r="I180" s="74">
        <f>IF(H160&lt;&gt;0,(I160-I149-H160)/H160,0)</f>
        <v/>
      </c>
      <c r="J180" s="74">
        <f>IF(I160&lt;&gt;0,(J160-J149-I160)/I160,0)</f>
        <v/>
      </c>
      <c r="K180" s="74">
        <f>IF(J160&lt;&gt;0,(K160-K149-J160)/J160,0)</f>
        <v/>
      </c>
      <c r="L180" s="74">
        <f>IF(K160&lt;&gt;0,(L160-L149-K160)/K160,0)</f>
        <v/>
      </c>
      <c r="M180" s="74">
        <f>IF(L160&lt;&gt;0,(M160-M149-L160)/L160,0)</f>
        <v/>
      </c>
      <c r="N180" s="74">
        <f>IF(M160&lt;&gt;0,(N160-N149-M160)/M160,0)</f>
        <v/>
      </c>
      <c r="O180" s="74">
        <f>IF(N160&lt;&gt;0,(O160-O149-N160)/N160,0)</f>
        <v/>
      </c>
      <c r="P180" s="74">
        <f>IF(O160&lt;&gt;0,(P160-P149-O160)/O160,0)</f>
        <v/>
      </c>
      <c r="Q180" s="74" t="n"/>
      <c r="R180" s="75">
        <f>-1+(1+F180)*(1+G180)*(1+H180)*(1+I180)*(1+J180)*(1+K180)*(1+L180)*(1+M180)*(1+N180)*(1+O180)*(1+P180)</f>
        <v/>
      </c>
      <c r="S180" s="7" t="n"/>
      <c r="T180" s="3" t="n"/>
    </row>
    <row r="181">
      <c r="B181" s="53" t="n"/>
      <c r="C181" s="53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55" t="n"/>
    </row>
    <row r="186">
      <c r="B186" s="19" t="inlineStr">
        <is>
          <t>Desenvolvido por Gustavo Cerbasi</t>
        </is>
      </c>
      <c r="C186" s="19" t="n"/>
    </row>
    <row r="187" ht="12.75" customHeight="1" s="131">
      <c r="B187" s="20" t="n"/>
      <c r="C187" s="20" t="n"/>
    </row>
    <row r="188" customFormat="1" s="8">
      <c r="B188" s="7" t="n"/>
      <c r="C188" s="7" t="n"/>
      <c r="R188" s="9" t="n"/>
    </row>
    <row r="189" customFormat="1" s="8">
      <c r="B189" s="7" t="n"/>
      <c r="C189" s="7" t="n"/>
      <c r="R189" s="9" t="n"/>
    </row>
    <row r="190" customFormat="1" s="8">
      <c r="B190" s="7" t="n"/>
      <c r="C190" s="7" t="n"/>
      <c r="R190" s="9" t="n"/>
    </row>
    <row r="191" customFormat="1" s="8">
      <c r="B191" s="7" t="n"/>
      <c r="C191" s="7" t="n"/>
      <c r="R191" s="9" t="n"/>
    </row>
    <row r="192" customFormat="1" s="8">
      <c r="B192" s="7" t="n"/>
      <c r="C192" s="7" t="n"/>
      <c r="R192" s="9" t="n"/>
    </row>
    <row r="193" customFormat="1" s="8">
      <c r="B193" s="7" t="n"/>
      <c r="C193" s="7" t="n"/>
      <c r="R193" s="9" t="n"/>
    </row>
    <row r="194" customFormat="1" s="8">
      <c r="B194" s="7" t="n"/>
      <c r="C194" s="7" t="n"/>
      <c r="R194" s="9" t="n"/>
    </row>
  </sheetData>
  <mergeCells count="1">
    <mergeCell ref="F2:H2"/>
  </mergeCells>
  <pageMargins left="0.33" right="0.49" top="0.58" bottom="0.4" header="0.46" footer="0.21"/>
  <pageSetup orientation="landscape" paperSize="9" scale="80" horizontalDpi="300" verticalDpi="300"/>
  <headerFooter alignWithMargins="0">
    <oddHeader>&amp;C&amp;"Arial,Negrito"&amp;12 FLUXO DE CAIXA: MENSAL/ANUAL</oddHeader>
    <oddFooter/>
    <evenHeader/>
    <evenFooter/>
    <firstHeader/>
    <firstFooter/>
  </headerFooter>
  <rowBreaks count="3" manualBreakCount="3">
    <brk id="60" min="0" max="16383" man="1"/>
    <brk id="118" min="1" max="15" man="1"/>
    <brk id="158" min="0" max="16383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11"/>
  <sheetViews>
    <sheetView tabSelected="1" workbookViewId="0">
      <selection activeCell="G18" sqref="G18"/>
    </sheetView>
  </sheetViews>
  <sheetFormatPr baseColWidth="10" defaultColWidth="8.83203125" defaultRowHeight="13"/>
  <cols>
    <col width="31.5" bestFit="1" customWidth="1" style="131" min="2" max="2"/>
    <col width="15.33203125" customWidth="1" style="131" min="3" max="3"/>
    <col width="14.83203125" customWidth="1" style="131" min="4" max="4"/>
    <col width="110.5" bestFit="1" customWidth="1" style="131" min="5" max="5"/>
    <col width="9.83203125" bestFit="1" customWidth="1" style="131" min="6" max="6"/>
    <col width="17" bestFit="1" customWidth="1" style="131" min="7" max="7"/>
  </cols>
  <sheetData>
    <row r="1">
      <c r="A1" s="76" t="inlineStr">
        <is>
          <t>Nome</t>
        </is>
      </c>
      <c r="B1" s="76" t="inlineStr">
        <is>
          <t>Saldo atual</t>
        </is>
      </c>
      <c r="C1" s="76" t="inlineStr">
        <is>
          <t>Conta</t>
        </is>
      </c>
      <c r="D1" s="76" t="inlineStr">
        <is>
          <t>Transferências</t>
        </is>
      </c>
      <c r="E1" s="76" t="inlineStr">
        <is>
          <t>Descrição</t>
        </is>
      </c>
      <c r="F1" s="76" t="inlineStr">
        <is>
          <t>Beneficiário</t>
        </is>
      </c>
      <c r="G1" s="184" t="inlineStr">
        <is>
          <t>Categoria</t>
        </is>
      </c>
      <c r="H1" s="76" t="inlineStr">
        <is>
          <t>Data</t>
        </is>
      </c>
      <c r="I1" s="76" t="inlineStr">
        <is>
          <t>Tempo</t>
        </is>
      </c>
      <c r="J1" s="76" t="inlineStr">
        <is>
          <t>Valor</t>
        </is>
      </c>
      <c r="K1" s="76" t="inlineStr">
        <is>
          <t>Câmbio</t>
        </is>
      </c>
      <c r="L1" s="76" t="inlineStr">
        <is>
          <t>Número do cheque</t>
        </is>
      </c>
      <c r="M1" t="inlineStr">
        <is>
          <t>Saldo</t>
        </is>
      </c>
    </row>
    <row r="2">
      <c r="A2" s="76" t="inlineStr"/>
      <c r="B2" s="76" t="inlineStr"/>
      <c r="C2" s="76" t="inlineStr">
        <is>
          <t>BB CC</t>
        </is>
      </c>
      <c r="D2" s="76" t="inlineStr"/>
      <c r="E2" s="76" t="inlineStr">
        <is>
          <t>Compra com Cartão - 02/01 09:01 LEROY BRASILIA</t>
        </is>
      </c>
      <c r="F2" s="76" t="inlineStr"/>
      <c r="G2" s="184" t="inlineStr"/>
      <c r="H2" s="76" t="inlineStr">
        <is>
          <t>2021-01-04 15:00:00</t>
        </is>
      </c>
      <c r="I2" s="76" t="inlineStr">
        <is>
          <t>-171.33</t>
        </is>
      </c>
      <c r="J2" s="76" t="inlineStr"/>
      <c r="K2" s="76" t="inlineStr">
        <is>
          <t>BRL</t>
        </is>
      </c>
      <c r="L2" s="76" t="inlineStr"/>
    </row>
    <row r="3">
      <c r="A3" s="76" t="inlineStr"/>
      <c r="B3" s="76" t="inlineStr"/>
      <c r="C3" s="76" t="inlineStr">
        <is>
          <t>BB CC</t>
        </is>
      </c>
      <c r="D3" s="76" t="inlineStr"/>
      <c r="E3" s="76" t="inlineStr">
        <is>
          <t>Compra com Cartão - 02/01 20:50 PAG*AurineteLopesFer</t>
        </is>
      </c>
      <c r="F3" s="76" t="inlineStr"/>
      <c r="G3" s="184" t="inlineStr"/>
      <c r="H3" s="76" t="inlineStr">
        <is>
          <t>2021-01-04 15:00:00</t>
        </is>
      </c>
      <c r="I3" s="76" t="inlineStr">
        <is>
          <t>-28.00</t>
        </is>
      </c>
      <c r="J3" s="76" t="inlineStr"/>
      <c r="K3" s="76" t="inlineStr">
        <is>
          <t>BRL</t>
        </is>
      </c>
      <c r="L3" s="76" t="inlineStr"/>
    </row>
    <row r="4">
      <c r="A4" s="76" t="inlineStr"/>
      <c r="B4" s="76" t="inlineStr"/>
      <c r="C4" s="76" t="inlineStr">
        <is>
          <t>BB CC</t>
        </is>
      </c>
      <c r="D4" s="76" t="inlineStr"/>
      <c r="E4" s="76" t="inlineStr">
        <is>
          <t>Compra com Cartão - 03/01 07:34 POSTO DE COMBUSTIVEL</t>
        </is>
      </c>
      <c r="F4" s="76" t="inlineStr"/>
      <c r="G4" s="184" t="inlineStr"/>
      <c r="H4" s="76" t="inlineStr">
        <is>
          <t>2021-01-04 15:00:00</t>
        </is>
      </c>
      <c r="I4" s="76" t="inlineStr">
        <is>
          <t>-192.44</t>
        </is>
      </c>
      <c r="J4" s="76" t="inlineStr"/>
      <c r="K4" s="76" t="inlineStr">
        <is>
          <t>BRL</t>
        </is>
      </c>
      <c r="L4" s="76" t="inlineStr"/>
    </row>
    <row r="5">
      <c r="A5" s="76" t="inlineStr"/>
      <c r="B5" s="76" t="inlineStr"/>
      <c r="C5" s="76" t="inlineStr">
        <is>
          <t>BB CC</t>
        </is>
      </c>
      <c r="D5" s="76" t="inlineStr"/>
      <c r="E5" s="76" t="inlineStr">
        <is>
          <t>TED - 260 0001 72176032187 PAULO DA CUNHA PA</t>
        </is>
      </c>
      <c r="F5" s="76" t="inlineStr"/>
      <c r="G5" s="184" t="inlineStr"/>
      <c r="H5" s="76" t="inlineStr">
        <is>
          <t>2021-01-04 15:00:00</t>
        </is>
      </c>
      <c r="I5" s="76" t="inlineStr">
        <is>
          <t>-1000.00</t>
        </is>
      </c>
      <c r="J5" s="76" t="inlineStr"/>
      <c r="K5" s="76" t="inlineStr">
        <is>
          <t>BRL</t>
        </is>
      </c>
      <c r="L5" s="76" t="inlineStr"/>
    </row>
    <row r="6">
      <c r="A6" s="76" t="inlineStr"/>
      <c r="B6" s="76" t="inlineStr"/>
      <c r="C6" s="76" t="inlineStr">
        <is>
          <t>BB CC</t>
        </is>
      </c>
      <c r="D6" s="76" t="inlineStr"/>
      <c r="E6" s="76" t="inlineStr">
        <is>
          <t>TED Transf.Eletr.Disponiv - 104 0647 72176032187 PAULO DA CUNHA PA</t>
        </is>
      </c>
      <c r="F6" s="76" t="inlineStr"/>
      <c r="G6" s="184" t="inlineStr"/>
      <c r="H6" s="76" t="inlineStr">
        <is>
          <t>2021-01-04 15:00:00</t>
        </is>
      </c>
      <c r="I6" s="76" t="inlineStr">
        <is>
          <t>-500.00</t>
        </is>
      </c>
      <c r="J6" s="76" t="inlineStr"/>
      <c r="K6" s="76" t="inlineStr">
        <is>
          <t>BRL</t>
        </is>
      </c>
      <c r="L6" s="76" t="inlineStr"/>
    </row>
    <row r="7">
      <c r="A7" s="76" t="inlineStr"/>
      <c r="B7" s="76" t="inlineStr"/>
      <c r="C7" s="76" t="inlineStr">
        <is>
          <t>BB CC</t>
        </is>
      </c>
      <c r="D7" s="76" t="inlineStr"/>
      <c r="E7" s="76" t="inlineStr">
        <is>
          <t>TED Transf.Eletr.Disponiv - 341 1248 009105360000122 ICAP DO BRASI</t>
        </is>
      </c>
      <c r="F7" s="76" t="inlineStr"/>
      <c r="G7" s="184" t="inlineStr"/>
      <c r="H7" s="76" t="inlineStr">
        <is>
          <t>2021-01-04 15:00:00</t>
        </is>
      </c>
      <c r="I7" s="76" t="inlineStr">
        <is>
          <t>-2000.00</t>
        </is>
      </c>
      <c r="J7" s="76" t="inlineStr"/>
      <c r="K7" s="76" t="inlineStr">
        <is>
          <t>BRL</t>
        </is>
      </c>
      <c r="L7" s="76" t="inlineStr"/>
    </row>
    <row r="8">
      <c r="A8" s="76" t="inlineStr"/>
      <c r="B8" s="76" t="inlineStr"/>
      <c r="C8" s="76" t="inlineStr">
        <is>
          <t>BB CC</t>
        </is>
      </c>
      <c r="D8" s="76" t="inlineStr"/>
      <c r="E8" s="76" t="inlineStr">
        <is>
          <t>Pagto conta telefone - cLARO CO DDD 61 A 69</t>
        </is>
      </c>
      <c r="F8" s="76" t="inlineStr"/>
      <c r="G8" s="184" t="inlineStr"/>
      <c r="H8" s="76" t="inlineStr">
        <is>
          <t>2021-01-04 15:00:00</t>
        </is>
      </c>
      <c r="I8" s="76" t="inlineStr">
        <is>
          <t>-51.99</t>
        </is>
      </c>
      <c r="J8" s="76" t="inlineStr"/>
      <c r="K8" s="76" t="inlineStr">
        <is>
          <t>BRL</t>
        </is>
      </c>
      <c r="L8" s="76" t="inlineStr"/>
    </row>
    <row r="9">
      <c r="A9" s="76" t="inlineStr"/>
      <c r="B9" s="76" t="inlineStr"/>
      <c r="C9" s="76" t="inlineStr">
        <is>
          <t>BB CC</t>
        </is>
      </c>
      <c r="D9" s="76" t="inlineStr"/>
      <c r="E9" s="76" t="inlineStr">
        <is>
          <t>Pagamento de Boleto - CONSORCIO NACIONAL HONDA</t>
        </is>
      </c>
      <c r="F9" s="76" t="inlineStr"/>
      <c r="G9" s="184" t="inlineStr"/>
      <c r="H9" s="76" t="inlineStr">
        <is>
          <t>2021-01-04 15:00:00</t>
        </is>
      </c>
      <c r="I9" s="76" t="inlineStr">
        <is>
          <t>-1986.89</t>
        </is>
      </c>
      <c r="J9" s="76" t="inlineStr"/>
      <c r="K9" s="76" t="inlineStr">
        <is>
          <t>BRL</t>
        </is>
      </c>
      <c r="L9" s="76" t="inlineStr"/>
    </row>
    <row r="10">
      <c r="A10" s="76" t="inlineStr"/>
      <c r="B10" s="76" t="inlineStr"/>
      <c r="C10" s="76" t="inlineStr">
        <is>
          <t>BB CC</t>
        </is>
      </c>
      <c r="D10" s="76" t="inlineStr"/>
      <c r="E10" s="76" t="inlineStr">
        <is>
          <t>TED Transf.Eletr.Disponiv - 033 3678 16880828833 NATANIEL ADERITO</t>
        </is>
      </c>
      <c r="F10" s="76" t="inlineStr"/>
      <c r="G10" s="184" t="inlineStr"/>
      <c r="H10" s="76" t="inlineStr">
        <is>
          <t>2021-01-04 15:00:00</t>
        </is>
      </c>
      <c r="I10" s="76" t="inlineStr">
        <is>
          <t>-350.00</t>
        </is>
      </c>
      <c r="J10" s="76" t="inlineStr"/>
      <c r="K10" s="76" t="inlineStr">
        <is>
          <t>BRL</t>
        </is>
      </c>
      <c r="L10" s="76" t="inlineStr"/>
    </row>
    <row r="11">
      <c r="A11" s="76" t="inlineStr"/>
      <c r="B11" s="76" t="inlineStr"/>
      <c r="C11" s="76" t="inlineStr">
        <is>
          <t>BB CC</t>
        </is>
      </c>
      <c r="D11" s="76" t="inlineStr"/>
      <c r="E11" s="76" t="inlineStr">
        <is>
          <t>Transferência recebida - 05/01 3603      57348-5 ANDREIA CUNHA</t>
        </is>
      </c>
      <c r="F11" s="76" t="inlineStr"/>
      <c r="G11" s="184" t="inlineStr"/>
      <c r="H11" s="76" t="inlineStr">
        <is>
          <t>2021-01-05 15:00:00</t>
        </is>
      </c>
      <c r="I11" s="76" t="inlineStr">
        <is>
          <t>1678.00</t>
        </is>
      </c>
      <c r="J11" s="76" t="inlineStr"/>
      <c r="K11" s="76" t="inlineStr">
        <is>
          <t>BRL</t>
        </is>
      </c>
      <c r="L11" s="76" t="inlineStr"/>
    </row>
    <row r="12">
      <c r="A12" s="76" t="inlineStr"/>
      <c r="B12" s="76" t="inlineStr"/>
      <c r="C12" s="76" t="inlineStr">
        <is>
          <t>BB CC</t>
        </is>
      </c>
      <c r="D12" s="76" t="inlineStr"/>
      <c r="E12" s="76" t="inlineStr">
        <is>
          <t>PIX - Enviado - 05/01 17:47 Eduardo Nunes De Almeida</t>
        </is>
      </c>
      <c r="F12" s="76" t="inlineStr"/>
      <c r="G12" s="184" t="inlineStr"/>
      <c r="H12" s="76" t="inlineStr">
        <is>
          <t>2021-01-05 15:00:00</t>
        </is>
      </c>
      <c r="I12" s="76" t="inlineStr">
        <is>
          <t>-50.00</t>
        </is>
      </c>
      <c r="J12" s="76" t="inlineStr"/>
      <c r="K12" s="76" t="inlineStr">
        <is>
          <t>BRL</t>
        </is>
      </c>
      <c r="L12" s="76" t="inlineStr"/>
    </row>
    <row r="13">
      <c r="A13" s="76" t="inlineStr"/>
      <c r="B13" s="76" t="inlineStr"/>
      <c r="C13" s="76" t="inlineStr">
        <is>
          <t>BB CC</t>
        </is>
      </c>
      <c r="D13" s="76" t="inlineStr"/>
      <c r="E13" s="76" t="inlineStr">
        <is>
          <t>Banco 24 Horas - 07/01 09:00 DONA DE CASA GUARA ATMR</t>
        </is>
      </c>
      <c r="F13" s="76" t="inlineStr"/>
      <c r="G13" s="184" t="inlineStr"/>
      <c r="H13" s="76" t="inlineStr">
        <is>
          <t>2021-01-07 15:00:00</t>
        </is>
      </c>
      <c r="I13" s="76" t="inlineStr">
        <is>
          <t>-260.00</t>
        </is>
      </c>
      <c r="J13" s="76" t="inlineStr"/>
      <c r="K13" s="76" t="inlineStr">
        <is>
          <t>BRL</t>
        </is>
      </c>
      <c r="L13" s="76" t="inlineStr"/>
    </row>
    <row r="14">
      <c r="A14" s="76" t="inlineStr"/>
      <c r="B14" s="76" t="inlineStr"/>
      <c r="C14" s="76" t="inlineStr">
        <is>
          <t>BB CC</t>
        </is>
      </c>
      <c r="D14" s="76" t="inlineStr"/>
      <c r="E14" s="76" t="inlineStr">
        <is>
          <t>Net Serviços de Comunicaç - NET SERVIçOS</t>
        </is>
      </c>
      <c r="F14" s="76" t="inlineStr"/>
      <c r="G14" s="184" t="inlineStr"/>
      <c r="H14" s="76" t="inlineStr">
        <is>
          <t>2021-01-08 15:00:00</t>
        </is>
      </c>
      <c r="I14" s="76" t="inlineStr">
        <is>
          <t>-221.58</t>
        </is>
      </c>
      <c r="J14" s="76" t="inlineStr"/>
      <c r="K14" s="76" t="inlineStr">
        <is>
          <t>BRL</t>
        </is>
      </c>
      <c r="L14" s="76" t="inlineStr"/>
    </row>
    <row r="15">
      <c r="A15" s="76" t="inlineStr"/>
      <c r="B15" s="76" t="inlineStr"/>
      <c r="C15" s="76" t="inlineStr">
        <is>
          <t>BB CC</t>
        </is>
      </c>
      <c r="D15" s="76" t="inlineStr"/>
      <c r="E15" s="76" t="inlineStr">
        <is>
          <t>Transferido da poupança - 09/01 3603      32679-8 PAULO DA CUNHA</t>
        </is>
      </c>
      <c r="F15" s="76" t="inlineStr"/>
      <c r="G15" s="184" t="inlineStr"/>
      <c r="H15" s="76" t="inlineStr">
        <is>
          <t>2021-01-11 15:00:00</t>
        </is>
      </c>
      <c r="I15" s="76" t="inlineStr">
        <is>
          <t>200.00</t>
        </is>
      </c>
      <c r="J15" s="76" t="inlineStr"/>
      <c r="K15" s="76" t="inlineStr">
        <is>
          <t>BRL</t>
        </is>
      </c>
      <c r="L15" s="76" t="inlineStr"/>
    </row>
    <row r="16">
      <c r="A16" s="76" t="inlineStr"/>
      <c r="B16" s="76" t="inlineStr"/>
      <c r="C16" s="76" t="inlineStr">
        <is>
          <t>BB CC</t>
        </is>
      </c>
      <c r="D16" s="76" t="inlineStr"/>
      <c r="E16" s="76" t="inlineStr">
        <is>
          <t>Pagto cartão crédito - PLATINUM ESTILO VISA</t>
        </is>
      </c>
      <c r="F16" s="76" t="inlineStr"/>
      <c r="G16" s="184" t="inlineStr"/>
      <c r="H16" s="76" t="inlineStr">
        <is>
          <t>2021-01-11 15:00:00</t>
        </is>
      </c>
      <c r="I16" s="76" t="inlineStr">
        <is>
          <t>-8392.20</t>
        </is>
      </c>
      <c r="J16" s="76" t="inlineStr"/>
      <c r="K16" s="76" t="inlineStr">
        <is>
          <t>BRL</t>
        </is>
      </c>
      <c r="L16" s="76" t="inlineStr"/>
    </row>
    <row r="17">
      <c r="A17" s="76" t="inlineStr"/>
      <c r="B17" s="76" t="inlineStr"/>
      <c r="C17" s="76" t="inlineStr">
        <is>
          <t>BB CC</t>
        </is>
      </c>
      <c r="D17" s="76" t="inlineStr"/>
      <c r="E17" s="76" t="inlineStr">
        <is>
          <t>Pagto Energia Elétrica - CEB-CIA ENERGETICA DE BSB</t>
        </is>
      </c>
      <c r="F17" s="76" t="inlineStr"/>
      <c r="G17" s="184" t="inlineStr"/>
      <c r="H17" s="76" t="inlineStr">
        <is>
          <t>2021-01-13 15:00:00</t>
        </is>
      </c>
      <c r="I17" s="76" t="inlineStr">
        <is>
          <t>-260.49</t>
        </is>
      </c>
      <c r="J17" s="76" t="inlineStr"/>
      <c r="K17" s="76" t="inlineStr">
        <is>
          <t>BRL</t>
        </is>
      </c>
      <c r="L17" s="76" t="inlineStr"/>
    </row>
    <row r="18">
      <c r="A18" s="76" t="inlineStr"/>
      <c r="B18" s="76" t="inlineStr"/>
      <c r="C18" s="76" t="inlineStr">
        <is>
          <t>BB CC</t>
        </is>
      </c>
      <c r="D18" s="76" t="inlineStr"/>
      <c r="E18" s="76" t="inlineStr">
        <is>
          <t>Transferido da poupança - 14/01 3603      32679-8 PAULO DA CUNHA</t>
        </is>
      </c>
      <c r="F18" s="76" t="inlineStr"/>
      <c r="G18" s="184" t="inlineStr"/>
      <c r="H18" s="76" t="inlineStr">
        <is>
          <t>2021-01-14 15:00:00</t>
        </is>
      </c>
      <c r="I18" s="76" t="inlineStr">
        <is>
          <t>200.00</t>
        </is>
      </c>
      <c r="J18" s="76" t="inlineStr"/>
      <c r="K18" s="76" t="inlineStr">
        <is>
          <t>BRL</t>
        </is>
      </c>
      <c r="L18" s="76" t="inlineStr"/>
    </row>
    <row r="19">
      <c r="A19" s="76" t="inlineStr"/>
      <c r="B19" s="76" t="inlineStr"/>
      <c r="C19" s="76" t="inlineStr">
        <is>
          <t>BB CC</t>
        </is>
      </c>
      <c r="D19" s="76" t="inlineStr"/>
      <c r="E19" s="76" t="inlineStr">
        <is>
          <t>Compra com Cartão - 14/01 10:14 SOUSA NETO</t>
        </is>
      </c>
      <c r="F19" s="76" t="inlineStr"/>
      <c r="G19" s="184" t="inlineStr"/>
      <c r="H19" s="76" t="inlineStr">
        <is>
          <t>2021-01-14 15:00:00</t>
        </is>
      </c>
      <c r="I19" s="76" t="inlineStr">
        <is>
          <t>-35.00</t>
        </is>
      </c>
      <c r="J19" s="76" t="inlineStr"/>
      <c r="K19" s="76" t="inlineStr">
        <is>
          <t>BRL</t>
        </is>
      </c>
      <c r="L19" s="76" t="inlineStr"/>
    </row>
    <row r="20">
      <c r="A20" s="76" t="inlineStr"/>
      <c r="B20" s="76" t="inlineStr"/>
      <c r="C20" s="76" t="inlineStr">
        <is>
          <t>BB CC</t>
        </is>
      </c>
      <c r="D20" s="76" t="inlineStr"/>
      <c r="E20" s="76" t="inlineStr">
        <is>
          <t>TED Transf.Eletr.Disponiv - 341 0198 028478398000195 MAGGIORE COME</t>
        </is>
      </c>
      <c r="F20" s="76" t="inlineStr"/>
      <c r="G20" s="184" t="inlineStr"/>
      <c r="H20" s="76" t="inlineStr">
        <is>
          <t>2021-01-14 15:00:00</t>
        </is>
      </c>
      <c r="I20" s="76" t="inlineStr">
        <is>
          <t>-75.00</t>
        </is>
      </c>
      <c r="J20" s="76" t="inlineStr"/>
      <c r="K20" s="76" t="inlineStr">
        <is>
          <t>BRL</t>
        </is>
      </c>
      <c r="L20" s="76" t="inlineStr"/>
    </row>
    <row r="21">
      <c r="A21" s="76" t="inlineStr"/>
      <c r="B21" s="76" t="inlineStr"/>
      <c r="C21" s="76" t="inlineStr">
        <is>
          <t>BB CC</t>
        </is>
      </c>
      <c r="D21" s="76" t="inlineStr"/>
      <c r="E21" s="76" t="inlineStr">
        <is>
          <t>Pagamentos Diversos - ALFA SEGURADORA</t>
        </is>
      </c>
      <c r="F21" s="76" t="inlineStr"/>
      <c r="G21" s="184" t="inlineStr"/>
      <c r="H21" s="76" t="inlineStr">
        <is>
          <t>2021-01-14 15:00:00</t>
        </is>
      </c>
      <c r="I21" s="76" t="inlineStr">
        <is>
          <t>-285.53</t>
        </is>
      </c>
      <c r="J21" s="76" t="inlineStr"/>
      <c r="K21" s="76" t="inlineStr">
        <is>
          <t>BRL</t>
        </is>
      </c>
      <c r="L21" s="76" t="inlineStr"/>
    </row>
    <row r="22">
      <c r="A22" s="76" t="inlineStr"/>
      <c r="B22" s="76" t="inlineStr"/>
      <c r="C22" s="76" t="inlineStr">
        <is>
          <t>BB CC</t>
        </is>
      </c>
      <c r="D22" s="76" t="inlineStr"/>
      <c r="E22" s="76" t="inlineStr">
        <is>
          <t>Transferido da poupança - 21/01 3603      32679-8 PAULO DA CUNHA</t>
        </is>
      </c>
      <c r="F22" s="76" t="inlineStr"/>
      <c r="G22" s="184" t="inlineStr"/>
      <c r="H22" s="76" t="inlineStr">
        <is>
          <t>2021-01-21 15:00:00</t>
        </is>
      </c>
      <c r="I22" s="76" t="inlineStr">
        <is>
          <t>200.00</t>
        </is>
      </c>
      <c r="J22" s="76" t="inlineStr"/>
      <c r="K22" s="76" t="inlineStr">
        <is>
          <t>BRL</t>
        </is>
      </c>
      <c r="L22" s="76" t="inlineStr"/>
    </row>
    <row r="23">
      <c r="A23" s="76" t="inlineStr"/>
      <c r="B23" s="76" t="inlineStr"/>
      <c r="C23" s="76" t="inlineStr">
        <is>
          <t>BB CC</t>
        </is>
      </c>
      <c r="D23" s="76" t="inlineStr"/>
      <c r="E23" s="76" t="inlineStr">
        <is>
          <t>Compra com Cartão - 21/01 11:30 PAG*COPIADORAPLANALT</t>
        </is>
      </c>
      <c r="F23" s="76" t="inlineStr"/>
      <c r="G23" s="184" t="inlineStr"/>
      <c r="H23" s="76" t="inlineStr">
        <is>
          <t>2021-01-21 15:00:00</t>
        </is>
      </c>
      <c r="I23" s="76" t="inlineStr">
        <is>
          <t>-42.80</t>
        </is>
      </c>
      <c r="J23" s="76" t="inlineStr"/>
      <c r="K23" s="76" t="inlineStr">
        <is>
          <t>BRL</t>
        </is>
      </c>
      <c r="L23" s="76" t="inlineStr"/>
    </row>
    <row r="24">
      <c r="A24" s="76" t="inlineStr"/>
      <c r="B24" s="76" t="inlineStr"/>
      <c r="C24" s="76" t="inlineStr">
        <is>
          <t>BB CC</t>
        </is>
      </c>
      <c r="D24" s="76" t="inlineStr"/>
      <c r="E24" s="76" t="inlineStr">
        <is>
          <t>Transferência enviada - 21/01 1004      56039-1 BRASILIA S A L</t>
        </is>
      </c>
      <c r="F24" s="76" t="inlineStr"/>
      <c r="G24" s="184" t="inlineStr"/>
      <c r="H24" s="76" t="inlineStr">
        <is>
          <t>2021-01-21 15:00:00</t>
        </is>
      </c>
      <c r="I24" s="76" t="inlineStr">
        <is>
          <t>-250.00</t>
        </is>
      </c>
      <c r="J24" s="76" t="inlineStr"/>
      <c r="K24" s="76" t="inlineStr">
        <is>
          <t>BRL</t>
        </is>
      </c>
      <c r="L24" s="76" t="inlineStr"/>
    </row>
    <row r="25">
      <c r="A25" s="76" t="inlineStr"/>
      <c r="B25" s="76" t="inlineStr"/>
      <c r="C25" s="76" t="inlineStr">
        <is>
          <t>BB CC</t>
        </is>
      </c>
      <c r="D25" s="76" t="inlineStr"/>
      <c r="E25" s="76" t="inlineStr">
        <is>
          <t>Pagamento de Impostos - DETRAN DF</t>
        </is>
      </c>
      <c r="F25" s="76" t="inlineStr"/>
      <c r="G25" s="184" t="inlineStr"/>
      <c r="H25" s="76" t="inlineStr">
        <is>
          <t>2021-01-22 15:00:00</t>
        </is>
      </c>
      <c r="I25" s="76" t="inlineStr">
        <is>
          <t>-79.00</t>
        </is>
      </c>
      <c r="J25" s="76" t="inlineStr"/>
      <c r="K25" s="76" t="inlineStr">
        <is>
          <t>BRL</t>
        </is>
      </c>
      <c r="L25" s="76" t="inlineStr"/>
    </row>
    <row r="26">
      <c r="A26" s="76" t="inlineStr"/>
      <c r="B26" s="76" t="inlineStr"/>
      <c r="C26" s="76" t="inlineStr">
        <is>
          <t>BB CC</t>
        </is>
      </c>
      <c r="D26" s="76" t="inlineStr"/>
      <c r="E26" s="76" t="inlineStr">
        <is>
          <t>PIX - Recebido - 00360305 00000235269123 CYBELLE OLIVEI</t>
        </is>
      </c>
      <c r="F26" s="76" t="inlineStr"/>
      <c r="G26" s="184" t="inlineStr"/>
      <c r="H26" s="76" t="inlineStr">
        <is>
          <t>2021-01-25 15:00:00</t>
        </is>
      </c>
      <c r="I26" s="76" t="inlineStr">
        <is>
          <t>10000.00</t>
        </is>
      </c>
      <c r="J26" s="76" t="inlineStr"/>
      <c r="K26" s="76" t="inlineStr">
        <is>
          <t>BRL</t>
        </is>
      </c>
      <c r="L26" s="76" t="inlineStr"/>
    </row>
    <row r="27">
      <c r="A27" s="76" t="inlineStr"/>
      <c r="B27" s="76" t="inlineStr"/>
      <c r="C27" s="76" t="inlineStr">
        <is>
          <t>BB CC</t>
        </is>
      </c>
      <c r="D27" s="76" t="inlineStr"/>
      <c r="E27" s="76" t="inlineStr">
        <is>
          <t>Compra com Cartão - 25/01 07:57 ESTAPAR VIA BRASIL</t>
        </is>
      </c>
      <c r="F27" s="76" t="inlineStr"/>
      <c r="G27" s="184" t="inlineStr"/>
      <c r="H27" s="76" t="inlineStr">
        <is>
          <t>2021-01-25 15:00:00</t>
        </is>
      </c>
      <c r="I27" s="76" t="inlineStr">
        <is>
          <t>-3.20</t>
        </is>
      </c>
      <c r="J27" s="76" t="inlineStr"/>
      <c r="K27" s="76" t="inlineStr">
        <is>
          <t>BRL</t>
        </is>
      </c>
      <c r="L27" s="76" t="inlineStr"/>
    </row>
    <row r="28">
      <c r="A28" s="76" t="inlineStr"/>
      <c r="B28" s="76" t="inlineStr"/>
      <c r="C28" s="76" t="inlineStr">
        <is>
          <t>BB CC</t>
        </is>
      </c>
      <c r="D28" s="76" t="inlineStr"/>
      <c r="E28" s="76" t="inlineStr">
        <is>
          <t>Transferido para Poupança - 27/01 3085  510059975-4 ISABELA FEITOS</t>
        </is>
      </c>
      <c r="F28" s="76" t="inlineStr"/>
      <c r="G28" s="184" t="inlineStr"/>
      <c r="H28" s="76" t="inlineStr">
        <is>
          <t>2021-01-27 15:00:00</t>
        </is>
      </c>
      <c r="I28" s="76" t="inlineStr">
        <is>
          <t>-220.00</t>
        </is>
      </c>
      <c r="J28" s="76" t="inlineStr"/>
      <c r="K28" s="76" t="inlineStr">
        <is>
          <t>BRL</t>
        </is>
      </c>
      <c r="L28" s="76" t="inlineStr"/>
    </row>
    <row r="29">
      <c r="A29" s="76" t="inlineStr"/>
      <c r="B29" s="76" t="inlineStr"/>
      <c r="C29" s="76" t="inlineStr">
        <is>
          <t>BB CP</t>
        </is>
      </c>
      <c r="D29" s="76" t="inlineStr"/>
      <c r="E29" s="76" t="inlineStr">
        <is>
          <t>Juros</t>
        </is>
      </c>
      <c r="F29" s="76" t="inlineStr"/>
      <c r="G29" s="184" t="inlineStr"/>
      <c r="H29" s="76" t="inlineStr">
        <is>
          <t>2021-01-05 15:00:00</t>
        </is>
      </c>
      <c r="I29" s="76" t="inlineStr">
        <is>
          <t>0.04</t>
        </is>
      </c>
      <c r="J29" s="76" t="inlineStr"/>
      <c r="K29" s="76" t="inlineStr">
        <is>
          <t>BRL</t>
        </is>
      </c>
      <c r="L29" s="76" t="inlineStr"/>
    </row>
    <row r="30">
      <c r="A30" s="76" t="inlineStr"/>
      <c r="B30" s="76" t="inlineStr"/>
      <c r="C30" s="76" t="inlineStr">
        <is>
          <t>BB CP</t>
        </is>
      </c>
      <c r="D30" s="76" t="inlineStr"/>
      <c r="E30" s="76" t="inlineStr">
        <is>
          <t>Transferencia Para Conta</t>
        </is>
      </c>
      <c r="F30" s="76" t="inlineStr"/>
      <c r="G30" s="184" t="inlineStr"/>
      <c r="H30" s="76" t="inlineStr">
        <is>
          <t>2021-01-11 15:00:00</t>
        </is>
      </c>
      <c r="I30" s="76" t="inlineStr">
        <is>
          <t>-200.00</t>
        </is>
      </c>
      <c r="J30" s="76" t="inlineStr"/>
      <c r="K30" s="76" t="inlineStr">
        <is>
          <t>BRL</t>
        </is>
      </c>
      <c r="L30" s="76" t="inlineStr"/>
    </row>
    <row r="31">
      <c r="A31" s="76" t="inlineStr"/>
      <c r="B31" s="76" t="inlineStr"/>
      <c r="C31" s="76" t="inlineStr">
        <is>
          <t>BB CP</t>
        </is>
      </c>
      <c r="D31" s="76" t="inlineStr"/>
      <c r="E31" s="76" t="inlineStr">
        <is>
          <t>Transferencia Para Conta</t>
        </is>
      </c>
      <c r="F31" s="76" t="inlineStr"/>
      <c r="G31" s="184" t="inlineStr"/>
      <c r="H31" s="76" t="inlineStr">
        <is>
          <t>2021-01-14 15:00:00</t>
        </is>
      </c>
      <c r="I31" s="76" t="inlineStr">
        <is>
          <t>-200.00</t>
        </is>
      </c>
      <c r="J31" s="76" t="inlineStr"/>
      <c r="K31" s="76" t="inlineStr">
        <is>
          <t>BRL</t>
        </is>
      </c>
      <c r="L31" s="76" t="inlineStr"/>
    </row>
    <row r="32">
      <c r="A32" s="76" t="inlineStr"/>
      <c r="B32" s="76" t="inlineStr"/>
      <c r="C32" s="76" t="inlineStr">
        <is>
          <t>BB CP</t>
        </is>
      </c>
      <c r="D32" s="76" t="inlineStr"/>
      <c r="E32" s="76" t="inlineStr">
        <is>
          <t>Juros</t>
        </is>
      </c>
      <c r="F32" s="76" t="inlineStr"/>
      <c r="G32" s="184" t="inlineStr"/>
      <c r="H32" s="76" t="inlineStr">
        <is>
          <t>2021-01-14 15:00:00</t>
        </is>
      </c>
      <c r="I32" s="76" t="inlineStr">
        <is>
          <t>0.70</t>
        </is>
      </c>
      <c r="J32" s="76" t="inlineStr"/>
      <c r="K32" s="76" t="inlineStr">
        <is>
          <t>BRL</t>
        </is>
      </c>
      <c r="L32" s="76" t="inlineStr"/>
    </row>
    <row r="33">
      <c r="A33" s="76" t="inlineStr"/>
      <c r="B33" s="76" t="inlineStr"/>
      <c r="C33" s="76" t="inlineStr">
        <is>
          <t>BB CP</t>
        </is>
      </c>
      <c r="D33" s="76" t="inlineStr"/>
      <c r="E33" s="76" t="inlineStr">
        <is>
          <t>Transferencia Para Conta</t>
        </is>
      </c>
      <c r="F33" s="76" t="inlineStr"/>
      <c r="G33" s="184" t="inlineStr"/>
      <c r="H33" s="76" t="inlineStr">
        <is>
          <t>2021-01-21 15:00:00</t>
        </is>
      </c>
      <c r="I33" s="76" t="inlineStr">
        <is>
          <t>-200.00</t>
        </is>
      </c>
      <c r="J33" s="76" t="inlineStr"/>
      <c r="K33" s="76" t="inlineStr">
        <is>
          <t>BRL</t>
        </is>
      </c>
      <c r="L33" s="76" t="inlineStr"/>
    </row>
    <row r="34">
      <c r="A34" s="76" t="inlineStr"/>
      <c r="B34" s="76" t="inlineStr"/>
      <c r="C34" s="76" t="inlineStr">
        <is>
          <t>BB CP</t>
        </is>
      </c>
      <c r="D34" s="76" t="inlineStr"/>
      <c r="E34" s="76" t="inlineStr">
        <is>
          <t>Juros</t>
        </is>
      </c>
      <c r="F34" s="76" t="inlineStr"/>
      <c r="G34" s="184" t="inlineStr"/>
      <c r="H34" s="76" t="inlineStr">
        <is>
          <t>2021-03-05 15:00:00</t>
        </is>
      </c>
      <c r="I34" s="76" t="inlineStr">
        <is>
          <t>2.73</t>
        </is>
      </c>
      <c r="J34" s="76" t="inlineStr"/>
      <c r="K34" s="76" t="inlineStr">
        <is>
          <t>BRL</t>
        </is>
      </c>
      <c r="L34" s="76" t="inlineStr"/>
    </row>
    <row r="35">
      <c r="A35" s="76" t="inlineStr"/>
      <c r="B35" s="76" t="inlineStr"/>
      <c r="C35" s="76" t="inlineStr">
        <is>
          <t>BB CP</t>
        </is>
      </c>
      <c r="D35" s="76" t="inlineStr"/>
      <c r="E35" s="76" t="inlineStr">
        <is>
          <t>Transferência de Crédito</t>
        </is>
      </c>
      <c r="F35" s="76" t="inlineStr"/>
      <c r="G35" s="184" t="inlineStr"/>
      <c r="H35" s="76" t="inlineStr">
        <is>
          <t>2021-03-08 15:00:00</t>
        </is>
      </c>
      <c r="I35" s="76" t="inlineStr">
        <is>
          <t>200.00</t>
        </is>
      </c>
      <c r="J35" s="76" t="inlineStr"/>
      <c r="K35" s="76" t="inlineStr">
        <is>
          <t>BRL</t>
        </is>
      </c>
      <c r="L35" s="76" t="inlineStr"/>
    </row>
    <row r="36">
      <c r="A36" s="76" t="inlineStr"/>
      <c r="B36" s="76" t="inlineStr"/>
      <c r="C36" s="76" t="inlineStr">
        <is>
          <t>BB CC</t>
        </is>
      </c>
      <c r="D36" s="76" t="inlineStr"/>
      <c r="E36" s="76" t="inlineStr">
        <is>
          <t>Cobrança de I.O.F.</t>
        </is>
      </c>
      <c r="F36" s="76" t="inlineStr"/>
      <c r="G36" s="184" t="inlineStr"/>
      <c r="H36" s="76" t="inlineStr">
        <is>
          <t>2021-02-01 15:00:00</t>
        </is>
      </c>
      <c r="I36" s="76" t="inlineStr">
        <is>
          <t>-0.20</t>
        </is>
      </c>
      <c r="J36" s="76" t="inlineStr"/>
      <c r="K36" s="76" t="inlineStr">
        <is>
          <t>BRL</t>
        </is>
      </c>
      <c r="L36" s="76" t="inlineStr"/>
    </row>
    <row r="37">
      <c r="A37" s="76" t="inlineStr"/>
      <c r="B37" s="76" t="inlineStr"/>
      <c r="C37" s="76" t="inlineStr">
        <is>
          <t>BB CC</t>
        </is>
      </c>
      <c r="D37" s="76" t="inlineStr"/>
      <c r="E37" s="76" t="inlineStr">
        <is>
          <t>Proventos TED - 070 0203    72176032187 PAULO DA CUNHA</t>
        </is>
      </c>
      <c r="F37" s="76" t="inlineStr"/>
      <c r="G37" s="184" t="inlineStr"/>
      <c r="H37" s="76" t="inlineStr">
        <is>
          <t>2021-02-03 15:00:00</t>
        </is>
      </c>
      <c r="I37" s="76" t="inlineStr">
        <is>
          <t>26008.24</t>
        </is>
      </c>
      <c r="J37" s="76" t="inlineStr"/>
      <c r="K37" s="76" t="inlineStr">
        <is>
          <t>BRL</t>
        </is>
      </c>
      <c r="L37" s="76" t="inlineStr"/>
    </row>
    <row r="38">
      <c r="A38" s="76" t="inlineStr"/>
      <c r="B38" s="76" t="inlineStr"/>
      <c r="C38" s="76" t="inlineStr">
        <is>
          <t>BB CC</t>
        </is>
      </c>
      <c r="D38" s="76" t="inlineStr"/>
      <c r="E38" s="76" t="inlineStr">
        <is>
          <t>PIX - Enviado - 03/02 15:31 Michelle Da Silva Mangueir</t>
        </is>
      </c>
      <c r="F38" s="76" t="inlineStr"/>
      <c r="G38" s="184" t="inlineStr"/>
      <c r="H38" s="76" t="inlineStr">
        <is>
          <t>2021-02-03 15:00:00</t>
        </is>
      </c>
      <c r="I38" s="76" t="inlineStr">
        <is>
          <t>-7.00</t>
        </is>
      </c>
      <c r="J38" s="76" t="inlineStr"/>
      <c r="K38" s="76" t="inlineStr">
        <is>
          <t>BRL</t>
        </is>
      </c>
      <c r="L38" s="76" t="inlineStr"/>
    </row>
    <row r="39">
      <c r="A39" s="76" t="inlineStr"/>
      <c r="B39" s="76" t="inlineStr"/>
      <c r="C39" s="76" t="inlineStr">
        <is>
          <t>BB CC</t>
        </is>
      </c>
      <c r="D39" s="76" t="inlineStr"/>
      <c r="E39" s="76" t="inlineStr">
        <is>
          <t>PIX - Recebido - 00000000 00095911820153 ANDREIA CUNHA</t>
        </is>
      </c>
      <c r="F39" s="76" t="inlineStr"/>
      <c r="G39" s="184" t="inlineStr"/>
      <c r="H39" s="76" t="inlineStr">
        <is>
          <t>2021-02-04 15:00:00</t>
        </is>
      </c>
      <c r="I39" s="76" t="inlineStr">
        <is>
          <t>1.00</t>
        </is>
      </c>
      <c r="J39" s="76" t="inlineStr"/>
      <c r="K39" s="76" t="inlineStr">
        <is>
          <t>BRL</t>
        </is>
      </c>
      <c r="L39" s="76" t="inlineStr"/>
    </row>
    <row r="40">
      <c r="A40" s="76" t="inlineStr"/>
      <c r="B40" s="76" t="inlineStr"/>
      <c r="C40" s="76" t="inlineStr">
        <is>
          <t>BB CC</t>
        </is>
      </c>
      <c r="D40" s="76" t="inlineStr"/>
      <c r="E40" s="76" t="inlineStr">
        <is>
          <t>TED Transf.Eletr.Disponiv - 341 1248 009105360000122 ICAP DO BRASI</t>
        </is>
      </c>
      <c r="F40" s="76" t="inlineStr"/>
      <c r="G40" s="184" t="inlineStr"/>
      <c r="H40" s="76" t="inlineStr">
        <is>
          <t>2021-02-04 15:00:00</t>
        </is>
      </c>
      <c r="I40" s="76" t="inlineStr">
        <is>
          <t>-10000.00</t>
        </is>
      </c>
      <c r="J40" s="76" t="inlineStr"/>
      <c r="K40" s="76" t="inlineStr">
        <is>
          <t>BRL</t>
        </is>
      </c>
      <c r="L40" s="76" t="inlineStr"/>
    </row>
    <row r="41">
      <c r="A41" s="76" t="inlineStr"/>
      <c r="B41" s="76" t="inlineStr"/>
      <c r="C41" s="76" t="inlineStr">
        <is>
          <t>BB CC</t>
        </is>
      </c>
      <c r="D41" s="76" t="inlineStr"/>
      <c r="E41" s="76" t="inlineStr">
        <is>
          <t>PIX - Enviado - 05/02 11:49 Claro Sa</t>
        </is>
      </c>
      <c r="F41" s="76" t="inlineStr"/>
      <c r="G41" s="184" t="inlineStr"/>
      <c r="H41" s="76" t="inlineStr">
        <is>
          <t>2021-02-05 15:00:00</t>
        </is>
      </c>
      <c r="I41" s="76" t="inlineStr">
        <is>
          <t>-51.99</t>
        </is>
      </c>
      <c r="J41" s="76" t="inlineStr"/>
      <c r="K41" s="76" t="inlineStr">
        <is>
          <t>BRL</t>
        </is>
      </c>
      <c r="L41" s="76" t="inlineStr"/>
    </row>
    <row r="42">
      <c r="A42" s="76" t="inlineStr"/>
      <c r="B42" s="76" t="inlineStr"/>
      <c r="C42" s="76" t="inlineStr">
        <is>
          <t>BB CC</t>
        </is>
      </c>
      <c r="D42" s="76" t="inlineStr"/>
      <c r="E42" s="76" t="inlineStr">
        <is>
          <t>Pagamento de Boleto - CONSORCIO NACIONAL HONDA</t>
        </is>
      </c>
      <c r="F42" s="76" t="inlineStr"/>
      <c r="G42" s="184" t="inlineStr"/>
      <c r="H42" s="76" t="inlineStr">
        <is>
          <t>2021-02-05 15:00:00</t>
        </is>
      </c>
      <c r="I42" s="76" t="inlineStr">
        <is>
          <t>-2066.15</t>
        </is>
      </c>
      <c r="J42" s="76" t="inlineStr"/>
      <c r="K42" s="76" t="inlineStr">
        <is>
          <t>BRL</t>
        </is>
      </c>
      <c r="L42" s="76" t="inlineStr"/>
    </row>
    <row r="43">
      <c r="A43" s="76" t="inlineStr"/>
      <c r="B43" s="76" t="inlineStr"/>
      <c r="C43" s="76" t="inlineStr">
        <is>
          <t>BB CC</t>
        </is>
      </c>
      <c r="D43" s="76" t="inlineStr"/>
      <c r="E43" s="76" t="inlineStr">
        <is>
          <t>PIX - Enviado - 05/02 12:13 Paulo Da Cunha Passos</t>
        </is>
      </c>
      <c r="F43" s="76" t="inlineStr"/>
      <c r="G43" s="184" t="inlineStr"/>
      <c r="H43" s="76" t="inlineStr">
        <is>
          <t>2021-02-05 15:00:00</t>
        </is>
      </c>
      <c r="I43" s="76" t="inlineStr">
        <is>
          <t>-1000.00</t>
        </is>
      </c>
      <c r="J43" s="76" t="inlineStr"/>
      <c r="K43" s="76" t="inlineStr">
        <is>
          <t>BRL</t>
        </is>
      </c>
      <c r="L43" s="76" t="inlineStr"/>
    </row>
    <row r="44">
      <c r="A44" s="76" t="inlineStr"/>
      <c r="B44" s="76" t="inlineStr"/>
      <c r="C44" s="76" t="inlineStr">
        <is>
          <t>BB CC</t>
        </is>
      </c>
      <c r="D44" s="76" t="inlineStr"/>
      <c r="E44" s="76" t="inlineStr">
        <is>
          <t>Pagamento de Impostos - GDF CONTA ARRECADACAO</t>
        </is>
      </c>
      <c r="F44" s="76" t="inlineStr"/>
      <c r="G44" s="184" t="inlineStr"/>
      <c r="H44" s="76" t="inlineStr">
        <is>
          <t>2021-02-05 15:00:00</t>
        </is>
      </c>
      <c r="I44" s="76" t="inlineStr">
        <is>
          <t>-2508.40</t>
        </is>
      </c>
      <c r="J44" s="76" t="inlineStr"/>
      <c r="K44" s="76" t="inlineStr">
        <is>
          <t>BRL</t>
        </is>
      </c>
      <c r="L44" s="76" t="inlineStr"/>
    </row>
    <row r="45">
      <c r="A45" s="76" t="inlineStr"/>
      <c r="B45" s="76" t="inlineStr"/>
      <c r="C45" s="76" t="inlineStr">
        <is>
          <t>BB CC</t>
        </is>
      </c>
      <c r="D45" s="76" t="inlineStr"/>
      <c r="E45" s="76" t="inlineStr">
        <is>
          <t>Pagamento de Impostos - GDF CONTA ARRECADACAO</t>
        </is>
      </c>
      <c r="F45" s="76" t="inlineStr"/>
      <c r="G45" s="184" t="inlineStr"/>
      <c r="H45" s="76" t="inlineStr">
        <is>
          <t>2021-02-05 15:00:00</t>
        </is>
      </c>
      <c r="I45" s="76" t="inlineStr">
        <is>
          <t>-781.21</t>
        </is>
      </c>
      <c r="J45" s="76" t="inlineStr"/>
      <c r="K45" s="76" t="inlineStr">
        <is>
          <t>BRL</t>
        </is>
      </c>
      <c r="L45" s="76" t="inlineStr"/>
    </row>
    <row r="46">
      <c r="A46" s="76" t="inlineStr"/>
      <c r="B46" s="76" t="inlineStr"/>
      <c r="C46" s="76" t="inlineStr">
        <is>
          <t>BB CC</t>
        </is>
      </c>
      <c r="D46" s="76" t="inlineStr"/>
      <c r="E46" s="76" t="inlineStr">
        <is>
          <t>Aplicação Poupança - 06/02 3603  510032679-0 PAULO DA CUNHA</t>
        </is>
      </c>
      <c r="F46" s="76" t="inlineStr"/>
      <c r="G46" s="184" t="inlineStr"/>
      <c r="H46" s="76" t="inlineStr">
        <is>
          <t>2021-02-08 15:00:00</t>
        </is>
      </c>
      <c r="I46" s="76" t="inlineStr">
        <is>
          <t>-3600.00</t>
        </is>
      </c>
      <c r="J46" s="76" t="inlineStr"/>
      <c r="K46" s="76" t="inlineStr">
        <is>
          <t>BRL</t>
        </is>
      </c>
      <c r="L46" s="76" t="inlineStr"/>
    </row>
    <row r="47">
      <c r="A47" s="76" t="inlineStr"/>
      <c r="B47" s="76" t="inlineStr"/>
      <c r="C47" s="76" t="inlineStr">
        <is>
          <t>BB CC</t>
        </is>
      </c>
      <c r="D47" s="76" t="inlineStr"/>
      <c r="E47" s="76" t="inlineStr">
        <is>
          <t>Banco 24 Horas - 08/02 10:13 P. ACUCAR GUARA II</t>
        </is>
      </c>
      <c r="F47" s="76" t="inlineStr"/>
      <c r="G47" s="184" t="inlineStr"/>
      <c r="H47" s="76" t="inlineStr">
        <is>
          <t>2021-02-08 15:00:00</t>
        </is>
      </c>
      <c r="I47" s="76" t="inlineStr">
        <is>
          <t>-150.00</t>
        </is>
      </c>
      <c r="J47" s="76" t="inlineStr"/>
      <c r="K47" s="76" t="inlineStr">
        <is>
          <t>BRL</t>
        </is>
      </c>
      <c r="L47" s="76" t="inlineStr"/>
    </row>
    <row r="48">
      <c r="A48" s="76" t="inlineStr"/>
      <c r="B48" s="76" t="inlineStr"/>
      <c r="C48" s="76" t="inlineStr">
        <is>
          <t>BB CC</t>
        </is>
      </c>
      <c r="D48" s="76" t="inlineStr"/>
      <c r="E48" s="76" t="inlineStr">
        <is>
          <t>PIX - Enviado - 06/02 07:38 Paulo Da Cunha Passos</t>
        </is>
      </c>
      <c r="F48" s="76" t="inlineStr"/>
      <c r="G48" s="184" t="inlineStr"/>
      <c r="H48" s="76" t="inlineStr">
        <is>
          <t>2021-02-08 15:00:00</t>
        </is>
      </c>
      <c r="I48" s="76" t="inlineStr">
        <is>
          <t>-4220.52</t>
        </is>
      </c>
      <c r="J48" s="76" t="inlineStr"/>
      <c r="K48" s="76" t="inlineStr">
        <is>
          <t>BRL</t>
        </is>
      </c>
      <c r="L48" s="76" t="inlineStr"/>
    </row>
    <row r="49">
      <c r="A49" s="76" t="inlineStr"/>
      <c r="B49" s="76" t="inlineStr"/>
      <c r="C49" s="76" t="inlineStr">
        <is>
          <t>BB CC</t>
        </is>
      </c>
      <c r="D49" s="76" t="inlineStr"/>
      <c r="E49" s="76" t="inlineStr">
        <is>
          <t>TED Transf.Eletr.Disponiv - 341 1248 009105360000122 ICAP DO BRASI</t>
        </is>
      </c>
      <c r="F49" s="76" t="inlineStr"/>
      <c r="G49" s="184" t="inlineStr"/>
      <c r="H49" s="76" t="inlineStr">
        <is>
          <t>2021-02-08 15:00:00</t>
        </is>
      </c>
      <c r="I49" s="76" t="inlineStr">
        <is>
          <t>-3000.00</t>
        </is>
      </c>
      <c r="J49" s="76" t="inlineStr"/>
      <c r="K49" s="76" t="inlineStr">
        <is>
          <t>BRL</t>
        </is>
      </c>
      <c r="L49" s="76" t="inlineStr"/>
    </row>
    <row r="50">
      <c r="A50" s="76" t="inlineStr"/>
      <c r="B50" s="76" t="inlineStr"/>
      <c r="C50" s="76" t="inlineStr">
        <is>
          <t>BB CC</t>
        </is>
      </c>
      <c r="D50" s="76" t="inlineStr"/>
      <c r="E50" s="76" t="inlineStr">
        <is>
          <t>TED - 102 0001 72176032187 PAULO DA CUNHA PA</t>
        </is>
      </c>
      <c r="F50" s="76" t="inlineStr"/>
      <c r="G50" s="184" t="inlineStr"/>
      <c r="H50" s="76" t="inlineStr">
        <is>
          <t>2021-02-08 15:00:00</t>
        </is>
      </c>
      <c r="I50" s="76" t="inlineStr">
        <is>
          <t>-2000.00</t>
        </is>
      </c>
      <c r="J50" s="76" t="inlineStr"/>
      <c r="K50" s="76" t="inlineStr">
        <is>
          <t>BRL</t>
        </is>
      </c>
      <c r="L50" s="76" t="inlineStr"/>
    </row>
    <row r="51">
      <c r="A51" s="76" t="inlineStr"/>
      <c r="B51" s="76" t="inlineStr"/>
      <c r="C51" s="76" t="inlineStr">
        <is>
          <t>BB CC</t>
        </is>
      </c>
      <c r="D51" s="76" t="inlineStr"/>
      <c r="E51" s="76" t="inlineStr">
        <is>
          <t>Pagamento de Boleto - POVIG TECNOLOGIA EM PAGAMENTOS ELETRON</t>
        </is>
      </c>
      <c r="F51" s="76" t="inlineStr"/>
      <c r="G51" s="184" t="inlineStr"/>
      <c r="H51" s="76" t="inlineStr">
        <is>
          <t>2021-02-08 15:00:00</t>
        </is>
      </c>
      <c r="I51" s="76" t="inlineStr">
        <is>
          <t>-40.34</t>
        </is>
      </c>
      <c r="J51" s="76" t="inlineStr"/>
      <c r="K51" s="76" t="inlineStr">
        <is>
          <t>BRL</t>
        </is>
      </c>
      <c r="L51" s="76" t="inlineStr"/>
    </row>
    <row r="52">
      <c r="A52" s="76" t="inlineStr"/>
      <c r="B52" s="76" t="inlineStr"/>
      <c r="C52" s="76" t="inlineStr">
        <is>
          <t>BB CC</t>
        </is>
      </c>
      <c r="D52" s="76" t="inlineStr"/>
      <c r="E52" s="76" t="inlineStr">
        <is>
          <t>Net Serviços de Comunicaç - NET SERVIçOS</t>
        </is>
      </c>
      <c r="F52" s="76" t="inlineStr"/>
      <c r="G52" s="184" t="inlineStr"/>
      <c r="H52" s="76" t="inlineStr">
        <is>
          <t>2021-02-08 15:00:00</t>
        </is>
      </c>
      <c r="I52" s="76" t="inlineStr">
        <is>
          <t>-221.58</t>
        </is>
      </c>
      <c r="J52" s="76" t="inlineStr"/>
      <c r="K52" s="76" t="inlineStr">
        <is>
          <t>BRL</t>
        </is>
      </c>
      <c r="L52" s="76" t="inlineStr"/>
    </row>
    <row r="53">
      <c r="A53" s="76" t="inlineStr"/>
      <c r="B53" s="76" t="inlineStr"/>
      <c r="C53" s="76" t="inlineStr">
        <is>
          <t>BB CC</t>
        </is>
      </c>
      <c r="D53" s="76" t="inlineStr"/>
      <c r="E53" s="76" t="inlineStr">
        <is>
          <t>Pagto cartão crédito - PLATINUM ESTILO VISA</t>
        </is>
      </c>
      <c r="F53" s="76" t="inlineStr"/>
      <c r="G53" s="184" t="inlineStr"/>
      <c r="H53" s="76" t="inlineStr">
        <is>
          <t>2021-02-10 15:00:00</t>
        </is>
      </c>
      <c r="I53" s="76" t="inlineStr">
        <is>
          <t>-5447.48</t>
        </is>
      </c>
      <c r="J53" s="76" t="inlineStr"/>
      <c r="K53" s="76" t="inlineStr">
        <is>
          <t>BRL</t>
        </is>
      </c>
      <c r="L53" s="76" t="inlineStr"/>
    </row>
    <row r="54">
      <c r="A54" s="76" t="inlineStr"/>
      <c r="B54" s="76" t="inlineStr"/>
      <c r="C54" s="76" t="inlineStr">
        <is>
          <t>BB CC</t>
        </is>
      </c>
      <c r="D54" s="76" t="inlineStr"/>
      <c r="E54" s="76" t="inlineStr">
        <is>
          <t>Cobrança de Juros</t>
        </is>
      </c>
      <c r="F54" s="76" t="inlineStr"/>
      <c r="G54" s="184" t="inlineStr"/>
      <c r="H54" s="76" t="inlineStr">
        <is>
          <t>2021-02-10 15:00:00</t>
        </is>
      </c>
      <c r="I54" s="76" t="inlineStr">
        <is>
          <t>-0.38</t>
        </is>
      </c>
      <c r="J54" s="76" t="inlineStr"/>
      <c r="K54" s="76" t="inlineStr">
        <is>
          <t>BRL</t>
        </is>
      </c>
      <c r="L54" s="76" t="inlineStr"/>
    </row>
    <row r="55">
      <c r="A55" s="76" t="inlineStr"/>
      <c r="B55" s="76" t="inlineStr"/>
      <c r="C55" s="76" t="inlineStr">
        <is>
          <t>BB CC</t>
        </is>
      </c>
      <c r="D55" s="76" t="inlineStr"/>
      <c r="E55" s="76" t="inlineStr">
        <is>
          <t>TED Transf.Eletr.Disponiv - 033 3678 16880828833 NATANIEL ADERITO</t>
        </is>
      </c>
      <c r="F55" s="76" t="inlineStr"/>
      <c r="G55" s="76" t="inlineStr"/>
      <c r="H55" s="76" t="inlineStr">
        <is>
          <t>2021-02-17 15:00:00</t>
        </is>
      </c>
      <c r="I55" s="76" t="inlineStr">
        <is>
          <t>-350.00</t>
        </is>
      </c>
      <c r="J55" s="76" t="inlineStr"/>
      <c r="K55" s="76" t="inlineStr">
        <is>
          <t>BRL</t>
        </is>
      </c>
      <c r="L55" s="76" t="inlineStr"/>
    </row>
    <row r="56">
      <c r="A56" s="76" t="inlineStr"/>
      <c r="B56" s="76" t="inlineStr"/>
      <c r="C56" s="76" t="inlineStr">
        <is>
          <t>BB CC</t>
        </is>
      </c>
      <c r="D56" s="76" t="inlineStr"/>
      <c r="E56" s="76" t="inlineStr">
        <is>
          <t>PIX - Enviado - 13/02 11:30 Yuri Gontijo Adame 8172919</t>
        </is>
      </c>
      <c r="F56" s="76" t="inlineStr"/>
      <c r="G56" s="76" t="inlineStr"/>
      <c r="H56" s="76" t="inlineStr">
        <is>
          <t>2021-02-17 15:00:00</t>
        </is>
      </c>
      <c r="I56" s="76" t="inlineStr">
        <is>
          <t>-104.98</t>
        </is>
      </c>
      <c r="J56" s="76" t="inlineStr"/>
      <c r="K56" s="76" t="inlineStr">
        <is>
          <t>BRL</t>
        </is>
      </c>
      <c r="L56" s="76" t="inlineStr"/>
    </row>
    <row r="57">
      <c r="A57" s="76" t="inlineStr"/>
      <c r="B57" s="76" t="inlineStr"/>
      <c r="C57" s="76" t="inlineStr">
        <is>
          <t>BB CC</t>
        </is>
      </c>
      <c r="D57" s="76" t="inlineStr"/>
      <c r="E57" s="76" t="inlineStr">
        <is>
          <t>Pagto Energia Elétrica - CEB-CIA ENERGETICA DE BSB</t>
        </is>
      </c>
      <c r="F57" s="76" t="inlineStr"/>
      <c r="G57" s="76" t="inlineStr"/>
      <c r="H57" s="76" t="inlineStr">
        <is>
          <t>2021-02-17 15:00:00</t>
        </is>
      </c>
      <c r="I57" s="76" t="inlineStr">
        <is>
          <t>-201.48</t>
        </is>
      </c>
      <c r="J57" s="76" t="inlineStr"/>
      <c r="K57" s="76" t="inlineStr">
        <is>
          <t>BRL</t>
        </is>
      </c>
      <c r="L57" s="76" t="inlineStr"/>
    </row>
    <row r="58">
      <c r="A58" s="76" t="inlineStr"/>
      <c r="B58" s="76" t="inlineStr"/>
      <c r="C58" s="76" t="inlineStr">
        <is>
          <t>BB CC</t>
        </is>
      </c>
      <c r="D58" s="76" t="inlineStr"/>
      <c r="E58" s="76" t="inlineStr">
        <is>
          <t>Transferido da poupança - 22/02 3603      32679-8 PAULO DA CUNHA</t>
        </is>
      </c>
      <c r="F58" s="76" t="inlineStr"/>
      <c r="G58" s="76" t="inlineStr"/>
      <c r="H58" s="76" t="inlineStr">
        <is>
          <t>2021-02-22 15:00:00</t>
        </is>
      </c>
      <c r="I58" s="76" t="inlineStr">
        <is>
          <t>800.00</t>
        </is>
      </c>
      <c r="J58" s="76" t="inlineStr"/>
      <c r="K58" s="76" t="inlineStr">
        <is>
          <t>BRL</t>
        </is>
      </c>
      <c r="L58" s="76" t="inlineStr"/>
    </row>
    <row r="59">
      <c r="A59" s="76" t="inlineStr"/>
      <c r="B59" s="76" t="inlineStr"/>
      <c r="C59" s="76" t="inlineStr">
        <is>
          <t>BB CC</t>
        </is>
      </c>
      <c r="D59" s="76" t="inlineStr"/>
      <c r="E59" s="76" t="inlineStr">
        <is>
          <t>TED Devolvida - AG OU CNT DEST DO CRED INVAL</t>
        </is>
      </c>
      <c r="F59" s="76" t="inlineStr"/>
      <c r="G59" s="76" t="inlineStr"/>
      <c r="H59" s="76" t="inlineStr">
        <is>
          <t>2021-02-22 15:00:00</t>
        </is>
      </c>
      <c r="I59" s="76" t="inlineStr">
        <is>
          <t>500.00</t>
        </is>
      </c>
      <c r="J59" s="76" t="inlineStr"/>
      <c r="K59" s="76" t="inlineStr">
        <is>
          <t>BRL</t>
        </is>
      </c>
      <c r="L59" s="76" t="inlineStr"/>
    </row>
    <row r="60">
      <c r="A60" s="76" t="inlineStr"/>
      <c r="B60" s="76" t="inlineStr"/>
      <c r="C60" s="76" t="inlineStr">
        <is>
          <t>BB CC</t>
        </is>
      </c>
      <c r="D60" s="76" t="inlineStr"/>
      <c r="E60" s="76" t="inlineStr">
        <is>
          <t>PIX - Enviado - 22/02 11:27 Karim Bentrioua</t>
        </is>
      </c>
      <c r="F60" s="76" t="inlineStr"/>
      <c r="G60" s="76" t="inlineStr"/>
      <c r="H60" s="76" t="inlineStr">
        <is>
          <t>2021-02-22 15:00:00</t>
        </is>
      </c>
      <c r="I60" s="76" t="inlineStr">
        <is>
          <t>-200.00</t>
        </is>
      </c>
      <c r="J60" s="76" t="inlineStr"/>
      <c r="K60" s="76" t="inlineStr">
        <is>
          <t>BRL</t>
        </is>
      </c>
      <c r="L60" s="76" t="inlineStr"/>
    </row>
    <row r="61">
      <c r="A61" s="76" t="inlineStr"/>
      <c r="B61" s="76" t="inlineStr"/>
      <c r="C61" s="76" t="inlineStr">
        <is>
          <t>BB CC</t>
        </is>
      </c>
      <c r="D61" s="76" t="inlineStr"/>
      <c r="E61" s="76" t="inlineStr">
        <is>
          <t>TED Transf.Eletr.Disponiv - 104 2437 12044202115 GENESIO DA CUNHA</t>
        </is>
      </c>
      <c r="F61" s="76" t="inlineStr"/>
      <c r="G61" s="76" t="inlineStr"/>
      <c r="H61" s="76" t="inlineStr">
        <is>
          <t>2021-02-22 15:00:00</t>
        </is>
      </c>
      <c r="I61" s="76" t="inlineStr">
        <is>
          <t>-500.00</t>
        </is>
      </c>
      <c r="J61" s="76" t="inlineStr"/>
      <c r="K61" s="76" t="inlineStr">
        <is>
          <t>BRL</t>
        </is>
      </c>
      <c r="L61" s="76" t="inlineStr"/>
    </row>
    <row r="62">
      <c r="A62" s="76" t="inlineStr"/>
      <c r="B62" s="76" t="inlineStr"/>
      <c r="C62" s="76" t="inlineStr">
        <is>
          <t>BB CC</t>
        </is>
      </c>
      <c r="D62" s="76" t="inlineStr"/>
      <c r="E62" s="76" t="inlineStr">
        <is>
          <t>TED Transf.Eletr.Disponiv - 104 2437 12044202115 GENESIO DA CUNHA</t>
        </is>
      </c>
      <c r="F62" s="76" t="inlineStr"/>
      <c r="G62" s="76" t="inlineStr"/>
      <c r="H62" s="76" t="inlineStr">
        <is>
          <t>2021-02-22 15:00:00</t>
        </is>
      </c>
      <c r="I62" s="76" t="inlineStr">
        <is>
          <t>-500.00</t>
        </is>
      </c>
      <c r="J62" s="76" t="inlineStr"/>
      <c r="K62" s="76" t="inlineStr">
        <is>
          <t>BRL</t>
        </is>
      </c>
      <c r="L62" s="76" t="inlineStr"/>
    </row>
    <row r="63">
      <c r="A63" s="76" t="inlineStr"/>
      <c r="B63" s="76" t="inlineStr"/>
      <c r="C63" s="76" t="inlineStr">
        <is>
          <t>BB CC</t>
        </is>
      </c>
      <c r="D63" s="76" t="inlineStr"/>
      <c r="E63" s="76" t="inlineStr">
        <is>
          <t>PIX - Recebido - 18236120 00069337934191 Rodrigo Olivei</t>
        </is>
      </c>
      <c r="F63" s="76" t="inlineStr"/>
      <c r="G63" s="76" t="inlineStr"/>
      <c r="H63" s="76" t="inlineStr">
        <is>
          <t>2021-02-24 15:00:00</t>
        </is>
      </c>
      <c r="I63" s="76" t="inlineStr">
        <is>
          <t>2162.00</t>
        </is>
      </c>
      <c r="J63" s="76" t="inlineStr"/>
      <c r="K63" s="76" t="inlineStr">
        <is>
          <t>BRL</t>
        </is>
      </c>
      <c r="L63" s="76" t="inlineStr"/>
    </row>
    <row r="64">
      <c r="A64" s="76" t="inlineStr"/>
      <c r="B64" s="76" t="inlineStr"/>
      <c r="C64" s="76" t="inlineStr">
        <is>
          <t>BB CC</t>
        </is>
      </c>
      <c r="D64" s="76" t="inlineStr"/>
      <c r="E64" s="76" t="inlineStr">
        <is>
          <t>Pagamento de Impostos - GDF CONTA ARRECADACAO</t>
        </is>
      </c>
      <c r="F64" s="76" t="inlineStr"/>
      <c r="G64" s="76" t="inlineStr"/>
      <c r="H64" s="76" t="inlineStr">
        <is>
          <t>2021-02-24 15:00:00</t>
        </is>
      </c>
      <c r="I64" s="76" t="inlineStr">
        <is>
          <t>-2161.95</t>
        </is>
      </c>
      <c r="J64" s="76" t="inlineStr"/>
      <c r="K64" s="76" t="inlineStr">
        <is>
          <t>BRL</t>
        </is>
      </c>
      <c r="L64" s="76" t="inlineStr"/>
    </row>
    <row r="65">
      <c r="A65" s="76" t="inlineStr"/>
      <c r="B65" s="76" t="inlineStr"/>
      <c r="C65" s="76" t="inlineStr">
        <is>
          <t>BB CC</t>
        </is>
      </c>
      <c r="D65" s="76" t="inlineStr"/>
      <c r="E65" s="76" t="inlineStr">
        <is>
          <t>Compra com Cartão - 25/02 10:27 OTICAS GUARA</t>
        </is>
      </c>
      <c r="F65" s="76" t="inlineStr"/>
      <c r="G65" s="76" t="inlineStr"/>
      <c r="H65" s="76" t="inlineStr">
        <is>
          <t>2021-02-25 15:00:00</t>
        </is>
      </c>
      <c r="I65" s="76" t="inlineStr">
        <is>
          <t>-900.00</t>
        </is>
      </c>
      <c r="J65" s="76" t="inlineStr"/>
      <c r="K65" s="76" t="inlineStr">
        <is>
          <t>BRL</t>
        </is>
      </c>
      <c r="L65" s="76" t="inlineStr"/>
    </row>
    <row r="66">
      <c r="A66" s="76" t="inlineStr"/>
      <c r="B66" s="76" t="inlineStr"/>
      <c r="C66" s="76" t="inlineStr">
        <is>
          <t>BB CC</t>
        </is>
      </c>
      <c r="D66" s="76" t="inlineStr"/>
      <c r="E66" s="76" t="inlineStr">
        <is>
          <t>Transferido da poupança - 26/02 3603      32679-8 PAULO DA CUNHA</t>
        </is>
      </c>
      <c r="F66" s="76" t="inlineStr"/>
      <c r="G66" s="76" t="inlineStr"/>
      <c r="H66" s="76" t="inlineStr">
        <is>
          <t>2021-02-26 15:00:00</t>
        </is>
      </c>
      <c r="I66" s="76" t="inlineStr">
        <is>
          <t>850.00</t>
        </is>
      </c>
      <c r="J66" s="76" t="inlineStr"/>
      <c r="K66" s="76" t="inlineStr">
        <is>
          <t>BRL</t>
        </is>
      </c>
      <c r="L66" s="76" t="inlineStr"/>
    </row>
    <row r="67">
      <c r="A67" s="76" t="inlineStr"/>
      <c r="B67" s="76" t="inlineStr"/>
      <c r="C67" s="76" t="inlineStr">
        <is>
          <t>BB CC</t>
        </is>
      </c>
      <c r="D67" s="76" t="inlineStr"/>
      <c r="E67" s="76" t="inlineStr">
        <is>
          <t>PIX - Recebido - 00360305 00000235269123 CYBELLE OLIVEI</t>
        </is>
      </c>
      <c r="F67" s="76" t="inlineStr"/>
      <c r="G67" s="76" t="inlineStr"/>
      <c r="H67" s="76" t="inlineStr">
        <is>
          <t>2021-02-26 15:00:00</t>
        </is>
      </c>
      <c r="I67" s="76" t="inlineStr">
        <is>
          <t>797.31</t>
        </is>
      </c>
      <c r="J67" s="76" t="inlineStr"/>
      <c r="K67" s="76" t="inlineStr">
        <is>
          <t>BRL</t>
        </is>
      </c>
      <c r="L67" s="76" t="inlineStr"/>
    </row>
    <row r="68">
      <c r="A68" s="76" t="inlineStr"/>
      <c r="B68" s="76" t="inlineStr"/>
      <c r="C68" s="76" t="inlineStr">
        <is>
          <t>BB CC</t>
        </is>
      </c>
      <c r="D68" s="76" t="inlineStr"/>
      <c r="E68" s="76" t="inlineStr">
        <is>
          <t>Pagamento de Impostos - GDF CONTA ARRECADACAO</t>
        </is>
      </c>
      <c r="F68" s="76" t="inlineStr"/>
      <c r="G68" s="76" t="inlineStr"/>
      <c r="H68" s="76" t="inlineStr">
        <is>
          <t>2021-02-26 15:00:00</t>
        </is>
      </c>
      <c r="I68" s="76" t="inlineStr">
        <is>
          <t>-797.31</t>
        </is>
      </c>
      <c r="J68" s="76" t="inlineStr"/>
      <c r="K68" s="76" t="inlineStr">
        <is>
          <t>BRL</t>
        </is>
      </c>
      <c r="L68" s="76" t="inlineStr"/>
    </row>
    <row r="69">
      <c r="A69" s="76" t="inlineStr"/>
      <c r="B69" s="76" t="inlineStr"/>
      <c r="C69" s="76" t="inlineStr">
        <is>
          <t>BB CP</t>
        </is>
      </c>
      <c r="D69" s="76" t="inlineStr"/>
      <c r="E69" s="76" t="inlineStr">
        <is>
          <t>Transferência de Crédito</t>
        </is>
      </c>
      <c r="F69" s="76" t="inlineStr"/>
      <c r="G69" s="76" t="inlineStr"/>
      <c r="H69" s="76" t="inlineStr">
        <is>
          <t>2021-02-08 15:00:00</t>
        </is>
      </c>
      <c r="I69" s="76" t="inlineStr">
        <is>
          <t>3600.00</t>
        </is>
      </c>
      <c r="J69" s="76" t="inlineStr"/>
      <c r="K69" s="76" t="inlineStr">
        <is>
          <t>BRL</t>
        </is>
      </c>
      <c r="L69" s="76" t="inlineStr"/>
    </row>
    <row r="70">
      <c r="A70" s="76" t="inlineStr"/>
      <c r="B70" s="76" t="inlineStr"/>
      <c r="C70" s="76" t="inlineStr">
        <is>
          <t>BB CP</t>
        </is>
      </c>
      <c r="D70" s="76" t="inlineStr"/>
      <c r="E70" s="76" t="inlineStr">
        <is>
          <t>Juros</t>
        </is>
      </c>
      <c r="F70" s="76" t="inlineStr"/>
      <c r="G70" s="76" t="inlineStr"/>
      <c r="H70" s="76" t="inlineStr">
        <is>
          <t>2021-02-12 15:00:00</t>
        </is>
      </c>
      <c r="I70" s="76" t="inlineStr">
        <is>
          <t>0.47</t>
        </is>
      </c>
      <c r="J70" s="76" t="inlineStr"/>
      <c r="K70" s="76" t="inlineStr">
        <is>
          <t>BRL</t>
        </is>
      </c>
      <c r="L70" s="76" t="inlineStr"/>
    </row>
    <row r="71">
      <c r="A71" s="76" t="inlineStr"/>
      <c r="B71" s="76" t="inlineStr"/>
      <c r="C71" s="76" t="inlineStr">
        <is>
          <t>BB CP</t>
        </is>
      </c>
      <c r="D71" s="76" t="inlineStr"/>
      <c r="E71" s="76" t="inlineStr">
        <is>
          <t>Transferencia Para Conta</t>
        </is>
      </c>
      <c r="F71" s="76" t="inlineStr"/>
      <c r="G71" s="76" t="inlineStr"/>
      <c r="H71" s="76" t="inlineStr">
        <is>
          <t>2021-02-22 15:00:00</t>
        </is>
      </c>
      <c r="I71" s="76" t="inlineStr">
        <is>
          <t>-800.00</t>
        </is>
      </c>
      <c r="J71" s="76" t="inlineStr"/>
      <c r="K71" s="76" t="inlineStr">
        <is>
          <t>BRL</t>
        </is>
      </c>
      <c r="L71" s="76" t="inlineStr"/>
    </row>
    <row r="72">
      <c r="A72" s="76" t="inlineStr"/>
      <c r="B72" s="76" t="inlineStr"/>
      <c r="C72" s="76" t="inlineStr">
        <is>
          <t>BB CP</t>
        </is>
      </c>
      <c r="D72" s="76" t="inlineStr"/>
      <c r="E72" s="76" t="inlineStr">
        <is>
          <t>Transferencia Para Conta</t>
        </is>
      </c>
      <c r="F72" s="76" t="inlineStr"/>
      <c r="G72" s="76" t="inlineStr"/>
      <c r="H72" s="76" t="inlineStr">
        <is>
          <t>2021-02-26 15:00:00</t>
        </is>
      </c>
      <c r="I72" s="76" t="inlineStr">
        <is>
          <t>-850.00</t>
        </is>
      </c>
      <c r="J72" s="76" t="inlineStr"/>
      <c r="K72" s="76" t="inlineStr">
        <is>
          <t>BRL</t>
        </is>
      </c>
      <c r="L72" s="76" t="inlineStr"/>
    </row>
    <row r="73">
      <c r="A73" s="76" t="inlineStr"/>
      <c r="B73" s="76" t="inlineStr"/>
      <c r="C73" s="76" t="inlineStr">
        <is>
          <t>BB CC</t>
        </is>
      </c>
      <c r="D73" s="76" t="inlineStr"/>
      <c r="E73" s="76" t="inlineStr">
        <is>
          <t>PIX - Recebido - 00360305 00000235269123 CYBELLE OLIVEI</t>
        </is>
      </c>
      <c r="F73" s="76" t="inlineStr"/>
      <c r="G73" s="76" t="inlineStr"/>
      <c r="H73" s="76" t="inlineStr">
        <is>
          <t>2021-03-01 15:00:00</t>
        </is>
      </c>
      <c r="I73" s="76" t="inlineStr">
        <is>
          <t>2000.00</t>
        </is>
      </c>
      <c r="J73" s="76" t="inlineStr"/>
      <c r="K73" s="76" t="inlineStr">
        <is>
          <t>BRL</t>
        </is>
      </c>
      <c r="L73" s="76" t="inlineStr"/>
    </row>
    <row r="74">
      <c r="A74" s="76" t="inlineStr"/>
      <c r="B74" s="76" t="inlineStr"/>
      <c r="C74" s="76" t="inlineStr">
        <is>
          <t>BB CC</t>
        </is>
      </c>
      <c r="D74" s="76" t="inlineStr"/>
      <c r="E74" s="76" t="inlineStr">
        <is>
          <t>Cobrança de I.O.F.</t>
        </is>
      </c>
      <c r="F74" s="76" t="inlineStr"/>
      <c r="G74" s="76" t="inlineStr"/>
      <c r="H74" s="76" t="inlineStr">
        <is>
          <t>2021-03-01 15:00:00</t>
        </is>
      </c>
      <c r="I74" s="76" t="inlineStr">
        <is>
          <t>-3.23</t>
        </is>
      </c>
      <c r="J74" s="76" t="inlineStr"/>
      <c r="K74" s="76" t="inlineStr">
        <is>
          <t>BRL</t>
        </is>
      </c>
      <c r="L74" s="76" t="inlineStr"/>
    </row>
    <row r="75">
      <c r="A75" s="76" t="inlineStr"/>
      <c r="B75" s="76" t="inlineStr"/>
      <c r="C75" s="76" t="inlineStr">
        <is>
          <t>BB CC</t>
        </is>
      </c>
      <c r="D75" s="76" t="inlineStr"/>
      <c r="E75" s="76" t="inlineStr">
        <is>
          <t>PIX - Recebido - 00360305 00000235269123 CYBELLE OLIVEI</t>
        </is>
      </c>
      <c r="F75" s="76" t="inlineStr"/>
      <c r="G75" s="76" t="inlineStr"/>
      <c r="H75" s="76" t="inlineStr">
        <is>
          <t>2021-03-02 15:00:00</t>
        </is>
      </c>
      <c r="I75" s="76" t="inlineStr">
        <is>
          <t>580.00</t>
        </is>
      </c>
      <c r="J75" s="76" t="inlineStr"/>
      <c r="K75" s="76" t="inlineStr">
        <is>
          <t>BRL</t>
        </is>
      </c>
      <c r="L75" s="76" t="inlineStr"/>
    </row>
    <row r="76">
      <c r="A76" s="76" t="inlineStr"/>
      <c r="B76" s="76" t="inlineStr"/>
      <c r="C76" s="76" t="inlineStr">
        <is>
          <t>BB CC</t>
        </is>
      </c>
      <c r="D76" s="76" t="inlineStr"/>
      <c r="E76" s="76" t="inlineStr">
        <is>
          <t>TED Transf.Eletr.Disponiv - 341 1248 009105360000122 ICAP DO BRASI</t>
        </is>
      </c>
      <c r="F76" s="76" t="inlineStr"/>
      <c r="G76" s="76" t="inlineStr"/>
      <c r="H76" s="76" t="inlineStr">
        <is>
          <t>2021-03-02 15:00:00</t>
        </is>
      </c>
      <c r="I76" s="76" t="inlineStr">
        <is>
          <t>-2000.00</t>
        </is>
      </c>
      <c r="J76" s="76" t="inlineStr"/>
      <c r="K76" s="76" t="inlineStr">
        <is>
          <t>BRL</t>
        </is>
      </c>
      <c r="L76" s="76" t="inlineStr"/>
    </row>
    <row r="77">
      <c r="A77" s="76" t="inlineStr"/>
      <c r="B77" s="76" t="inlineStr"/>
      <c r="C77" s="76" t="inlineStr">
        <is>
          <t>BB CC</t>
        </is>
      </c>
      <c r="D77" s="76" t="inlineStr"/>
      <c r="E77" s="76" t="inlineStr">
        <is>
          <t>Proventos TED - 070 0203    72176032187 PAULO DA CUNHA</t>
        </is>
      </c>
      <c r="F77" s="76" t="inlineStr"/>
      <c r="G77" s="76" t="inlineStr"/>
      <c r="H77" s="76" t="inlineStr">
        <is>
          <t>2021-03-03 15:00:00</t>
        </is>
      </c>
      <c r="I77" s="76" t="inlineStr">
        <is>
          <t>14021.58</t>
        </is>
      </c>
      <c r="J77" s="76" t="inlineStr"/>
      <c r="K77" s="76" t="inlineStr">
        <is>
          <t>BRL</t>
        </is>
      </c>
      <c r="L77" s="76" t="inlineStr"/>
    </row>
    <row r="78">
      <c r="A78" s="76" t="inlineStr"/>
      <c r="B78" s="76" t="inlineStr"/>
      <c r="C78" s="76" t="inlineStr">
        <is>
          <t>BB CC</t>
        </is>
      </c>
      <c r="D78" s="76" t="inlineStr"/>
      <c r="E78" s="76" t="inlineStr">
        <is>
          <t>PIX - Enviado - 03/03 17:46 Paula De Oliveira Gomes</t>
        </is>
      </c>
      <c r="F78" s="76" t="inlineStr"/>
      <c r="G78" s="76" t="inlineStr"/>
      <c r="H78" s="76" t="inlineStr">
        <is>
          <t>2021-03-03 15:00:00</t>
        </is>
      </c>
      <c r="I78" s="76" t="inlineStr">
        <is>
          <t>-15.00</t>
        </is>
      </c>
      <c r="J78" s="76" t="inlineStr"/>
      <c r="K78" s="76" t="inlineStr">
        <is>
          <t>BRL</t>
        </is>
      </c>
      <c r="L78" s="76" t="inlineStr"/>
    </row>
    <row r="79">
      <c r="A79" s="76" t="inlineStr"/>
      <c r="B79" s="76" t="inlineStr"/>
      <c r="C79" s="76" t="inlineStr">
        <is>
          <t>BB CC</t>
        </is>
      </c>
      <c r="D79" s="76" t="inlineStr"/>
      <c r="E79" s="76" t="inlineStr">
        <is>
          <t>Compra com Cartão - 04/03 09:35 MAROMA MATERIAIS</t>
        </is>
      </c>
      <c r="F79" s="76" t="inlineStr"/>
      <c r="G79" s="76" t="inlineStr"/>
      <c r="H79" s="76" t="inlineStr">
        <is>
          <t>2021-03-04 15:00:00</t>
        </is>
      </c>
      <c r="I79" s="76" t="inlineStr">
        <is>
          <t>-11.98</t>
        </is>
      </c>
      <c r="J79" s="76" t="inlineStr"/>
      <c r="K79" s="76" t="inlineStr">
        <is>
          <t>BRL</t>
        </is>
      </c>
      <c r="L79" s="76" t="inlineStr"/>
    </row>
    <row r="80">
      <c r="A80" s="76" t="inlineStr"/>
      <c r="B80" s="76" t="inlineStr"/>
      <c r="C80" s="76" t="inlineStr">
        <is>
          <t>BB CC</t>
        </is>
      </c>
      <c r="D80" s="76" t="inlineStr"/>
      <c r="E80" s="76" t="inlineStr">
        <is>
          <t>Banco 24 Horas - 04/03 09:47 DONA DE CASA GUARA ATMR</t>
        </is>
      </c>
      <c r="F80" s="76" t="inlineStr"/>
      <c r="G80" s="76" t="inlineStr"/>
      <c r="H80" s="76" t="inlineStr">
        <is>
          <t>2021-03-04 15:00:00</t>
        </is>
      </c>
      <c r="I80" s="76" t="inlineStr">
        <is>
          <t>-360.00</t>
        </is>
      </c>
      <c r="J80" s="76" t="inlineStr"/>
      <c r="K80" s="76" t="inlineStr">
        <is>
          <t>BRL</t>
        </is>
      </c>
      <c r="L80" s="76" t="inlineStr"/>
    </row>
    <row r="81">
      <c r="A81" s="76" t="inlineStr"/>
      <c r="B81" s="76" t="inlineStr"/>
      <c r="C81" s="76" t="inlineStr">
        <is>
          <t>BB CC</t>
        </is>
      </c>
      <c r="D81" s="76" t="inlineStr"/>
      <c r="E81" s="76" t="inlineStr">
        <is>
          <t>Pagto via Auto-Atend.BB - GRU-GUIA RECOLHIM. UNIAO</t>
        </is>
      </c>
      <c r="F81" s="76" t="inlineStr"/>
      <c r="G81" s="76" t="inlineStr"/>
      <c r="H81" s="76" t="inlineStr">
        <is>
          <t>2021-03-05 15:00:00</t>
        </is>
      </c>
      <c r="I81" s="76" t="inlineStr">
        <is>
          <t>-25.00</t>
        </is>
      </c>
      <c r="J81" s="76" t="inlineStr"/>
      <c r="K81" s="76" t="inlineStr">
        <is>
          <t>BRL</t>
        </is>
      </c>
      <c r="L81" s="76" t="inlineStr"/>
    </row>
    <row r="82">
      <c r="A82" s="76" t="inlineStr"/>
      <c r="B82" s="76" t="inlineStr"/>
      <c r="C82" s="76" t="inlineStr">
        <is>
          <t>BB CC</t>
        </is>
      </c>
      <c r="D82" s="76" t="inlineStr"/>
      <c r="E82" s="76" t="inlineStr">
        <is>
          <t>Aplicação Poupança - 07/03 3603  510032679-0 PAULO DA CUNHA</t>
        </is>
      </c>
      <c r="F82" s="76" t="inlineStr"/>
      <c r="G82" s="76" t="inlineStr"/>
      <c r="H82" s="76" t="inlineStr">
        <is>
          <t>2021-03-08 15:00:00</t>
        </is>
      </c>
      <c r="I82" s="76" t="inlineStr">
        <is>
          <t>-200.00</t>
        </is>
      </c>
      <c r="J82" s="76" t="inlineStr"/>
      <c r="K82" s="76" t="inlineStr">
        <is>
          <t>BRL</t>
        </is>
      </c>
      <c r="L82" s="76" t="inlineStr"/>
    </row>
    <row r="83">
      <c r="A83" s="76" t="inlineStr"/>
      <c r="B83" s="76" t="inlineStr"/>
      <c r="C83" s="76" t="inlineStr">
        <is>
          <t>BB CC</t>
        </is>
      </c>
      <c r="D83" s="76" t="inlineStr"/>
      <c r="E83" s="76" t="inlineStr">
        <is>
          <t>Pagamento de Boleto - CONSORCIO NACIONAL HONDA</t>
        </is>
      </c>
      <c r="F83" s="76" t="inlineStr"/>
      <c r="G83" s="76" t="inlineStr"/>
      <c r="H83" s="76" t="inlineStr">
        <is>
          <t>2021-03-08 15:00:00</t>
        </is>
      </c>
      <c r="I83" s="76" t="inlineStr">
        <is>
          <t>-2026.52</t>
        </is>
      </c>
      <c r="J83" s="76" t="inlineStr"/>
      <c r="K83" s="76" t="inlineStr">
        <is>
          <t>BRL</t>
        </is>
      </c>
      <c r="L83" s="76" t="inlineStr"/>
    </row>
    <row r="84">
      <c r="A84" s="76" t="inlineStr"/>
      <c r="B84" s="76" t="inlineStr"/>
      <c r="C84" s="76" t="inlineStr">
        <is>
          <t>BB CC</t>
        </is>
      </c>
      <c r="D84" s="76" t="inlineStr"/>
      <c r="E84" s="76" t="inlineStr">
        <is>
          <t>Pagto conta telefone - cLARO CO DDD 61 A 69</t>
        </is>
      </c>
      <c r="F84" s="76" t="inlineStr"/>
      <c r="G84" s="76" t="inlineStr"/>
      <c r="H84" s="76" t="inlineStr">
        <is>
          <t>2021-03-08 15:00:00</t>
        </is>
      </c>
      <c r="I84" s="76" t="inlineStr">
        <is>
          <t>-52.99</t>
        </is>
      </c>
      <c r="J84" s="76" t="inlineStr"/>
      <c r="K84" s="76" t="inlineStr">
        <is>
          <t>BRL</t>
        </is>
      </c>
      <c r="L84" s="76" t="inlineStr"/>
    </row>
    <row r="85">
      <c r="A85" s="76" t="inlineStr"/>
      <c r="B85" s="76" t="inlineStr"/>
      <c r="C85" s="76" t="inlineStr">
        <is>
          <t>BB CC</t>
        </is>
      </c>
      <c r="D85" s="76" t="inlineStr"/>
      <c r="E85" s="76" t="inlineStr">
        <is>
          <t>TED Transf.Eletr.Disponiv - 033 3678 16880828833 NATANIEL ADERITO</t>
        </is>
      </c>
      <c r="F85" s="76" t="inlineStr"/>
      <c r="G85" s="76" t="inlineStr"/>
      <c r="H85" s="76" t="inlineStr">
        <is>
          <t>2021-03-08 15:00:00</t>
        </is>
      </c>
      <c r="I85" s="76" t="inlineStr">
        <is>
          <t>-350.00</t>
        </is>
      </c>
      <c r="J85" s="76" t="inlineStr"/>
      <c r="K85" s="76" t="inlineStr">
        <is>
          <t>BRL</t>
        </is>
      </c>
      <c r="L85" s="76" t="inlineStr"/>
    </row>
    <row r="86">
      <c r="A86" s="76" t="inlineStr"/>
      <c r="B86" s="76" t="inlineStr"/>
      <c r="C86" s="76" t="inlineStr">
        <is>
          <t>BB CC</t>
        </is>
      </c>
      <c r="D86" s="76" t="inlineStr"/>
      <c r="E86" s="76" t="inlineStr">
        <is>
          <t>Emissão de DOC - 104 0647 72176032187 PAULO DA CUNHA PA</t>
        </is>
      </c>
      <c r="F86" s="76" t="inlineStr"/>
      <c r="G86" s="76" t="inlineStr"/>
      <c r="H86" s="76" t="inlineStr">
        <is>
          <t>2021-03-08 15:00:00</t>
        </is>
      </c>
      <c r="I86" s="76" t="inlineStr">
        <is>
          <t>-1685.00</t>
        </is>
      </c>
      <c r="J86" s="76" t="inlineStr"/>
      <c r="K86" s="76" t="inlineStr">
        <is>
          <t>BRL</t>
        </is>
      </c>
      <c r="L86" s="76" t="inlineStr"/>
    </row>
    <row r="87">
      <c r="A87" s="76" t="inlineStr"/>
      <c r="B87" s="76" t="inlineStr"/>
      <c r="C87" s="76" t="inlineStr">
        <is>
          <t>BB CC</t>
        </is>
      </c>
      <c r="D87" s="76" t="inlineStr"/>
      <c r="E87" s="76" t="inlineStr">
        <is>
          <t>Net Serviços de Comunicaç - NET SERVIçOS</t>
        </is>
      </c>
      <c r="F87" s="76" t="inlineStr"/>
      <c r="G87" s="76" t="inlineStr"/>
      <c r="H87" s="76" t="inlineStr">
        <is>
          <t>2021-03-08 15:00:00</t>
        </is>
      </c>
      <c r="I87" s="76" t="inlineStr">
        <is>
          <t>-221.58</t>
        </is>
      </c>
      <c r="J87" s="76" t="inlineStr"/>
      <c r="K87" s="76" t="inlineStr">
        <is>
          <t>BRL</t>
        </is>
      </c>
      <c r="L87" s="76" t="inlineStr"/>
    </row>
    <row r="88">
      <c r="A88" s="76" t="inlineStr"/>
      <c r="B88" s="76" t="inlineStr"/>
      <c r="C88" s="76" t="inlineStr">
        <is>
          <t>BB CC</t>
        </is>
      </c>
      <c r="D88" s="76" t="inlineStr"/>
      <c r="E88" s="76" t="inlineStr">
        <is>
          <t>Pagamento de Boleto - BANCO BRADESCO S.A.</t>
        </is>
      </c>
      <c r="F88" s="76" t="inlineStr"/>
      <c r="G88" s="76" t="inlineStr"/>
      <c r="H88" s="76" t="inlineStr">
        <is>
          <t>2021-03-09 15:00:00</t>
        </is>
      </c>
      <c r="I88" s="76" t="inlineStr">
        <is>
          <t>-2524.97</t>
        </is>
      </c>
      <c r="J88" s="76" t="inlineStr"/>
      <c r="K88" s="76" t="inlineStr">
        <is>
          <t>BRL</t>
        </is>
      </c>
      <c r="L88" s="76" t="inlineStr"/>
    </row>
    <row r="89">
      <c r="A89" s="76" t="inlineStr"/>
      <c r="B89" s="76" t="inlineStr"/>
      <c r="C89" s="76" t="inlineStr">
        <is>
          <t>BB CC</t>
        </is>
      </c>
      <c r="D89" s="76" t="inlineStr"/>
      <c r="E89" s="76" t="inlineStr">
        <is>
          <t>TED Transf.Eletr.Disponiv - 341 1248 009105360000122 ICAP DO BRASI</t>
        </is>
      </c>
      <c r="F89" s="76" t="inlineStr"/>
      <c r="G89" s="76" t="inlineStr"/>
      <c r="H89" s="76" t="inlineStr">
        <is>
          <t>2021-03-09 15:00:00</t>
        </is>
      </c>
      <c r="I89" s="76" t="inlineStr">
        <is>
          <t>-1000.00</t>
        </is>
      </c>
      <c r="J89" s="76" t="inlineStr"/>
      <c r="K89" s="76" t="inlineStr">
        <is>
          <t>BRL</t>
        </is>
      </c>
      <c r="L89" s="76" t="inlineStr"/>
    </row>
    <row r="90">
      <c r="A90" s="76" t="inlineStr"/>
      <c r="B90" s="76" t="inlineStr"/>
      <c r="C90" s="76" t="inlineStr">
        <is>
          <t>BB CC</t>
        </is>
      </c>
      <c r="D90" s="76" t="inlineStr"/>
      <c r="E90" s="76" t="inlineStr">
        <is>
          <t>Transferido para Poupança - 10/03 3085  510059975-4 ISABELA FEITOS</t>
        </is>
      </c>
      <c r="F90" s="76" t="inlineStr"/>
      <c r="G90" s="76" t="inlineStr"/>
      <c r="H90" s="76" t="inlineStr">
        <is>
          <t>2021-03-10 15:00:00</t>
        </is>
      </c>
      <c r="I90" s="76" t="inlineStr">
        <is>
          <t>-350.00</t>
        </is>
      </c>
      <c r="J90" s="76" t="inlineStr"/>
      <c r="K90" s="76" t="inlineStr">
        <is>
          <t>BRL</t>
        </is>
      </c>
      <c r="L90" s="76" t="inlineStr"/>
    </row>
    <row r="91">
      <c r="A91" s="76" t="inlineStr"/>
      <c r="B91" s="76" t="inlineStr"/>
      <c r="C91" s="76" t="inlineStr">
        <is>
          <t>BB CC</t>
        </is>
      </c>
      <c r="D91" s="76" t="inlineStr"/>
      <c r="E91" s="76" t="inlineStr">
        <is>
          <t>PIX - Enviado - 10/03 15:18 Maggiore Comercio De Alime</t>
        </is>
      </c>
      <c r="F91" s="76" t="inlineStr"/>
      <c r="G91" s="76" t="inlineStr"/>
      <c r="H91" s="76" t="inlineStr">
        <is>
          <t>2021-03-10 15:00:00</t>
        </is>
      </c>
      <c r="I91" s="76" t="inlineStr">
        <is>
          <t>-157.50</t>
        </is>
      </c>
      <c r="J91" s="76" t="inlineStr"/>
      <c r="K91" s="76" t="inlineStr">
        <is>
          <t>BRL</t>
        </is>
      </c>
      <c r="L91" s="76" t="inlineStr"/>
    </row>
    <row r="92">
      <c r="A92" s="76" t="inlineStr"/>
      <c r="B92" s="76" t="inlineStr"/>
      <c r="C92" s="76" t="inlineStr">
        <is>
          <t>BB CC</t>
        </is>
      </c>
      <c r="D92" s="76" t="inlineStr"/>
      <c r="E92" s="76" t="inlineStr">
        <is>
          <t>PIX - Enviado - 10/03 18:06 Paula De Oliveira Gomes</t>
        </is>
      </c>
      <c r="F92" s="76" t="inlineStr"/>
      <c r="G92" s="76" t="inlineStr"/>
      <c r="H92" s="76" t="inlineStr">
        <is>
          <t>2021-03-10 15:00:00</t>
        </is>
      </c>
      <c r="I92" s="76" t="inlineStr">
        <is>
          <t>-50.00</t>
        </is>
      </c>
      <c r="J92" s="76" t="inlineStr"/>
      <c r="K92" s="76" t="inlineStr">
        <is>
          <t>BRL</t>
        </is>
      </c>
      <c r="L92" s="76" t="inlineStr"/>
    </row>
    <row r="93">
      <c r="A93" s="76" t="inlineStr"/>
      <c r="B93" s="76" t="inlineStr"/>
      <c r="C93" s="76" t="inlineStr">
        <is>
          <t>BB CC</t>
        </is>
      </c>
      <c r="D93" s="76" t="inlineStr"/>
      <c r="E93" s="76" t="inlineStr">
        <is>
          <t>Pagto cartão crédito - PLATINUM ESTILO VISA</t>
        </is>
      </c>
      <c r="F93" s="76" t="inlineStr"/>
      <c r="G93" s="76" t="inlineStr"/>
      <c r="H93" s="76" t="inlineStr">
        <is>
          <t>2021-03-10 15:00:00</t>
        </is>
      </c>
      <c r="I93" s="76" t="inlineStr">
        <is>
          <t>-4968.58</t>
        </is>
      </c>
      <c r="J93" s="76" t="inlineStr"/>
      <c r="K93" s="76" t="inlineStr">
        <is>
          <t>BRL</t>
        </is>
      </c>
      <c r="L93" s="76" t="inlineStr"/>
    </row>
    <row r="94">
      <c r="A94" s="76" t="inlineStr"/>
      <c r="B94" s="76" t="inlineStr"/>
      <c r="C94" s="76" t="inlineStr">
        <is>
          <t>BB CC</t>
        </is>
      </c>
      <c r="D94" s="76" t="inlineStr"/>
      <c r="E94" s="76" t="inlineStr">
        <is>
          <t>Cobrança de Juros</t>
        </is>
      </c>
      <c r="F94" s="76" t="inlineStr"/>
      <c r="G94" s="76" t="inlineStr"/>
      <c r="H94" s="76" t="inlineStr">
        <is>
          <t>2021-03-10 15:00:00</t>
        </is>
      </c>
      <c r="I94" s="76" t="inlineStr">
        <is>
          <t>-2.30</t>
        </is>
      </c>
      <c r="J94" s="76" t="inlineStr"/>
      <c r="K94" s="76" t="inlineStr">
        <is>
          <t>BRL</t>
        </is>
      </c>
      <c r="L94" s="76" t="inlineStr"/>
    </row>
    <row r="95">
      <c r="A95" s="76" t="inlineStr"/>
      <c r="B95" s="76" t="inlineStr"/>
      <c r="C95" s="76" t="inlineStr">
        <is>
          <t>BB CC</t>
        </is>
      </c>
      <c r="D95" s="76" t="inlineStr"/>
      <c r="E95" s="76" t="inlineStr">
        <is>
          <t>PIX - Recebido - 00360305 00072176032187 PAULO DA CUNHA</t>
        </is>
      </c>
      <c r="F95" s="76" t="inlineStr"/>
      <c r="G95" s="76" t="inlineStr"/>
      <c r="H95" s="76" t="inlineStr">
        <is>
          <t>2021-03-11 15:00:00</t>
        </is>
      </c>
      <c r="I95" s="76" t="inlineStr">
        <is>
          <t>2818.57</t>
        </is>
      </c>
      <c r="J95" s="76" t="inlineStr"/>
      <c r="K95" s="76" t="inlineStr">
        <is>
          <t>BRL</t>
        </is>
      </c>
      <c r="L95" s="76" t="inlineStr"/>
    </row>
    <row r="96">
      <c r="A96" s="76" t="inlineStr"/>
      <c r="B96" s="76" t="inlineStr"/>
      <c r="C96" s="76" t="inlineStr">
        <is>
          <t>BB CC</t>
        </is>
      </c>
      <c r="D96" s="76" t="inlineStr"/>
      <c r="E96" s="76" t="inlineStr">
        <is>
          <t>Compra com Cartão - 12/03 09:54 SOUSA NETO</t>
        </is>
      </c>
      <c r="F96" s="76" t="inlineStr"/>
      <c r="G96" s="76" t="inlineStr"/>
      <c r="H96" s="76" t="inlineStr">
        <is>
          <t>2021-03-12 15:00:00</t>
        </is>
      </c>
      <c r="I96" s="76" t="inlineStr">
        <is>
          <t>-40.00</t>
        </is>
      </c>
      <c r="J96" s="76" t="inlineStr"/>
      <c r="K96" s="76" t="inlineStr">
        <is>
          <t>BRL</t>
        </is>
      </c>
      <c r="L96" s="76" t="inlineStr"/>
    </row>
    <row r="97">
      <c r="A97" s="76" t="inlineStr"/>
      <c r="B97" s="76" t="inlineStr"/>
      <c r="C97" s="76" t="inlineStr">
        <is>
          <t>BB CC</t>
        </is>
      </c>
      <c r="D97" s="76" t="inlineStr"/>
      <c r="E97" s="76" t="inlineStr">
        <is>
          <t>PIX - Enviado - 12/03 07:09 Andreia Cunha Dos Passos</t>
        </is>
      </c>
      <c r="F97" s="76" t="inlineStr"/>
      <c r="G97" s="76" t="inlineStr"/>
      <c r="H97" s="76" t="inlineStr">
        <is>
          <t>2021-03-12 15:00:00</t>
        </is>
      </c>
      <c r="I97" s="76" t="inlineStr">
        <is>
          <t>-200.00</t>
        </is>
      </c>
      <c r="J97" s="76" t="inlineStr"/>
      <c r="K97" s="76" t="inlineStr">
        <is>
          <t>BRL</t>
        </is>
      </c>
      <c r="L97" s="76" t="inlineStr"/>
    </row>
    <row r="98">
      <c r="A98" s="76" t="inlineStr"/>
      <c r="B98" s="76" t="inlineStr"/>
      <c r="C98" s="76" t="inlineStr">
        <is>
          <t>BB CC</t>
        </is>
      </c>
      <c r="D98" s="76" t="inlineStr"/>
      <c r="E98" s="76" t="inlineStr">
        <is>
          <t>Compra com Cartão - 13/03 09:57 AUTOHAUS</t>
        </is>
      </c>
      <c r="F98" s="76" t="inlineStr"/>
      <c r="G98" s="76" t="inlineStr"/>
      <c r="H98" s="76" t="inlineStr">
        <is>
          <t>2021-03-15 15:00:00</t>
        </is>
      </c>
      <c r="I98" s="76" t="inlineStr">
        <is>
          <t>-2000.00</t>
        </is>
      </c>
      <c r="J98" s="76" t="inlineStr"/>
      <c r="K98" s="76" t="inlineStr">
        <is>
          <t>BRL</t>
        </is>
      </c>
      <c r="L98" s="76" t="inlineStr"/>
    </row>
    <row r="99">
      <c r="A99" s="76" t="inlineStr"/>
      <c r="B99" s="76" t="inlineStr"/>
      <c r="C99" s="76" t="inlineStr">
        <is>
          <t>BB CC</t>
        </is>
      </c>
      <c r="D99" s="76" t="inlineStr"/>
      <c r="E99" s="76" t="inlineStr">
        <is>
          <t>PIX - Enviado - 13/03 07:57 Jorge Henrique Pinheiro Do</t>
        </is>
      </c>
      <c r="F99" s="76" t="inlineStr"/>
      <c r="G99" s="76" t="inlineStr"/>
      <c r="H99" s="76" t="inlineStr">
        <is>
          <t>2021-03-15 15:00:00</t>
        </is>
      </c>
      <c r="I99" s="76" t="inlineStr">
        <is>
          <t>-200.00</t>
        </is>
      </c>
      <c r="J99" s="76" t="inlineStr"/>
      <c r="K99" s="76" t="inlineStr">
        <is>
          <t>BRL</t>
        </is>
      </c>
      <c r="L99" s="76" t="inlineStr"/>
    </row>
    <row r="100">
      <c r="A100" s="76" t="inlineStr"/>
      <c r="B100" s="76" t="inlineStr"/>
      <c r="C100" s="76" t="inlineStr">
        <is>
          <t>BB CC</t>
        </is>
      </c>
      <c r="D100" s="76" t="inlineStr"/>
      <c r="E100" s="76" t="inlineStr">
        <is>
          <t>PIX - Enviado - 15/03 12:05 Marcelo Almeida Dos Santos</t>
        </is>
      </c>
      <c r="F100" s="76" t="inlineStr"/>
      <c r="G100" s="76" t="inlineStr"/>
      <c r="H100" s="76" t="inlineStr">
        <is>
          <t>2021-03-15 15:00:00</t>
        </is>
      </c>
      <c r="I100" s="76" t="inlineStr">
        <is>
          <t>-50.00</t>
        </is>
      </c>
      <c r="J100" s="76" t="inlineStr"/>
      <c r="K100" s="76" t="inlineStr">
        <is>
          <t>BRL</t>
        </is>
      </c>
      <c r="L100" s="76" t="inlineStr"/>
    </row>
    <row r="101">
      <c r="A101" s="76" t="inlineStr"/>
      <c r="B101" s="76" t="inlineStr"/>
      <c r="C101" s="76" t="inlineStr">
        <is>
          <t>BB CC</t>
        </is>
      </c>
      <c r="D101" s="76" t="inlineStr"/>
      <c r="E101" s="76" t="inlineStr">
        <is>
          <t>Pagto Energia Elétrica - CEB-CIA ENERGETICA DE BSB</t>
        </is>
      </c>
      <c r="F101" s="76" t="inlineStr"/>
      <c r="G101" s="76" t="inlineStr"/>
      <c r="H101" s="184" t="inlineStr">
        <is>
          <t>2021-03-15 15:00:00</t>
        </is>
      </c>
      <c r="I101" s="76" t="inlineStr">
        <is>
          <t>-234.03</t>
        </is>
      </c>
      <c r="J101" s="76" t="inlineStr"/>
      <c r="K101" s="76" t="inlineStr">
        <is>
          <t>BRL</t>
        </is>
      </c>
      <c r="L101" s="76" t="inlineStr"/>
    </row>
    <row r="102">
      <c r="A102" s="76" t="inlineStr"/>
      <c r="B102" s="76" t="inlineStr"/>
      <c r="C102" s="76" t="inlineStr">
        <is>
          <t>BB CC</t>
        </is>
      </c>
      <c r="D102" s="76" t="inlineStr"/>
      <c r="E102" s="76" t="inlineStr">
        <is>
          <t>Compra com Cartão - 22/03 09:15 CARTORIO DO 4. OF</t>
        </is>
      </c>
      <c r="F102" s="76" t="inlineStr"/>
      <c r="G102" s="76" t="inlineStr"/>
      <c r="H102" s="184" t="inlineStr">
        <is>
          <t>2021-03-22 15:00:00</t>
        </is>
      </c>
      <c r="I102" s="76" t="inlineStr">
        <is>
          <t>-17.60</t>
        </is>
      </c>
      <c r="J102" s="76" t="inlineStr"/>
      <c r="K102" s="76" t="inlineStr">
        <is>
          <t>BRL</t>
        </is>
      </c>
      <c r="L102" s="76" t="inlineStr"/>
    </row>
    <row r="103">
      <c r="A103" s="76" t="inlineStr"/>
      <c r="B103" s="76" t="inlineStr"/>
      <c r="C103" s="76" t="inlineStr">
        <is>
          <t>BB CC</t>
        </is>
      </c>
      <c r="D103" s="76" t="inlineStr"/>
      <c r="E103" s="76" t="inlineStr">
        <is>
          <t>TED-Crédito em Conta - 157 0001    72176032187 PAULO DA CUNHA</t>
        </is>
      </c>
      <c r="F103" s="76" t="inlineStr"/>
      <c r="G103" s="76" t="inlineStr"/>
      <c r="H103" s="184" t="inlineStr">
        <is>
          <t>2021-03-23 15:00:00</t>
        </is>
      </c>
      <c r="I103" s="76" t="inlineStr">
        <is>
          <t>10726.00</t>
        </is>
      </c>
      <c r="J103" s="76" t="inlineStr"/>
      <c r="K103" s="76" t="inlineStr">
        <is>
          <t>BRL</t>
        </is>
      </c>
      <c r="L103" s="76" t="inlineStr"/>
    </row>
    <row r="104">
      <c r="A104" s="76" t="inlineStr"/>
      <c r="B104" s="76" t="inlineStr"/>
      <c r="C104" s="76" t="inlineStr">
        <is>
          <t>BB CC</t>
        </is>
      </c>
      <c r="D104" s="76" t="inlineStr"/>
      <c r="E104" s="76" t="inlineStr">
        <is>
          <t>PIX - Enviado - 23/03 13:19 Paulo Da Cunha Passos</t>
        </is>
      </c>
      <c r="F104" s="76" t="inlineStr"/>
      <c r="G104" s="76" t="inlineStr"/>
      <c r="H104" s="184" t="inlineStr">
        <is>
          <t>2021-03-23 15:00:00</t>
        </is>
      </c>
      <c r="I104" s="76" t="inlineStr">
        <is>
          <t>-10726.29</t>
        </is>
      </c>
      <c r="J104" s="76" t="inlineStr"/>
      <c r="K104" s="76" t="inlineStr">
        <is>
          <t>BRL</t>
        </is>
      </c>
      <c r="L104" s="76" t="inlineStr"/>
    </row>
    <row r="105">
      <c r="A105" s="76" t="inlineStr"/>
      <c r="B105" s="76" t="inlineStr"/>
      <c r="C105" s="76" t="inlineStr">
        <is>
          <t>BB CC</t>
        </is>
      </c>
      <c r="D105" s="76" t="inlineStr"/>
      <c r="E105" s="76" t="inlineStr">
        <is>
          <t>PIX - Recebido - 00360305 00000235269123 CYBELLE OLIVEI</t>
        </is>
      </c>
      <c r="F105" s="76" t="inlineStr"/>
      <c r="G105" s="76" t="inlineStr"/>
      <c r="H105" s="184" t="inlineStr">
        <is>
          <t>2021-03-24 15:00:00</t>
        </is>
      </c>
      <c r="I105" s="76" t="inlineStr">
        <is>
          <t>260.00</t>
        </is>
      </c>
      <c r="J105" s="76" t="inlineStr"/>
      <c r="K105" s="76" t="inlineStr">
        <is>
          <t>BRL</t>
        </is>
      </c>
      <c r="L105" s="76" t="inlineStr"/>
    </row>
    <row r="106">
      <c r="A106" s="76" t="inlineStr"/>
      <c r="B106" s="76" t="inlineStr"/>
      <c r="C106" s="76" t="inlineStr">
        <is>
          <t>BB CC</t>
        </is>
      </c>
      <c r="D106" s="76" t="inlineStr"/>
      <c r="E106" s="76" t="inlineStr">
        <is>
          <t>PIX - Enviado - 24/03 17:06 Leonardo Melo Dos Santos</t>
        </is>
      </c>
      <c r="F106" s="76" t="inlineStr"/>
      <c r="G106" s="76" t="inlineStr"/>
      <c r="H106" s="184" t="inlineStr">
        <is>
          <t>2021-03-24 15:00:00</t>
        </is>
      </c>
      <c r="I106" s="76" t="inlineStr">
        <is>
          <t>-174.00</t>
        </is>
      </c>
      <c r="J106" s="76" t="inlineStr"/>
      <c r="K106" s="76" t="inlineStr">
        <is>
          <t>BRL</t>
        </is>
      </c>
      <c r="L106" s="76" t="inlineStr"/>
    </row>
    <row r="107">
      <c r="A107" s="76" t="inlineStr"/>
      <c r="B107" s="76" t="inlineStr"/>
      <c r="C107" s="76" t="inlineStr">
        <is>
          <t>BB Visa</t>
        </is>
      </c>
      <c r="D107" s="76" t="inlineStr"/>
      <c r="E107" s="76" t="inlineStr">
        <is>
          <t>PGTO DEBITO CONTA 3603 000009544  200211</t>
        </is>
      </c>
      <c r="F107" s="76" t="inlineStr"/>
      <c r="G107" s="76" t="inlineStr"/>
      <c r="H107" s="184" t="inlineStr">
        <is>
          <t>2021-01-11 00:00:00</t>
        </is>
      </c>
      <c r="I107" s="76" t="inlineStr">
        <is>
          <t>8392.20</t>
        </is>
      </c>
      <c r="J107" s="76" t="inlineStr"/>
      <c r="K107" s="76" t="inlineStr">
        <is>
          <t>BRL</t>
        </is>
      </c>
      <c r="L107" s="76" t="inlineStr"/>
    </row>
    <row r="108">
      <c r="A108" s="76" t="inlineStr"/>
      <c r="B108" s="76" t="inlineStr"/>
      <c r="C108" s="76" t="inlineStr">
        <is>
          <t>BB Visa</t>
        </is>
      </c>
      <c r="D108" s="76" t="inlineStr"/>
      <c r="E108" s="76" t="inlineStr">
        <is>
          <t>PAYPAL *EDUZZTECNOL    Sao Paulo     BR</t>
        </is>
      </c>
      <c r="F108" s="76" t="inlineStr"/>
      <c r="G108" s="76" t="inlineStr"/>
      <c r="H108" s="184" t="inlineStr">
        <is>
          <t>2021-01-20 00:00:00</t>
        </is>
      </c>
      <c r="I108" s="76" t="inlineStr">
        <is>
          <t>-400.00</t>
        </is>
      </c>
      <c r="J108" s="76" t="inlineStr"/>
      <c r="K108" s="76" t="inlineStr">
        <is>
          <t>BRL</t>
        </is>
      </c>
      <c r="L108" s="76" t="inlineStr"/>
    </row>
    <row r="109">
      <c r="A109" s="76" t="inlineStr"/>
      <c r="B109" s="76" t="inlineStr"/>
      <c r="C109" s="76" t="inlineStr">
        <is>
          <t>BB Visa</t>
        </is>
      </c>
      <c r="D109" s="76" t="inlineStr"/>
      <c r="E109" s="76" t="inlineStr">
        <is>
          <t>IFD*BR                 JUNDIAI       BR</t>
        </is>
      </c>
      <c r="F109" s="76" t="inlineStr"/>
      <c r="G109" s="76" t="inlineStr"/>
      <c r="H109" s="184" t="inlineStr">
        <is>
          <t>2020-12-28 00:00:00</t>
        </is>
      </c>
      <c r="I109" s="76" t="inlineStr">
        <is>
          <t>-63.79</t>
        </is>
      </c>
      <c r="J109" s="76" t="inlineStr"/>
      <c r="K109" s="76" t="inlineStr">
        <is>
          <t>BRL</t>
        </is>
      </c>
      <c r="L109" s="76" t="inlineStr"/>
    </row>
    <row r="110">
      <c r="A110" s="76" t="inlineStr"/>
      <c r="B110" s="76" t="inlineStr"/>
      <c r="C110" s="76" t="inlineStr">
        <is>
          <t>BB Visa</t>
        </is>
      </c>
      <c r="D110" s="76" t="inlineStr"/>
      <c r="E110" s="76" t="inlineStr">
        <is>
          <t>A BARRACA              Brasilia      BR</t>
        </is>
      </c>
      <c r="F110" s="76" t="inlineStr"/>
      <c r="G110" s="76" t="inlineStr"/>
      <c r="H110" s="184" t="inlineStr">
        <is>
          <t>2020-12-29 00:00:00</t>
        </is>
      </c>
      <c r="I110" s="76" t="inlineStr">
        <is>
          <t>-56.10</t>
        </is>
      </c>
      <c r="J110" s="76" t="inlineStr"/>
      <c r="K110" s="76" t="inlineStr">
        <is>
          <t>BRL</t>
        </is>
      </c>
      <c r="L110" s="76" t="inlineStr"/>
    </row>
    <row r="111">
      <c r="A111" s="76" t="inlineStr"/>
      <c r="B111" s="76" t="inlineStr"/>
      <c r="C111" s="76" t="inlineStr">
        <is>
          <t>BB Visa</t>
        </is>
      </c>
      <c r="D111" s="76" t="inlineStr"/>
      <c r="E111" s="76" t="inlineStr">
        <is>
          <t>LA BELLA               GUARA         BR</t>
        </is>
      </c>
      <c r="F111" s="76" t="inlineStr"/>
      <c r="G111" s="76" t="inlineStr"/>
      <c r="H111" s="184" t="inlineStr">
        <is>
          <t>2021-01-03 00:00:00</t>
        </is>
      </c>
      <c r="I111" s="76" t="inlineStr">
        <is>
          <t>-48.98</t>
        </is>
      </c>
      <c r="J111" s="76" t="inlineStr"/>
      <c r="K111" s="76" t="inlineStr">
        <is>
          <t>BRL</t>
        </is>
      </c>
      <c r="L111" s="76" t="inlineStr"/>
    </row>
    <row r="112">
      <c r="A112" s="76" t="inlineStr"/>
      <c r="B112" s="76" t="inlineStr"/>
      <c r="C112" s="76" t="inlineStr">
        <is>
          <t>BB Visa</t>
        </is>
      </c>
      <c r="D112" s="76" t="inlineStr"/>
      <c r="E112" s="76" t="inlineStr">
        <is>
          <t>GANASH                 Brasilia      BR</t>
        </is>
      </c>
      <c r="F112" s="76" t="inlineStr"/>
      <c r="G112" s="76" t="inlineStr"/>
      <c r="H112" s="184" t="inlineStr">
        <is>
          <t>2021-01-06 00:00:00</t>
        </is>
      </c>
      <c r="I112" s="76" t="inlineStr">
        <is>
          <t>-9.36</t>
        </is>
      </c>
      <c r="J112" s="76" t="inlineStr"/>
      <c r="K112" s="76" t="inlineStr">
        <is>
          <t>BRL</t>
        </is>
      </c>
      <c r="L112" s="76" t="inlineStr"/>
    </row>
    <row r="113">
      <c r="A113" s="76" t="inlineStr"/>
      <c r="B113" s="76" t="inlineStr"/>
      <c r="C113" s="76" t="inlineStr">
        <is>
          <t>BB Visa</t>
        </is>
      </c>
      <c r="D113" s="76" t="inlineStr"/>
      <c r="E113" s="76" t="inlineStr">
        <is>
          <t>IFD*BR                 JUNDIAI       BR</t>
        </is>
      </c>
      <c r="F113" s="76" t="inlineStr"/>
      <c r="G113" s="76" t="inlineStr"/>
      <c r="H113" s="184" t="inlineStr">
        <is>
          <t>2021-01-06 00:00:00</t>
        </is>
      </c>
      <c r="I113" s="76" t="inlineStr">
        <is>
          <t>-55.00</t>
        </is>
      </c>
      <c r="J113" s="76" t="inlineStr"/>
      <c r="K113" s="76" t="inlineStr">
        <is>
          <t>BRL</t>
        </is>
      </c>
      <c r="L113" s="76" t="inlineStr"/>
    </row>
    <row r="114">
      <c r="A114" s="76" t="inlineStr"/>
      <c r="B114" s="76" t="inlineStr"/>
      <c r="C114" s="76" t="inlineStr">
        <is>
          <t>BB Visa</t>
        </is>
      </c>
      <c r="D114" s="76" t="inlineStr"/>
      <c r="E114" s="76" t="inlineStr">
        <is>
          <t>MC DONALDS BGU         BRASILIA      BR</t>
        </is>
      </c>
      <c r="F114" s="76" t="inlineStr"/>
      <c r="G114" s="76" t="inlineStr"/>
      <c r="H114" s="184" t="inlineStr">
        <is>
          <t>2021-01-07 00:00:00</t>
        </is>
      </c>
      <c r="I114" s="76" t="inlineStr">
        <is>
          <t>-26.90</t>
        </is>
      </c>
      <c r="J114" s="76" t="inlineStr"/>
      <c r="K114" s="76" t="inlineStr">
        <is>
          <t>BRL</t>
        </is>
      </c>
      <c r="L114" s="76" t="inlineStr"/>
    </row>
    <row r="115">
      <c r="A115" s="76" t="inlineStr"/>
      <c r="B115" s="76" t="inlineStr"/>
      <c r="C115" s="76" t="inlineStr">
        <is>
          <t>BB Visa</t>
        </is>
      </c>
      <c r="D115" s="76" t="inlineStr"/>
      <c r="E115" s="76" t="inlineStr">
        <is>
          <t>PIZZA A BESSA          Brasilia      BR</t>
        </is>
      </c>
      <c r="F115" s="76" t="inlineStr"/>
      <c r="G115" s="76" t="inlineStr"/>
      <c r="H115" s="184" t="inlineStr">
        <is>
          <t>2021-01-09 00:00:00</t>
        </is>
      </c>
      <c r="I115" s="76" t="inlineStr">
        <is>
          <t>-105.60</t>
        </is>
      </c>
      <c r="J115" s="76" t="inlineStr"/>
      <c r="K115" s="76" t="inlineStr">
        <is>
          <t>BRL</t>
        </is>
      </c>
      <c r="L115" s="76" t="inlineStr"/>
    </row>
    <row r="116">
      <c r="A116" s="76" t="inlineStr"/>
      <c r="B116" s="76" t="inlineStr"/>
      <c r="C116" s="76" t="inlineStr">
        <is>
          <t>BB Visa</t>
        </is>
      </c>
      <c r="D116" s="76" t="inlineStr"/>
      <c r="E116" s="76" t="inlineStr">
        <is>
          <t>IFD*BR                 JUNDIAI       BR</t>
        </is>
      </c>
      <c r="F116" s="76" t="inlineStr"/>
      <c r="G116" s="76" t="inlineStr"/>
      <c r="H116" s="184" t="inlineStr">
        <is>
          <t>2021-01-09 00:00:00</t>
        </is>
      </c>
      <c r="I116" s="76" t="inlineStr">
        <is>
          <t>-134.80</t>
        </is>
      </c>
      <c r="J116" s="76" t="inlineStr"/>
      <c r="K116" s="76" t="inlineStr">
        <is>
          <t>BRL</t>
        </is>
      </c>
      <c r="L116" s="76" t="inlineStr"/>
    </row>
    <row r="117">
      <c r="A117" s="76" t="inlineStr"/>
      <c r="B117" s="76" t="inlineStr"/>
      <c r="C117" s="76" t="inlineStr">
        <is>
          <t>BB Visa</t>
        </is>
      </c>
      <c r="D117" s="76" t="inlineStr"/>
      <c r="E117" s="76" t="inlineStr">
        <is>
          <t>ERNESTO CAFES          BRASILIA      BR</t>
        </is>
      </c>
      <c r="F117" s="76" t="inlineStr"/>
      <c r="G117" s="76" t="inlineStr"/>
      <c r="H117" s="184" t="inlineStr">
        <is>
          <t>2021-01-10 00:00:00</t>
        </is>
      </c>
      <c r="I117" s="76" t="inlineStr">
        <is>
          <t>-75.30</t>
        </is>
      </c>
      <c r="J117" s="76" t="inlineStr"/>
      <c r="K117" s="76" t="inlineStr">
        <is>
          <t>BRL</t>
        </is>
      </c>
      <c r="L117" s="76" t="inlineStr"/>
    </row>
    <row r="118">
      <c r="A118" s="76" t="inlineStr"/>
      <c r="B118" s="76" t="inlineStr"/>
      <c r="C118" s="76" t="inlineStr">
        <is>
          <t>BB Visa</t>
        </is>
      </c>
      <c r="D118" s="76" t="inlineStr"/>
      <c r="E118" s="76" t="inlineStr">
        <is>
          <t>BK BURGUER SHOP BRASIL GUARA         BR</t>
        </is>
      </c>
      <c r="F118" s="76" t="inlineStr"/>
      <c r="G118" s="76" t="inlineStr"/>
      <c r="H118" s="184" t="inlineStr">
        <is>
          <t>2021-01-13 00:00:00</t>
        </is>
      </c>
      <c r="I118" s="76" t="inlineStr">
        <is>
          <t>-57.80</t>
        </is>
      </c>
      <c r="J118" s="76" t="inlineStr"/>
      <c r="K118" s="76" t="inlineStr">
        <is>
          <t>BRL</t>
        </is>
      </c>
      <c r="L118" s="76" t="inlineStr"/>
    </row>
    <row r="119">
      <c r="A119" s="76" t="inlineStr"/>
      <c r="B119" s="76" t="inlineStr"/>
      <c r="C119" s="76" t="inlineStr">
        <is>
          <t>BB Visa</t>
        </is>
      </c>
      <c r="D119" s="76" t="inlineStr"/>
      <c r="E119" s="76" t="inlineStr">
        <is>
          <t>IFD*BR                 JUNDIAI       BR</t>
        </is>
      </c>
      <c r="F119" s="76" t="inlineStr"/>
      <c r="G119" s="76" t="inlineStr"/>
      <c r="H119" s="184" t="inlineStr">
        <is>
          <t>2021-01-14 00:00:00</t>
        </is>
      </c>
      <c r="I119" s="76" t="inlineStr">
        <is>
          <t>-82.00</t>
        </is>
      </c>
      <c r="J119" s="76" t="inlineStr"/>
      <c r="K119" s="76" t="inlineStr">
        <is>
          <t>BRL</t>
        </is>
      </c>
      <c r="L119" s="76" t="inlineStr"/>
    </row>
    <row r="120">
      <c r="A120" s="76" t="inlineStr"/>
      <c r="B120" s="76" t="inlineStr"/>
      <c r="C120" s="76" t="inlineStr">
        <is>
          <t>BB Visa</t>
        </is>
      </c>
      <c r="D120" s="76" t="inlineStr"/>
      <c r="E120" s="76" t="inlineStr">
        <is>
          <t>IFD*BR                 JUNDIAI       BR</t>
        </is>
      </c>
      <c r="F120" s="76" t="inlineStr"/>
      <c r="G120" s="76" t="inlineStr"/>
      <c r="H120" s="184" t="inlineStr">
        <is>
          <t>2021-01-15 00:00:00</t>
        </is>
      </c>
      <c r="I120" s="76" t="inlineStr">
        <is>
          <t>-53.89</t>
        </is>
      </c>
      <c r="J120" s="76" t="inlineStr"/>
      <c r="K120" s="76" t="inlineStr">
        <is>
          <t>BRL</t>
        </is>
      </c>
      <c r="L120" s="76" t="inlineStr"/>
    </row>
    <row r="121">
      <c r="A121" s="76" t="inlineStr"/>
      <c r="B121" s="76" t="inlineStr"/>
      <c r="C121" s="76" t="inlineStr">
        <is>
          <t>BB Visa</t>
        </is>
      </c>
      <c r="D121" s="76" t="inlineStr"/>
      <c r="E121" s="76" t="inlineStr">
        <is>
          <t>A BARRACA - REVISTARIA BRASILIA      BR</t>
        </is>
      </c>
      <c r="F121" s="76" t="inlineStr"/>
      <c r="G121" s="76" t="inlineStr"/>
      <c r="H121" s="184" t="inlineStr">
        <is>
          <t>2021-01-17 00:00:00</t>
        </is>
      </c>
      <c r="I121" s="76" t="inlineStr">
        <is>
          <t>-67.10</t>
        </is>
      </c>
      <c r="J121" s="76" t="inlineStr"/>
      <c r="K121" s="76" t="inlineStr">
        <is>
          <t>BRL</t>
        </is>
      </c>
      <c r="L121" s="76" t="inlineStr"/>
    </row>
    <row r="122">
      <c r="A122" s="76" t="inlineStr"/>
      <c r="B122" s="76" t="inlineStr"/>
      <c r="C122" s="76" t="inlineStr">
        <is>
          <t>BB Visa</t>
        </is>
      </c>
      <c r="D122" s="76" t="inlineStr"/>
      <c r="E122" s="76" t="inlineStr">
        <is>
          <t>IFD*BR                 JUNDIAI       BR</t>
        </is>
      </c>
      <c r="F122" s="76" t="inlineStr"/>
      <c r="G122" s="76" t="inlineStr"/>
      <c r="H122" s="184" t="inlineStr">
        <is>
          <t>2021-01-18 00:00:00</t>
        </is>
      </c>
      <c r="I122" s="76" t="inlineStr">
        <is>
          <t>-53.49</t>
        </is>
      </c>
      <c r="J122" s="76" t="inlineStr"/>
      <c r="K122" s="76" t="inlineStr">
        <is>
          <t>BRL</t>
        </is>
      </c>
      <c r="L122" s="76" t="inlineStr"/>
    </row>
    <row r="123">
      <c r="A123" s="76" t="inlineStr"/>
      <c r="B123" s="76" t="inlineStr"/>
      <c r="C123" s="76" t="inlineStr">
        <is>
          <t>BB Visa</t>
        </is>
      </c>
      <c r="D123" s="76" t="inlineStr"/>
      <c r="E123" s="76" t="inlineStr">
        <is>
          <t>FAMILIA SOUZA ALIMENTA BRASILIA      BR</t>
        </is>
      </c>
      <c r="F123" s="76" t="inlineStr"/>
      <c r="G123" s="76" t="inlineStr"/>
      <c r="H123" s="184" t="inlineStr">
        <is>
          <t>2021-01-18 00:00:00</t>
        </is>
      </c>
      <c r="I123" s="76" t="inlineStr">
        <is>
          <t>-18.74</t>
        </is>
      </c>
      <c r="J123" s="76" t="inlineStr"/>
      <c r="K123" s="76" t="inlineStr">
        <is>
          <t>BRL</t>
        </is>
      </c>
      <c r="L123" s="76" t="inlineStr"/>
    </row>
    <row r="124">
      <c r="A124" s="76" t="inlineStr"/>
      <c r="B124" s="76" t="inlineStr"/>
      <c r="C124" s="76" t="inlineStr">
        <is>
          <t>BB Visa</t>
        </is>
      </c>
      <c r="D124" s="76" t="inlineStr"/>
      <c r="E124" s="76" t="inlineStr">
        <is>
          <t>IFD*BR                 JUNDIAI       BR</t>
        </is>
      </c>
      <c r="F124" s="76" t="inlineStr"/>
      <c r="G124" s="76" t="inlineStr"/>
      <c r="H124" s="184" t="inlineStr">
        <is>
          <t>2021-01-22 00:00:00</t>
        </is>
      </c>
      <c r="I124" s="76" t="inlineStr">
        <is>
          <t>-98.49</t>
        </is>
      </c>
      <c r="J124" s="76" t="inlineStr"/>
      <c r="K124" s="76" t="inlineStr">
        <is>
          <t>BRL</t>
        </is>
      </c>
      <c r="L124" s="76" t="inlineStr"/>
    </row>
    <row r="125">
      <c r="A125" s="76" t="inlineStr"/>
      <c r="B125" s="76" t="inlineStr"/>
      <c r="C125" s="76" t="inlineStr">
        <is>
          <t>BB Visa</t>
        </is>
      </c>
      <c r="D125" s="76" t="inlineStr"/>
      <c r="E125" s="76" t="inlineStr">
        <is>
          <t>DON DURICA LAGO        Brasilia      BR</t>
        </is>
      </c>
      <c r="F125" s="76" t="inlineStr"/>
      <c r="G125" s="76" t="inlineStr"/>
      <c r="H125" s="184" t="inlineStr">
        <is>
          <t>2021-01-23 00:00:00</t>
        </is>
      </c>
      <c r="I125" s="76" t="inlineStr">
        <is>
          <t>-187.25</t>
        </is>
      </c>
      <c r="J125" s="76" t="inlineStr"/>
      <c r="K125" s="76" t="inlineStr">
        <is>
          <t>BRL</t>
        </is>
      </c>
      <c r="L125" s="76" t="inlineStr"/>
    </row>
    <row r="126">
      <c r="A126" s="76" t="inlineStr"/>
      <c r="B126" s="76" t="inlineStr"/>
      <c r="C126" s="76" t="inlineStr">
        <is>
          <t>BB Visa</t>
        </is>
      </c>
      <c r="D126" s="76" t="inlineStr"/>
      <c r="E126" s="76" t="inlineStr">
        <is>
          <t>IFD*BR                 JUNDIAI       BR</t>
        </is>
      </c>
      <c r="F126" s="76" t="inlineStr"/>
      <c r="G126" s="76" t="inlineStr"/>
      <c r="H126" s="184" t="inlineStr">
        <is>
          <t>2021-01-23 00:00:00</t>
        </is>
      </c>
      <c r="I126" s="76" t="inlineStr">
        <is>
          <t>-62.39</t>
        </is>
      </c>
      <c r="J126" s="76" t="inlineStr"/>
      <c r="K126" s="76" t="inlineStr">
        <is>
          <t>BRL</t>
        </is>
      </c>
      <c r="L126" s="76" t="inlineStr"/>
    </row>
    <row r="127">
      <c r="A127" s="76" t="inlineStr"/>
      <c r="B127" s="76" t="inlineStr"/>
      <c r="C127" s="76" t="inlineStr">
        <is>
          <t>BB Visa</t>
        </is>
      </c>
      <c r="D127" s="76" t="inlineStr"/>
      <c r="E127" s="76" t="inlineStr">
        <is>
          <t>A BARRACA - REVISTARIA BRASILIA      BR</t>
        </is>
      </c>
      <c r="F127" s="76" t="inlineStr"/>
      <c r="G127" s="76" t="inlineStr"/>
      <c r="H127" s="184" t="inlineStr">
        <is>
          <t>2021-01-25 00:00:00</t>
        </is>
      </c>
      <c r="I127" s="76" t="inlineStr">
        <is>
          <t>-36.30</t>
        </is>
      </c>
      <c r="J127" s="76" t="inlineStr"/>
      <c r="K127" s="76" t="inlineStr">
        <is>
          <t>BRL</t>
        </is>
      </c>
      <c r="L127" s="76" t="inlineStr"/>
    </row>
    <row r="128">
      <c r="A128" s="76" t="inlineStr"/>
      <c r="B128" s="76" t="inlineStr"/>
      <c r="C128" s="76" t="inlineStr">
        <is>
          <t>BB Visa</t>
        </is>
      </c>
      <c r="D128" s="76" t="inlineStr"/>
      <c r="E128" s="76" t="inlineStr">
        <is>
          <t>ERNESTO CAFES          BRASILIA      BR</t>
        </is>
      </c>
      <c r="F128" s="76" t="inlineStr"/>
      <c r="G128" s="76" t="inlineStr"/>
      <c r="H128" s="184" t="inlineStr">
        <is>
          <t>2021-01-26 00:00:00</t>
        </is>
      </c>
      <c r="I128" s="76" t="inlineStr">
        <is>
          <t>-78.10</t>
        </is>
      </c>
      <c r="J128" s="76" t="inlineStr"/>
      <c r="K128" s="76" t="inlineStr">
        <is>
          <t>BRL</t>
        </is>
      </c>
      <c r="L128" s="76" t="inlineStr"/>
    </row>
    <row r="129">
      <c r="A129" s="76" t="inlineStr"/>
      <c r="B129" s="76" t="inlineStr"/>
      <c r="C129" s="76" t="inlineStr">
        <is>
          <t>BB Visa</t>
        </is>
      </c>
      <c r="D129" s="76" t="inlineStr"/>
      <c r="E129" s="76" t="inlineStr">
        <is>
          <t>DROGATATI              BRASILIA      BR</t>
        </is>
      </c>
      <c r="F129" s="76" t="inlineStr"/>
      <c r="G129" s="76" t="inlineStr"/>
      <c r="H129" s="184" t="inlineStr">
        <is>
          <t>2021-01-18 00:00:00</t>
        </is>
      </c>
      <c r="I129" s="76" t="inlineStr">
        <is>
          <t>-41.73</t>
        </is>
      </c>
      <c r="J129" s="76" t="inlineStr"/>
      <c r="K129" s="76" t="inlineStr">
        <is>
          <t>BRL</t>
        </is>
      </c>
      <c r="L129" s="76" t="inlineStr"/>
    </row>
    <row r="130">
      <c r="A130" s="76" t="inlineStr"/>
      <c r="B130" s="76" t="inlineStr"/>
      <c r="C130" s="76" t="inlineStr">
        <is>
          <t>BB Visa</t>
        </is>
      </c>
      <c r="D130" s="76" t="inlineStr"/>
      <c r="E130" s="76" t="inlineStr">
        <is>
          <t>DROGARIA ROSARIO       BRASILIA      BR</t>
        </is>
      </c>
      <c r="F130" s="76" t="inlineStr"/>
      <c r="G130" s="76" t="inlineStr"/>
      <c r="H130" s="184" t="inlineStr">
        <is>
          <t>2021-01-23 00:00:00</t>
        </is>
      </c>
      <c r="I130" s="76" t="inlineStr">
        <is>
          <t>-92.90</t>
        </is>
      </c>
      <c r="J130" s="76" t="inlineStr"/>
      <c r="K130" s="76" t="inlineStr">
        <is>
          <t>BRL</t>
        </is>
      </c>
      <c r="L130" s="76" t="inlineStr"/>
    </row>
    <row r="131">
      <c r="A131" s="76" t="inlineStr"/>
      <c r="B131" s="76" t="inlineStr"/>
      <c r="C131" s="76" t="inlineStr">
        <is>
          <t>BB Visa</t>
        </is>
      </c>
      <c r="D131" s="76" t="inlineStr"/>
      <c r="E131" s="76" t="inlineStr">
        <is>
          <t>Amazon.com.br Digital ASAO PAULO     BR</t>
        </is>
      </c>
      <c r="F131" s="76" t="inlineStr"/>
      <c r="G131" s="76" t="inlineStr"/>
      <c r="H131" s="184" t="inlineStr">
        <is>
          <t>2020-12-28 00:00:00</t>
        </is>
      </c>
      <c r="I131" s="76" t="inlineStr">
        <is>
          <t>-25.11</t>
        </is>
      </c>
      <c r="J131" s="76" t="inlineStr"/>
      <c r="K131" s="76" t="inlineStr">
        <is>
          <t>BRL</t>
        </is>
      </c>
      <c r="L131" s="76" t="inlineStr"/>
    </row>
    <row r="132">
      <c r="A132" s="76" t="inlineStr"/>
      <c r="B132" s="76" t="inlineStr"/>
      <c r="C132" s="76" t="inlineStr">
        <is>
          <t>BB Visa</t>
        </is>
      </c>
      <c r="D132" s="76" t="inlineStr"/>
      <c r="E132" s="76" t="inlineStr">
        <is>
          <t>PAG*MaromaMateriais    BRASILIA      BR</t>
        </is>
      </c>
      <c r="F132" s="76" t="inlineStr"/>
      <c r="G132" s="76" t="inlineStr"/>
      <c r="H132" s="184" t="inlineStr">
        <is>
          <t>2020-12-29 00:00:00</t>
        </is>
      </c>
      <c r="I132" s="76" t="inlineStr">
        <is>
          <t>-25.00</t>
        </is>
      </c>
      <c r="J132" s="76" t="inlineStr"/>
      <c r="K132" s="76" t="inlineStr">
        <is>
          <t>BRL</t>
        </is>
      </c>
      <c r="L132" s="76" t="inlineStr"/>
    </row>
    <row r="133">
      <c r="A133" s="76" t="inlineStr"/>
      <c r="B133" s="76" t="inlineStr"/>
      <c r="C133" s="76" t="inlineStr">
        <is>
          <t>BB Visa</t>
        </is>
      </c>
      <c r="D133" s="76" t="inlineStr"/>
      <c r="E133" s="76" t="inlineStr">
        <is>
          <t>JOTA LESSA             Brasilia      BR</t>
        </is>
      </c>
      <c r="F133" s="76" t="inlineStr"/>
      <c r="G133" s="76" t="inlineStr"/>
      <c r="H133" s="184" t="inlineStr">
        <is>
          <t>2020-12-30 00:00:00</t>
        </is>
      </c>
      <c r="I133" s="76" t="inlineStr">
        <is>
          <t>-58.20</t>
        </is>
      </c>
      <c r="J133" s="76" t="inlineStr"/>
      <c r="K133" s="76" t="inlineStr">
        <is>
          <t>BRL</t>
        </is>
      </c>
      <c r="L133" s="76" t="inlineStr"/>
    </row>
    <row r="134">
      <c r="A134" s="76" t="inlineStr"/>
      <c r="B134" s="76" t="inlineStr"/>
      <c r="C134" s="76" t="inlineStr">
        <is>
          <t>BB Visa</t>
        </is>
      </c>
      <c r="D134" s="76" t="inlineStr"/>
      <c r="E134" s="76" t="inlineStr">
        <is>
          <t>AmazonPrimeBR          SAO PAULO     BR</t>
        </is>
      </c>
      <c r="F134" s="76" t="inlineStr"/>
      <c r="G134" s="76" t="inlineStr"/>
      <c r="H134" s="184" t="inlineStr">
        <is>
          <t>2021-01-02 00:00:00</t>
        </is>
      </c>
      <c r="I134" s="76" t="inlineStr">
        <is>
          <t>-9.90</t>
        </is>
      </c>
      <c r="J134" s="76" t="inlineStr"/>
      <c r="K134" s="76" t="inlineStr">
        <is>
          <t>BRL</t>
        </is>
      </c>
      <c r="L134" s="76" t="inlineStr"/>
    </row>
    <row r="135">
      <c r="A135" s="76" t="inlineStr"/>
      <c r="B135" s="76" t="inlineStr"/>
      <c r="C135" s="76" t="inlineStr">
        <is>
          <t>BB Visa</t>
        </is>
      </c>
      <c r="D135" s="76" t="inlineStr"/>
      <c r="E135" s="76" t="inlineStr">
        <is>
          <t>LEROY BRASILIA NORTE   BRASILIA      BR</t>
        </is>
      </c>
      <c r="F135" s="76" t="inlineStr"/>
      <c r="G135" s="76" t="inlineStr"/>
      <c r="H135" s="184" t="inlineStr">
        <is>
          <t>2021-01-10 00:00:00</t>
        </is>
      </c>
      <c r="I135" s="76" t="inlineStr">
        <is>
          <t>-160.88</t>
        </is>
      </c>
      <c r="J135" s="76" t="inlineStr"/>
      <c r="K135" s="76" t="inlineStr">
        <is>
          <t>BRL</t>
        </is>
      </c>
      <c r="L135" s="76" t="inlineStr"/>
    </row>
    <row r="136">
      <c r="A136" s="76" t="inlineStr"/>
      <c r="B136" s="76" t="inlineStr"/>
      <c r="C136" s="76" t="inlineStr">
        <is>
          <t>BB Visa</t>
        </is>
      </c>
      <c r="D136" s="76" t="inlineStr"/>
      <c r="E136" s="76" t="inlineStr">
        <is>
          <t>ESTANTEVIRT            SAO PAULO     BR</t>
        </is>
      </c>
      <c r="F136" s="76" t="inlineStr"/>
      <c r="G136" s="76" t="inlineStr"/>
      <c r="H136" s="184" t="inlineStr">
        <is>
          <t>2021-01-15 00:00:00</t>
        </is>
      </c>
      <c r="I136" s="76" t="inlineStr">
        <is>
          <t>-45.91</t>
        </is>
      </c>
      <c r="J136" s="76" t="inlineStr"/>
      <c r="K136" s="76" t="inlineStr">
        <is>
          <t>BRL</t>
        </is>
      </c>
      <c r="L136" s="76" t="inlineStr"/>
    </row>
    <row r="137">
      <c r="A137" s="76" t="inlineStr"/>
      <c r="B137" s="76" t="inlineStr"/>
      <c r="C137" s="76" t="inlineStr">
        <is>
          <t>BB Visa</t>
        </is>
      </c>
      <c r="D137" s="76" t="inlineStr"/>
      <c r="E137" s="76" t="inlineStr">
        <is>
          <t>TOTAL FILTROS LTDA ME  BRASILIA      BR</t>
        </is>
      </c>
      <c r="F137" s="76" t="inlineStr"/>
      <c r="G137" s="76" t="inlineStr"/>
      <c r="H137" s="184" t="inlineStr">
        <is>
          <t>2021-01-15 00:00:00</t>
        </is>
      </c>
      <c r="I137" s="76" t="inlineStr">
        <is>
          <t>-136.00</t>
        </is>
      </c>
      <c r="J137" s="76" t="inlineStr"/>
      <c r="K137" s="76" t="inlineStr">
        <is>
          <t>BRL</t>
        </is>
      </c>
      <c r="L137" s="76" t="inlineStr"/>
    </row>
    <row r="138">
      <c r="A138" s="76" t="inlineStr"/>
      <c r="B138" s="76" t="inlineStr"/>
      <c r="C138" s="76" t="inlineStr">
        <is>
          <t>BB Visa</t>
        </is>
      </c>
      <c r="D138" s="76" t="inlineStr"/>
      <c r="E138" s="76" t="inlineStr">
        <is>
          <t>APPLE.COM/BILL         SAO PAULO     BR</t>
        </is>
      </c>
      <c r="F138" s="76" t="inlineStr"/>
      <c r="G138" s="76" t="inlineStr"/>
      <c r="H138" s="184" t="inlineStr">
        <is>
          <t>2021-01-15 00:00:00</t>
        </is>
      </c>
      <c r="I138" s="76" t="inlineStr">
        <is>
          <t>-3.50</t>
        </is>
      </c>
      <c r="J138" s="76" t="inlineStr"/>
      <c r="K138" s="76" t="inlineStr">
        <is>
          <t>BRL</t>
        </is>
      </c>
      <c r="L138" s="76" t="inlineStr"/>
    </row>
    <row r="139">
      <c r="A139" s="76" t="inlineStr"/>
      <c r="B139" s="76" t="inlineStr"/>
      <c r="C139" s="76" t="inlineStr">
        <is>
          <t>BB Visa</t>
        </is>
      </c>
      <c r="D139" s="76" t="inlineStr"/>
      <c r="E139" s="76" t="inlineStr">
        <is>
          <t>MAGGIORE DOCEIRA       BRASILIA      BR</t>
        </is>
      </c>
      <c r="F139" s="76" t="inlineStr"/>
      <c r="G139" s="76" t="inlineStr"/>
      <c r="H139" s="184" t="inlineStr">
        <is>
          <t>2021-01-17 00:00:00</t>
        </is>
      </c>
      <c r="I139" s="76" t="inlineStr">
        <is>
          <t>-103.00</t>
        </is>
      </c>
      <c r="J139" s="76" t="inlineStr"/>
      <c r="K139" s="76" t="inlineStr">
        <is>
          <t>BRL</t>
        </is>
      </c>
      <c r="L139" s="76" t="inlineStr"/>
    </row>
    <row r="140">
      <c r="A140" s="76" t="inlineStr"/>
      <c r="B140" s="76" t="inlineStr"/>
      <c r="C140" s="76" t="inlineStr">
        <is>
          <t>BB Visa</t>
        </is>
      </c>
      <c r="D140" s="76" t="inlineStr"/>
      <c r="E140" s="76" t="inlineStr">
        <is>
          <t>LEROY BRASILIA NORTE   BRASILIA      BR</t>
        </is>
      </c>
      <c r="F140" s="76" t="inlineStr"/>
      <c r="G140" s="76" t="inlineStr"/>
      <c r="H140" s="184" t="inlineStr">
        <is>
          <t>2021-01-17 00:00:00</t>
        </is>
      </c>
      <c r="I140" s="76" t="inlineStr">
        <is>
          <t>-65.98</t>
        </is>
      </c>
      <c r="J140" s="76" t="inlineStr"/>
      <c r="K140" s="76" t="inlineStr">
        <is>
          <t>BRL</t>
        </is>
      </c>
      <c r="L140" s="76" t="inlineStr"/>
    </row>
    <row r="141">
      <c r="A141" s="76" t="inlineStr"/>
      <c r="B141" s="76" t="inlineStr"/>
      <c r="C141" s="76" t="inlineStr">
        <is>
          <t>BB Visa</t>
        </is>
      </c>
      <c r="D141" s="76" t="inlineStr"/>
      <c r="E141" s="76" t="inlineStr">
        <is>
          <t>Amazon.com.br          SAO PAULO     BR</t>
        </is>
      </c>
      <c r="F141" s="76" t="inlineStr"/>
      <c r="G141" s="76" t="inlineStr"/>
      <c r="H141" s="184" t="inlineStr">
        <is>
          <t>2021-01-18 00:00:00</t>
        </is>
      </c>
      <c r="I141" s="76" t="inlineStr">
        <is>
          <t>-72.02</t>
        </is>
      </c>
      <c r="J141" s="76" t="inlineStr"/>
      <c r="K141" s="76" t="inlineStr">
        <is>
          <t>BRL</t>
        </is>
      </c>
      <c r="L141" s="76" t="inlineStr"/>
    </row>
    <row r="142">
      <c r="A142" s="76" t="inlineStr"/>
      <c r="B142" s="76" t="inlineStr"/>
      <c r="C142" s="76" t="inlineStr">
        <is>
          <t>BB Visa</t>
        </is>
      </c>
      <c r="D142" s="76" t="inlineStr"/>
      <c r="E142" s="76" t="inlineStr">
        <is>
          <t>OSTO DE COMBUSTIVEL P  BRASILIA      BR</t>
        </is>
      </c>
      <c r="F142" s="76" t="inlineStr"/>
      <c r="G142" s="76" t="inlineStr"/>
      <c r="H142" s="184" t="inlineStr">
        <is>
          <t>2021-01-21 00:00:00</t>
        </is>
      </c>
      <c r="I142" s="76" t="inlineStr">
        <is>
          <t>-209.84</t>
        </is>
      </c>
      <c r="J142" s="76" t="inlineStr"/>
      <c r="K142" s="76" t="inlineStr">
        <is>
          <t>BRL</t>
        </is>
      </c>
      <c r="L142" s="76" t="inlineStr"/>
    </row>
    <row r="143">
      <c r="A143" s="76" t="inlineStr"/>
      <c r="B143" s="76" t="inlineStr"/>
      <c r="C143" s="76" t="inlineStr">
        <is>
          <t>BB Visa</t>
        </is>
      </c>
      <c r="D143" s="76" t="inlineStr"/>
      <c r="E143" s="76" t="inlineStr">
        <is>
          <t>CENTAURO CE 25         GUARA         BR</t>
        </is>
      </c>
      <c r="F143" s="76" t="inlineStr"/>
      <c r="G143" s="76" t="inlineStr"/>
      <c r="H143" s="184" t="inlineStr">
        <is>
          <t>2021-01-23 00:00:00</t>
        </is>
      </c>
      <c r="I143" s="76" t="inlineStr">
        <is>
          <t>-549.98</t>
        </is>
      </c>
      <c r="J143" s="76" t="inlineStr"/>
      <c r="K143" s="76" t="inlineStr">
        <is>
          <t>BRL</t>
        </is>
      </c>
      <c r="L143" s="76" t="inlineStr"/>
    </row>
    <row r="144">
      <c r="A144" s="76" t="inlineStr"/>
      <c r="B144" s="76" t="inlineStr"/>
      <c r="C144" s="76" t="inlineStr">
        <is>
          <t>BB Visa</t>
        </is>
      </c>
      <c r="D144" s="76" t="inlineStr"/>
      <c r="E144" s="76" t="inlineStr">
        <is>
          <t>DL     *GOOGLE GOOGLE  SAO PAULO     BR</t>
        </is>
      </c>
      <c r="F144" s="76" t="inlineStr"/>
      <c r="G144" s="76" t="inlineStr"/>
      <c r="H144" s="184" t="inlineStr">
        <is>
          <t>2021-01-23 00:00:00</t>
        </is>
      </c>
      <c r="I144" s="76" t="inlineStr">
        <is>
          <t>-6.99</t>
        </is>
      </c>
      <c r="J144" s="76" t="inlineStr"/>
      <c r="K144" s="76" t="inlineStr">
        <is>
          <t>BRL</t>
        </is>
      </c>
      <c r="L144" s="76" t="inlineStr"/>
    </row>
    <row r="145">
      <c r="A145" s="76" t="inlineStr"/>
      <c r="B145" s="76" t="inlineStr"/>
      <c r="C145" s="76" t="inlineStr">
        <is>
          <t>BB Visa</t>
        </is>
      </c>
      <c r="D145" s="76" t="inlineStr"/>
      <c r="E145" s="76" t="inlineStr">
        <is>
          <t>AGENDE E LAVE          BRASILIA      BR</t>
        </is>
      </c>
      <c r="F145" s="76" t="inlineStr"/>
      <c r="G145" s="76" t="inlineStr"/>
      <c r="H145" s="184" t="inlineStr">
        <is>
          <t>2021-01-25 00:00:00</t>
        </is>
      </c>
      <c r="I145" s="76" t="inlineStr">
        <is>
          <t>-88.00</t>
        </is>
      </c>
      <c r="J145" s="76" t="inlineStr"/>
      <c r="K145" s="76" t="inlineStr">
        <is>
          <t>BRL</t>
        </is>
      </c>
      <c r="L145" s="76" t="inlineStr"/>
    </row>
    <row r="146">
      <c r="A146" s="76" t="inlineStr"/>
      <c r="B146" s="76" t="inlineStr"/>
      <c r="C146" s="76" t="inlineStr">
        <is>
          <t>BB Visa</t>
        </is>
      </c>
      <c r="D146" s="76" t="inlineStr"/>
      <c r="E146" s="76" t="inlineStr">
        <is>
          <t>SUMUP  *TERAPEUTASDAAL Sao Paulo     BR</t>
        </is>
      </c>
      <c r="F146" s="76" t="inlineStr"/>
      <c r="G146" s="76" t="inlineStr"/>
      <c r="H146" s="184" t="inlineStr">
        <is>
          <t>2021-01-26 00:00:00</t>
        </is>
      </c>
      <c r="I146" s="76" t="inlineStr">
        <is>
          <t>-10.00</t>
        </is>
      </c>
      <c r="J146" s="76" t="inlineStr"/>
      <c r="K146" s="76" t="inlineStr">
        <is>
          <t>BRL</t>
        </is>
      </c>
      <c r="L146" s="76" t="inlineStr"/>
    </row>
    <row r="147">
      <c r="A147" s="76" t="inlineStr"/>
      <c r="B147" s="76" t="inlineStr"/>
      <c r="C147" s="76" t="inlineStr">
        <is>
          <t>BB Visa</t>
        </is>
      </c>
      <c r="D147" s="76" t="inlineStr"/>
      <c r="E147" s="76" t="inlineStr">
        <is>
          <t>ESTAPAR VIA BRASIL     BRASILIA      BR</t>
        </is>
      </c>
      <c r="F147" s="76" t="inlineStr"/>
      <c r="G147" s="76" t="inlineStr"/>
      <c r="H147" s="184" t="inlineStr">
        <is>
          <t>2021-01-26 00:00:00</t>
        </is>
      </c>
      <c r="I147" s="76" t="inlineStr">
        <is>
          <t>-14.00</t>
        </is>
      </c>
      <c r="J147" s="76" t="inlineStr"/>
      <c r="K147" s="76" t="inlineStr">
        <is>
          <t>BRL</t>
        </is>
      </c>
      <c r="L147" s="76" t="inlineStr"/>
    </row>
    <row r="148">
      <c r="A148" s="76" t="inlineStr"/>
      <c r="B148" s="76" t="inlineStr"/>
      <c r="C148" s="76" t="inlineStr">
        <is>
          <t>BB Visa</t>
        </is>
      </c>
      <c r="D148" s="76" t="inlineStr"/>
      <c r="E148" s="76" t="inlineStr">
        <is>
          <t>GANASH  PAES E CONF    BRASILIA      BR</t>
        </is>
      </c>
      <c r="F148" s="76" t="inlineStr"/>
      <c r="G148" s="76" t="inlineStr"/>
      <c r="H148" s="184" t="inlineStr">
        <is>
          <t>2020-12-30 00:00:00</t>
        </is>
      </c>
      <c r="I148" s="76" t="inlineStr">
        <is>
          <t>-13.70</t>
        </is>
      </c>
      <c r="J148" s="76" t="inlineStr"/>
      <c r="K148" s="76" t="inlineStr">
        <is>
          <t>BRL</t>
        </is>
      </c>
      <c r="L148" s="76" t="inlineStr"/>
    </row>
    <row r="149">
      <c r="A149" s="76" t="inlineStr"/>
      <c r="B149" s="76" t="inlineStr"/>
      <c r="C149" s="76" t="inlineStr">
        <is>
          <t>BB Visa</t>
        </is>
      </c>
      <c r="D149" s="76" t="inlineStr"/>
      <c r="E149" s="76" t="inlineStr">
        <is>
          <t>GUARA                  BRASILIA      BR</t>
        </is>
      </c>
      <c r="F149" s="76" t="inlineStr"/>
      <c r="G149" s="76" t="inlineStr"/>
      <c r="H149" s="184" t="inlineStr">
        <is>
          <t>2021-01-07 00:00:00</t>
        </is>
      </c>
      <c r="I149" s="76" t="inlineStr">
        <is>
          <t>-256.95</t>
        </is>
      </c>
      <c r="J149" s="76" t="inlineStr"/>
      <c r="K149" s="76" t="inlineStr">
        <is>
          <t>BRL</t>
        </is>
      </c>
      <c r="L149" s="76" t="inlineStr"/>
    </row>
    <row r="150">
      <c r="A150" s="76" t="inlineStr"/>
      <c r="B150" s="76" t="inlineStr"/>
      <c r="C150" s="76" t="inlineStr">
        <is>
          <t>BB Visa</t>
        </is>
      </c>
      <c r="D150" s="76" t="inlineStr"/>
      <c r="E150" s="76" t="inlineStr">
        <is>
          <t>GANASH  PAES E CONF    BRASILIA      BR</t>
        </is>
      </c>
      <c r="F150" s="76" t="inlineStr"/>
      <c r="G150" s="76" t="inlineStr"/>
      <c r="H150" s="184" t="inlineStr">
        <is>
          <t>2021-01-10 00:00:00</t>
        </is>
      </c>
      <c r="I150" s="76" t="inlineStr">
        <is>
          <t>-17.86</t>
        </is>
      </c>
      <c r="J150" s="76" t="inlineStr"/>
      <c r="K150" s="76" t="inlineStr">
        <is>
          <t>BRL</t>
        </is>
      </c>
      <c r="L150" s="76" t="inlineStr"/>
    </row>
    <row r="151">
      <c r="A151" s="76" t="inlineStr"/>
      <c r="B151" s="76" t="inlineStr"/>
      <c r="C151" s="76" t="inlineStr">
        <is>
          <t>BB Visa</t>
        </is>
      </c>
      <c r="D151" s="76" t="inlineStr"/>
      <c r="E151" s="76" t="inlineStr">
        <is>
          <t>DONA DE CASA           BRASILIA      BR</t>
        </is>
      </c>
      <c r="F151" s="76" t="inlineStr"/>
      <c r="G151" s="76" t="inlineStr"/>
      <c r="H151" s="184" t="inlineStr">
        <is>
          <t>2021-01-12 00:00:00</t>
        </is>
      </c>
      <c r="I151" s="76" t="inlineStr">
        <is>
          <t>-138.46</t>
        </is>
      </c>
      <c r="J151" s="76" t="inlineStr"/>
      <c r="K151" s="76" t="inlineStr">
        <is>
          <t>BRL</t>
        </is>
      </c>
      <c r="L151" s="76" t="inlineStr"/>
    </row>
    <row r="152">
      <c r="A152" s="76" t="inlineStr"/>
      <c r="B152" s="76" t="inlineStr"/>
      <c r="C152" s="76" t="inlineStr">
        <is>
          <t>BB Visa</t>
        </is>
      </c>
      <c r="D152" s="76" t="inlineStr"/>
      <c r="E152" s="76" t="inlineStr">
        <is>
          <t>GANASH  PAES E CONF    BRASILIA      BR</t>
        </is>
      </c>
      <c r="F152" s="76" t="inlineStr"/>
      <c r="G152" s="76" t="inlineStr"/>
      <c r="H152" s="184" t="inlineStr">
        <is>
          <t>2021-01-15 00:00:00</t>
        </is>
      </c>
      <c r="I152" s="76" t="inlineStr">
        <is>
          <t>-8.40</t>
        </is>
      </c>
      <c r="J152" s="76" t="inlineStr"/>
      <c r="K152" s="76" t="inlineStr">
        <is>
          <t>BRL</t>
        </is>
      </c>
      <c r="L152" s="76" t="inlineStr"/>
    </row>
    <row r="153">
      <c r="A153" s="76" t="inlineStr"/>
      <c r="B153" s="76" t="inlineStr"/>
      <c r="C153" s="76" t="inlineStr">
        <is>
          <t>BB Visa</t>
        </is>
      </c>
      <c r="D153" s="76" t="inlineStr"/>
      <c r="E153" s="76" t="inlineStr">
        <is>
          <t>GANASH  PAES E CONF    BRASILIA      BR</t>
        </is>
      </c>
      <c r="F153" s="76" t="inlineStr"/>
      <c r="G153" s="76" t="inlineStr"/>
      <c r="H153" s="184" t="inlineStr">
        <is>
          <t>2021-01-24 00:00:00</t>
        </is>
      </c>
      <c r="I153" s="76" t="inlineStr">
        <is>
          <t>-71.87</t>
        </is>
      </c>
      <c r="J153" s="76" t="inlineStr"/>
      <c r="K153" s="76" t="inlineStr">
        <is>
          <t>BRL</t>
        </is>
      </c>
      <c r="L153" s="76" t="inlineStr"/>
    </row>
    <row r="154">
      <c r="A154" s="76" t="inlineStr"/>
      <c r="B154" s="76" t="inlineStr"/>
      <c r="C154" s="76" t="inlineStr">
        <is>
          <t>BB Visa</t>
        </is>
      </c>
      <c r="D154" s="76" t="inlineStr"/>
      <c r="E154" s="76" t="inlineStr">
        <is>
          <t>NUTRICARNES            BRASILIA      BR</t>
        </is>
      </c>
      <c r="F154" s="76" t="inlineStr"/>
      <c r="G154" s="76" t="inlineStr"/>
      <c r="H154" s="184" t="inlineStr">
        <is>
          <t>2021-01-24 00:00:00</t>
        </is>
      </c>
      <c r="I154" s="76" t="inlineStr">
        <is>
          <t>-96.00</t>
        </is>
      </c>
      <c r="J154" s="76" t="inlineStr"/>
      <c r="K154" s="76" t="inlineStr">
        <is>
          <t>BRL</t>
        </is>
      </c>
      <c r="L154" s="76" t="inlineStr"/>
    </row>
    <row r="155">
      <c r="A155" s="76" t="inlineStr"/>
      <c r="B155" s="76" t="inlineStr"/>
      <c r="C155" s="76" t="inlineStr">
        <is>
          <t>BB Visa</t>
        </is>
      </c>
      <c r="D155" s="76" t="inlineStr"/>
      <c r="E155" s="76" t="inlineStr">
        <is>
          <t>PAG*ALEATTO            BRASILIA      BR</t>
        </is>
      </c>
      <c r="F155" s="76" t="inlineStr"/>
      <c r="G155" s="76" t="inlineStr"/>
      <c r="H155" s="184" t="inlineStr">
        <is>
          <t>2021-01-23 00:00:00</t>
        </is>
      </c>
      <c r="I155" s="76" t="inlineStr">
        <is>
          <t>-79.90</t>
        </is>
      </c>
      <c r="J155" s="76" t="inlineStr"/>
      <c r="K155" s="76" t="inlineStr">
        <is>
          <t>BRL</t>
        </is>
      </c>
      <c r="L155" s="76" t="inlineStr"/>
    </row>
    <row r="156">
      <c r="A156" t="inlineStr"/>
      <c r="B156" t="inlineStr"/>
      <c r="C156" t="inlineStr">
        <is>
          <t>BB Visa</t>
        </is>
      </c>
      <c r="D156" t="inlineStr"/>
      <c r="E156" t="inlineStr">
        <is>
          <t>ANUIDADE DIFERENCIADA TIT-PARC 02/12 BR</t>
        </is>
      </c>
      <c r="F156" t="inlineStr"/>
      <c r="G156" t="inlineStr"/>
      <c r="H156" t="inlineStr">
        <is>
          <t>2021-01-26 00:00:00</t>
        </is>
      </c>
      <c r="I156" t="inlineStr">
        <is>
          <t>-41.50</t>
        </is>
      </c>
      <c r="J156" t="inlineStr"/>
      <c r="K156" t="inlineStr">
        <is>
          <t>BRL</t>
        </is>
      </c>
      <c r="L156" t="inlineStr"/>
    </row>
    <row r="157">
      <c r="A157" t="inlineStr"/>
      <c r="B157" t="inlineStr"/>
      <c r="C157" t="inlineStr">
        <is>
          <t>BB Visa</t>
        </is>
      </c>
      <c r="D157" t="inlineStr"/>
      <c r="E157" t="inlineStr">
        <is>
          <t>Amazon-Market PARC 02/04 SAO PAULO   BR</t>
        </is>
      </c>
      <c r="F157" t="inlineStr"/>
      <c r="G157" t="inlineStr"/>
      <c r="H157" t="inlineStr">
        <is>
          <t>2020-11-28 00:00:00</t>
        </is>
      </c>
      <c r="I157" t="inlineStr">
        <is>
          <t>-160.92</t>
        </is>
      </c>
      <c r="J157" t="inlineStr"/>
      <c r="K157" t="inlineStr">
        <is>
          <t>BRL</t>
        </is>
      </c>
      <c r="L157" t="inlineStr"/>
    </row>
    <row r="158">
      <c r="A158" t="inlineStr"/>
      <c r="B158" t="inlineStr"/>
      <c r="C158" t="inlineStr">
        <is>
          <t>BB Visa</t>
        </is>
      </c>
      <c r="D158" t="inlineStr"/>
      <c r="E158" t="inlineStr">
        <is>
          <t>WISE UP ONLIN PARC 01/12 Sao Paulo   BR</t>
        </is>
      </c>
      <c r="F158" t="inlineStr"/>
      <c r="G158" t="inlineStr"/>
      <c r="H158" t="inlineStr">
        <is>
          <t>2021-01-05 00:00:00</t>
        </is>
      </c>
      <c r="I158" t="inlineStr">
        <is>
          <t>-85.00</t>
        </is>
      </c>
      <c r="J158" t="inlineStr"/>
      <c r="K158" t="inlineStr">
        <is>
          <t>BRL</t>
        </is>
      </c>
      <c r="L158" t="inlineStr"/>
    </row>
    <row r="159">
      <c r="A159" t="inlineStr"/>
      <c r="B159" t="inlineStr"/>
      <c r="C159" t="inlineStr">
        <is>
          <t>BB Visa</t>
        </is>
      </c>
      <c r="D159" t="inlineStr"/>
      <c r="E159" t="inlineStr">
        <is>
          <t>Eduzz eduzz   PARC 02/12 SOROCABA    BR</t>
        </is>
      </c>
      <c r="F159" t="inlineStr"/>
      <c r="G159" t="inlineStr"/>
      <c r="H159" t="inlineStr">
        <is>
          <t>2020-12-05 00:00:00</t>
        </is>
      </c>
      <c r="I159" t="inlineStr">
        <is>
          <t>-9.70</t>
        </is>
      </c>
      <c r="J159" t="inlineStr"/>
      <c r="K159" t="inlineStr">
        <is>
          <t>BRL</t>
        </is>
      </c>
      <c r="L159" t="inlineStr"/>
    </row>
    <row r="160">
      <c r="A160" t="inlineStr"/>
      <c r="B160" t="inlineStr"/>
      <c r="C160" t="inlineStr">
        <is>
          <t>BB Visa</t>
        </is>
      </c>
      <c r="D160" t="inlineStr"/>
      <c r="E160" t="inlineStr">
        <is>
          <t>Amazon.com.br PARC 09/10 SAO PAULO   BR</t>
        </is>
      </c>
      <c r="F160" t="inlineStr"/>
      <c r="G160" t="inlineStr"/>
      <c r="H160" t="inlineStr">
        <is>
          <t>2020-05-08 00:00:00</t>
        </is>
      </c>
      <c r="I160" t="inlineStr">
        <is>
          <t>-167.86</t>
        </is>
      </c>
      <c r="J160" t="inlineStr"/>
      <c r="K160" t="inlineStr">
        <is>
          <t>BRL</t>
        </is>
      </c>
      <c r="L160" t="inlineStr"/>
    </row>
    <row r="161">
      <c r="A161" t="inlineStr"/>
      <c r="B161" t="inlineStr"/>
      <c r="C161" t="inlineStr">
        <is>
          <t>BB Visa</t>
        </is>
      </c>
      <c r="D161" t="inlineStr"/>
      <c r="E161" t="inlineStr">
        <is>
          <t>CENTAURO CE 2 PARC 01/02 GUARA       BR</t>
        </is>
      </c>
      <c r="F161" t="inlineStr"/>
      <c r="G161" t="inlineStr"/>
      <c r="H161" t="inlineStr">
        <is>
          <t>2021-01-13 00:00:00</t>
        </is>
      </c>
      <c r="I161" t="inlineStr">
        <is>
          <t>-250.00</t>
        </is>
      </c>
      <c r="J161" t="inlineStr"/>
      <c r="K161" t="inlineStr">
        <is>
          <t>BRL</t>
        </is>
      </c>
      <c r="L161" t="inlineStr"/>
    </row>
    <row r="162">
      <c r="A162" t="inlineStr"/>
      <c r="B162" t="inlineStr"/>
      <c r="C162" t="inlineStr">
        <is>
          <t>BB Visa</t>
        </is>
      </c>
      <c r="D162" t="inlineStr"/>
      <c r="E162" t="inlineStr">
        <is>
          <t>HTM*HT CursoA PARC 08/10 BELOHORIZONTBR</t>
        </is>
      </c>
      <c r="F162" t="inlineStr"/>
      <c r="G162" t="inlineStr"/>
      <c r="H162" t="inlineStr">
        <is>
          <t>2020-06-18 00:00:00</t>
        </is>
      </c>
      <c r="I162" t="inlineStr">
        <is>
          <t>-199.70</t>
        </is>
      </c>
      <c r="J162" t="inlineStr"/>
      <c r="K162" t="inlineStr">
        <is>
          <t>BRL</t>
        </is>
      </c>
      <c r="L162" t="inlineStr"/>
    </row>
    <row r="163">
      <c r="A163" t="inlineStr"/>
      <c r="B163" t="inlineStr"/>
      <c r="C163" t="inlineStr">
        <is>
          <t>BB Visa</t>
        </is>
      </c>
      <c r="D163" t="inlineStr"/>
      <c r="E163" t="inlineStr">
        <is>
          <t>BUCK MODAS VE PARC 02/05 BRASILIA    BR</t>
        </is>
      </c>
      <c r="F163" t="inlineStr"/>
      <c r="G163" t="inlineStr"/>
      <c r="H163" t="inlineStr">
        <is>
          <t>2020-12-21 00:00:00</t>
        </is>
      </c>
      <c r="I163" t="inlineStr">
        <is>
          <t>-200.00</t>
        </is>
      </c>
      <c r="J163" t="inlineStr"/>
      <c r="K163" t="inlineStr">
        <is>
          <t>BRL</t>
        </is>
      </c>
      <c r="L163" t="inlineStr"/>
    </row>
    <row r="164">
      <c r="A164" t="inlineStr"/>
      <c r="B164" t="inlineStr"/>
      <c r="C164" t="inlineStr">
        <is>
          <t>BB Visa</t>
        </is>
      </c>
      <c r="D164" t="inlineStr"/>
      <c r="E164" t="inlineStr">
        <is>
          <t>NYANY PARKSHO PARC 01/03 BRASILIA    BR</t>
        </is>
      </c>
      <c r="F164" t="inlineStr"/>
      <c r="G164" t="inlineStr"/>
      <c r="H164" t="inlineStr">
        <is>
          <t>2021-01-23 00:00:00</t>
        </is>
      </c>
      <c r="I164" t="inlineStr">
        <is>
          <t>-159.34</t>
        </is>
      </c>
      <c r="J164" t="inlineStr"/>
      <c r="K164" t="inlineStr">
        <is>
          <t>BRL</t>
        </is>
      </c>
      <c r="L164" t="inlineStr"/>
    </row>
    <row r="165">
      <c r="A165" t="inlineStr"/>
      <c r="B165" t="inlineStr"/>
      <c r="C165" t="inlineStr">
        <is>
          <t>CX CC</t>
        </is>
      </c>
      <c r="D165" t="inlineStr"/>
      <c r="E165" t="inlineStr">
        <is>
          <t>CRED PIX</t>
        </is>
      </c>
      <c r="F165" t="inlineStr"/>
      <c r="G165" t="inlineStr"/>
      <c r="H165" t="inlineStr">
        <is>
          <t>2021-02-05 15:00:00</t>
        </is>
      </c>
      <c r="I165" t="inlineStr">
        <is>
          <t>1000.00</t>
        </is>
      </c>
      <c r="J165" t="inlineStr"/>
      <c r="K165" t="inlineStr">
        <is>
          <t>BRL</t>
        </is>
      </c>
      <c r="L165" t="inlineStr"/>
    </row>
    <row r="166">
      <c r="A166" t="inlineStr"/>
      <c r="B166" t="inlineStr"/>
      <c r="C166" t="inlineStr">
        <is>
          <t>CX CC</t>
        </is>
      </c>
      <c r="D166" t="inlineStr"/>
      <c r="E166" t="inlineStr">
        <is>
          <t>DEB CESTA</t>
        </is>
      </c>
      <c r="F166" t="inlineStr"/>
      <c r="G166" t="inlineStr"/>
      <c r="H166" t="inlineStr">
        <is>
          <t>2021-02-10 15:00:00</t>
        </is>
      </c>
      <c r="I166" t="inlineStr">
        <is>
          <t>-25.00</t>
        </is>
      </c>
      <c r="J166" t="inlineStr"/>
      <c r="K166" t="inlineStr">
        <is>
          <t>BRL</t>
        </is>
      </c>
      <c r="L166" t="inlineStr"/>
    </row>
    <row r="167">
      <c r="A167" t="inlineStr"/>
      <c r="B167" t="inlineStr"/>
      <c r="C167" t="inlineStr">
        <is>
          <t>CX CC</t>
        </is>
      </c>
      <c r="D167" t="inlineStr"/>
      <c r="E167" t="inlineStr">
        <is>
          <t>PREST HAB</t>
        </is>
      </c>
      <c r="F167" t="inlineStr"/>
      <c r="G167" t="inlineStr"/>
      <c r="H167" t="inlineStr">
        <is>
          <t>2021-02-12 15:00:00</t>
        </is>
      </c>
      <c r="I167" t="inlineStr">
        <is>
          <t>-1668.81</t>
        </is>
      </c>
      <c r="J167" t="inlineStr"/>
      <c r="K167" t="inlineStr">
        <is>
          <t>BRL</t>
        </is>
      </c>
      <c r="L167" t="inlineStr"/>
    </row>
    <row r="168">
      <c r="A168" t="inlineStr"/>
      <c r="B168" t="inlineStr"/>
      <c r="C168" t="inlineStr">
        <is>
          <t>CX CC</t>
        </is>
      </c>
      <c r="D168" t="inlineStr"/>
      <c r="E168" t="inlineStr">
        <is>
          <t>DOC ELET</t>
        </is>
      </c>
      <c r="F168" t="inlineStr"/>
      <c r="G168" t="inlineStr"/>
      <c r="H168" t="inlineStr">
        <is>
          <t>2021-03-08 15:00:00</t>
        </is>
      </c>
      <c r="I168" t="inlineStr">
        <is>
          <t>1685.00</t>
        </is>
      </c>
      <c r="J168" t="inlineStr"/>
      <c r="K168" t="inlineStr">
        <is>
          <t>BRL</t>
        </is>
      </c>
      <c r="L168" t="inlineStr"/>
    </row>
    <row r="169">
      <c r="A169" t="inlineStr"/>
      <c r="B169" t="inlineStr"/>
      <c r="C169" t="inlineStr">
        <is>
          <t>CX CC</t>
        </is>
      </c>
      <c r="D169" t="inlineStr"/>
      <c r="E169" t="inlineStr">
        <is>
          <t>DEB CESTA</t>
        </is>
      </c>
      <c r="F169" t="inlineStr"/>
      <c r="G169" t="inlineStr"/>
      <c r="H169" t="inlineStr">
        <is>
          <t>2021-03-10 15:00:00</t>
        </is>
      </c>
      <c r="I169" t="inlineStr">
        <is>
          <t>-25.00</t>
        </is>
      </c>
      <c r="J169" t="inlineStr"/>
      <c r="K169" t="inlineStr">
        <is>
          <t>BRL</t>
        </is>
      </c>
      <c r="L169" t="inlineStr"/>
    </row>
    <row r="170">
      <c r="A170" t="inlineStr"/>
      <c r="B170" t="inlineStr"/>
      <c r="C170" t="inlineStr">
        <is>
          <t>CX CC</t>
        </is>
      </c>
      <c r="D170" t="inlineStr"/>
      <c r="E170" t="inlineStr">
        <is>
          <t>RESG POUP</t>
        </is>
      </c>
      <c r="F170" t="inlineStr"/>
      <c r="G170" t="inlineStr"/>
      <c r="H170" t="inlineStr">
        <is>
          <t>2021-03-11 15:00:00</t>
        </is>
      </c>
      <c r="I170" t="inlineStr">
        <is>
          <t>1158.45</t>
        </is>
      </c>
      <c r="J170" t="inlineStr"/>
      <c r="K170" t="inlineStr">
        <is>
          <t>BRL</t>
        </is>
      </c>
      <c r="L170" t="inlineStr"/>
    </row>
    <row r="171">
      <c r="A171" t="inlineStr"/>
      <c r="B171" t="inlineStr"/>
      <c r="C171" t="inlineStr">
        <is>
          <t>CX CC</t>
        </is>
      </c>
      <c r="D171" t="inlineStr"/>
      <c r="E171" t="inlineStr">
        <is>
          <t>ENVIO PIX</t>
        </is>
      </c>
      <c r="F171" t="inlineStr"/>
      <c r="G171" t="inlineStr"/>
      <c r="H171" t="inlineStr">
        <is>
          <t>2021-03-11 15:00:00</t>
        </is>
      </c>
      <c r="I171" t="inlineStr">
        <is>
          <t>-2818.57</t>
        </is>
      </c>
      <c r="J171" t="inlineStr"/>
      <c r="K171" t="inlineStr">
        <is>
          <t>BRL</t>
        </is>
      </c>
      <c r="L171" t="inlineStr"/>
    </row>
    <row r="172">
      <c r="A172" t="inlineStr"/>
      <c r="B172" t="inlineStr"/>
      <c r="C172" t="inlineStr">
        <is>
          <t>BB Visa</t>
        </is>
      </c>
      <c r="D172" t="inlineStr"/>
      <c r="E172" t="inlineStr">
        <is>
          <t>PGTO DEBITO CONTA 3603 000009544  200211</t>
        </is>
      </c>
      <c r="F172" t="inlineStr"/>
      <c r="G172" t="inlineStr"/>
      <c r="H172" t="inlineStr">
        <is>
          <t>2021-02-10 00:00:00</t>
        </is>
      </c>
      <c r="I172" t="inlineStr">
        <is>
          <t>5447.48</t>
        </is>
      </c>
      <c r="J172" t="inlineStr"/>
      <c r="K172" t="inlineStr">
        <is>
          <t>BRL</t>
        </is>
      </c>
      <c r="L172" t="inlineStr"/>
    </row>
    <row r="173">
      <c r="A173" t="inlineStr"/>
      <c r="B173" t="inlineStr"/>
      <c r="C173" t="inlineStr">
        <is>
          <t>BB Visa</t>
        </is>
      </c>
      <c r="D173" t="inlineStr"/>
      <c r="E173" t="inlineStr">
        <is>
          <t>AME DIGITAL            RIO DE JANEIR BR</t>
        </is>
      </c>
      <c r="F173" t="inlineStr"/>
      <c r="G173" t="inlineStr"/>
      <c r="H173" t="inlineStr">
        <is>
          <t>2021-01-31 00:00:00</t>
        </is>
      </c>
      <c r="I173" t="inlineStr">
        <is>
          <t>-215.92</t>
        </is>
      </c>
      <c r="J173" t="inlineStr"/>
      <c r="K173" t="inlineStr">
        <is>
          <t>BRL</t>
        </is>
      </c>
      <c r="L173" t="inlineStr"/>
    </row>
    <row r="174">
      <c r="A174" t="inlineStr"/>
      <c r="B174" t="inlineStr"/>
      <c r="C174" t="inlineStr">
        <is>
          <t>BB Visa</t>
        </is>
      </c>
      <c r="D174" t="inlineStr"/>
      <c r="E174" t="inlineStr">
        <is>
          <t>AME DIGITAL            RIO DE JANEIR BR</t>
        </is>
      </c>
      <c r="F174" t="inlineStr"/>
      <c r="G174" t="inlineStr"/>
      <c r="H174" t="inlineStr">
        <is>
          <t>2021-02-21 00:00:00</t>
        </is>
      </c>
      <c r="I174" t="inlineStr">
        <is>
          <t>-288.35</t>
        </is>
      </c>
      <c r="J174" t="inlineStr"/>
      <c r="K174" t="inlineStr">
        <is>
          <t>BRL</t>
        </is>
      </c>
      <c r="L174" t="inlineStr"/>
    </row>
    <row r="175">
      <c r="A175" t="inlineStr"/>
      <c r="B175" t="inlineStr"/>
      <c r="C175" t="inlineStr">
        <is>
          <t>BB Visa</t>
        </is>
      </c>
      <c r="D175" t="inlineStr"/>
      <c r="E175" t="inlineStr">
        <is>
          <t>GANASH                 Brasilia      BR</t>
        </is>
      </c>
      <c r="F175" t="inlineStr"/>
      <c r="G175" t="inlineStr"/>
      <c r="H175" t="inlineStr">
        <is>
          <t>2021-01-27 00:00:00</t>
        </is>
      </c>
      <c r="I175" t="inlineStr">
        <is>
          <t>-19.74</t>
        </is>
      </c>
      <c r="J175" t="inlineStr"/>
      <c r="K175" t="inlineStr">
        <is>
          <t>BRL</t>
        </is>
      </c>
      <c r="L175" t="inlineStr"/>
    </row>
    <row r="176">
      <c r="A176" t="inlineStr"/>
      <c r="B176" t="inlineStr"/>
      <c r="C176" t="inlineStr">
        <is>
          <t>BB Visa</t>
        </is>
      </c>
      <c r="D176" t="inlineStr"/>
      <c r="E176" t="inlineStr">
        <is>
          <t>BURGER KING CONJUNTO N BRASILIA      BR</t>
        </is>
      </c>
      <c r="F176" t="inlineStr"/>
      <c r="G176" t="inlineStr"/>
      <c r="H176" t="inlineStr">
        <is>
          <t>2021-01-30 00:00:00</t>
        </is>
      </c>
      <c r="I176" t="inlineStr">
        <is>
          <t>-76.80</t>
        </is>
      </c>
      <c r="J176" t="inlineStr"/>
      <c r="K176" t="inlineStr">
        <is>
          <t>BRL</t>
        </is>
      </c>
      <c r="L176" t="inlineStr"/>
    </row>
    <row r="177">
      <c r="A177" t="inlineStr"/>
      <c r="B177" t="inlineStr"/>
      <c r="C177" t="inlineStr">
        <is>
          <t>BB Visa</t>
        </is>
      </c>
      <c r="D177" t="inlineStr"/>
      <c r="E177" t="inlineStr">
        <is>
          <t>A BARRACA - REVISTARIA BRASILIA      BR</t>
        </is>
      </c>
      <c r="F177" t="inlineStr"/>
      <c r="G177" t="inlineStr"/>
      <c r="H177" t="inlineStr">
        <is>
          <t>2021-01-31 00:00:00</t>
        </is>
      </c>
      <c r="I177" t="inlineStr">
        <is>
          <t>-18.70</t>
        </is>
      </c>
      <c r="J177" t="inlineStr"/>
      <c r="K177" t="inlineStr">
        <is>
          <t>BRL</t>
        </is>
      </c>
      <c r="L177" t="inlineStr"/>
    </row>
    <row r="178">
      <c r="A178" t="inlineStr"/>
      <c r="B178" t="inlineStr"/>
      <c r="C178" t="inlineStr">
        <is>
          <t>BB Visa</t>
        </is>
      </c>
      <c r="D178" t="inlineStr"/>
      <c r="E178" t="inlineStr">
        <is>
          <t>LA BELLA               GUARA         BR</t>
        </is>
      </c>
      <c r="F178" t="inlineStr"/>
      <c r="G178" t="inlineStr"/>
      <c r="H178" t="inlineStr">
        <is>
          <t>2021-01-31 00:00:00</t>
        </is>
      </c>
      <c r="I178" t="inlineStr">
        <is>
          <t>-40.00</t>
        </is>
      </c>
      <c r="J178" t="inlineStr"/>
      <c r="K178" t="inlineStr">
        <is>
          <t>BRL</t>
        </is>
      </c>
      <c r="L178" t="inlineStr"/>
    </row>
    <row r="179">
      <c r="A179" t="inlineStr"/>
      <c r="B179" t="inlineStr"/>
      <c r="C179" t="inlineStr">
        <is>
          <t>BB Visa</t>
        </is>
      </c>
      <c r="D179" t="inlineStr"/>
      <c r="E179" t="inlineStr">
        <is>
          <t>GANASH                 Brasilia      BR</t>
        </is>
      </c>
      <c r="F179" t="inlineStr"/>
      <c r="G179" t="inlineStr"/>
      <c r="H179" t="inlineStr">
        <is>
          <t>2021-02-06 00:00:00</t>
        </is>
      </c>
      <c r="I179" t="inlineStr">
        <is>
          <t>-6.49</t>
        </is>
      </c>
      <c r="J179" t="inlineStr"/>
      <c r="K179" t="inlineStr">
        <is>
          <t>BRL</t>
        </is>
      </c>
      <c r="L179" t="inlineStr"/>
    </row>
    <row r="180">
      <c r="A180" t="inlineStr"/>
      <c r="B180" t="inlineStr"/>
      <c r="C180" t="inlineStr">
        <is>
          <t>BB Visa</t>
        </is>
      </c>
      <c r="D180" t="inlineStr"/>
      <c r="E180" t="inlineStr">
        <is>
          <t>IFD*BR                 JUNDIAI       BR</t>
        </is>
      </c>
      <c r="F180" t="inlineStr"/>
      <c r="G180" t="inlineStr"/>
      <c r="H180" t="inlineStr">
        <is>
          <t>2021-02-07 00:00:00</t>
        </is>
      </c>
      <c r="I180" t="inlineStr">
        <is>
          <t>-118.65</t>
        </is>
      </c>
      <c r="J180" t="inlineStr"/>
      <c r="K180" t="inlineStr">
        <is>
          <t>BRL</t>
        </is>
      </c>
      <c r="L180" t="inlineStr"/>
    </row>
    <row r="181">
      <c r="A181" t="inlineStr"/>
      <c r="B181" t="inlineStr"/>
      <c r="C181" t="inlineStr">
        <is>
          <t>BB Visa</t>
        </is>
      </c>
      <c r="D181" t="inlineStr"/>
      <c r="E181" t="inlineStr">
        <is>
          <t>PASTELARIA ALMEIDA     BRASILIA      BR</t>
        </is>
      </c>
      <c r="F181" t="inlineStr"/>
      <c r="G181" t="inlineStr"/>
      <c r="H181" t="inlineStr">
        <is>
          <t>2021-02-09 00:00:00</t>
        </is>
      </c>
      <c r="I181" t="inlineStr">
        <is>
          <t>-9.50</t>
        </is>
      </c>
      <c r="J181" t="inlineStr"/>
      <c r="K181" t="inlineStr">
        <is>
          <t>BRL</t>
        </is>
      </c>
      <c r="L181" t="inlineStr"/>
    </row>
    <row r="182">
      <c r="A182" t="inlineStr"/>
      <c r="B182" t="inlineStr"/>
      <c r="C182" t="inlineStr">
        <is>
          <t>BB Visa</t>
        </is>
      </c>
      <c r="D182" t="inlineStr"/>
      <c r="E182" t="inlineStr">
        <is>
          <t>IFD*BR                 JUNDIAI       BR</t>
        </is>
      </c>
      <c r="F182" t="inlineStr"/>
      <c r="G182" t="inlineStr"/>
      <c r="H182" t="inlineStr">
        <is>
          <t>2021-02-10 00:00:00</t>
        </is>
      </c>
      <c r="I182" t="inlineStr">
        <is>
          <t>-49.00</t>
        </is>
      </c>
      <c r="J182" t="inlineStr"/>
      <c r="K182" t="inlineStr">
        <is>
          <t>BRL</t>
        </is>
      </c>
      <c r="L182" t="inlineStr"/>
    </row>
    <row r="183">
      <c r="A183" t="inlineStr"/>
      <c r="B183" t="inlineStr"/>
      <c r="C183" t="inlineStr">
        <is>
          <t>BB Visa</t>
        </is>
      </c>
      <c r="D183" t="inlineStr"/>
      <c r="E183" t="inlineStr">
        <is>
          <t>MEIRE GONTIJO          Brasilia      BR</t>
        </is>
      </c>
      <c r="F183" t="inlineStr"/>
      <c r="G183" t="inlineStr"/>
      <c r="H183" t="inlineStr">
        <is>
          <t>2021-02-12 00:00:00</t>
        </is>
      </c>
      <c r="I183" t="inlineStr">
        <is>
          <t>-106.48</t>
        </is>
      </c>
      <c r="J183" t="inlineStr"/>
      <c r="K183" t="inlineStr">
        <is>
          <t>BRL</t>
        </is>
      </c>
      <c r="L183" t="inlineStr"/>
    </row>
    <row r="184">
      <c r="A184" t="inlineStr"/>
      <c r="B184" t="inlineStr"/>
      <c r="C184" t="inlineStr">
        <is>
          <t>BB Visa</t>
        </is>
      </c>
      <c r="D184" t="inlineStr"/>
      <c r="E184" t="inlineStr">
        <is>
          <t>IFD*BR                 JUNDIAI       BR</t>
        </is>
      </c>
      <c r="F184" t="inlineStr"/>
      <c r="G184" t="inlineStr"/>
      <c r="H184" t="inlineStr">
        <is>
          <t>2021-02-15 00:00:00</t>
        </is>
      </c>
      <c r="I184" t="inlineStr">
        <is>
          <t>-93.75</t>
        </is>
      </c>
      <c r="J184" t="inlineStr"/>
      <c r="K184" t="inlineStr">
        <is>
          <t>BRL</t>
        </is>
      </c>
      <c r="L184" t="inlineStr"/>
    </row>
    <row r="185">
      <c r="A185" t="inlineStr"/>
      <c r="B185" t="inlineStr"/>
      <c r="C185" t="inlineStr">
        <is>
          <t>BB Visa</t>
        </is>
      </c>
      <c r="D185" t="inlineStr"/>
      <c r="E185" t="inlineStr">
        <is>
          <t>IFD*BR                 JUNDIAI       BR</t>
        </is>
      </c>
      <c r="F185" t="inlineStr"/>
      <c r="G185" t="inlineStr"/>
      <c r="H185" t="inlineStr">
        <is>
          <t>2021-02-18 00:00:00</t>
        </is>
      </c>
      <c r="I185" t="inlineStr">
        <is>
          <t>-89.00</t>
        </is>
      </c>
      <c r="J185" t="inlineStr"/>
      <c r="K185" t="inlineStr">
        <is>
          <t>BRL</t>
        </is>
      </c>
      <c r="L185" t="inlineStr"/>
    </row>
    <row r="186">
      <c r="A186" t="inlineStr"/>
      <c r="B186" t="inlineStr"/>
      <c r="C186" t="inlineStr">
        <is>
          <t>BB Visa</t>
        </is>
      </c>
      <c r="D186" t="inlineStr"/>
      <c r="E186" t="inlineStr">
        <is>
          <t>ERNESTO CAFE ASA SUL   Brasilia      BR</t>
        </is>
      </c>
      <c r="F186" t="inlineStr"/>
      <c r="G186" t="inlineStr"/>
      <c r="H186" t="inlineStr">
        <is>
          <t>2021-02-19 00:00:00</t>
        </is>
      </c>
      <c r="I186" t="inlineStr">
        <is>
          <t>-81.40</t>
        </is>
      </c>
      <c r="J186" t="inlineStr"/>
      <c r="K186" t="inlineStr">
        <is>
          <t>BRL</t>
        </is>
      </c>
      <c r="L186" t="inlineStr"/>
    </row>
    <row r="187">
      <c r="A187" t="inlineStr"/>
      <c r="B187" t="inlineStr"/>
      <c r="C187" t="inlineStr">
        <is>
          <t>BB Visa</t>
        </is>
      </c>
      <c r="D187" t="inlineStr"/>
      <c r="E187" t="inlineStr">
        <is>
          <t>IFD*BR                 JUNDIAI       BR</t>
        </is>
      </c>
      <c r="F187" t="inlineStr"/>
      <c r="G187" t="inlineStr"/>
      <c r="H187" t="inlineStr">
        <is>
          <t>2021-02-20 00:00:00</t>
        </is>
      </c>
      <c r="I187" t="inlineStr">
        <is>
          <t>-49.00</t>
        </is>
      </c>
      <c r="J187" t="inlineStr"/>
      <c r="K187" t="inlineStr">
        <is>
          <t>BRL</t>
        </is>
      </c>
      <c r="L187" t="inlineStr"/>
    </row>
    <row r="188">
      <c r="A188" t="inlineStr"/>
      <c r="B188" t="inlineStr"/>
      <c r="C188" t="inlineStr">
        <is>
          <t>BB Visa</t>
        </is>
      </c>
      <c r="D188" t="inlineStr"/>
      <c r="E188" t="inlineStr">
        <is>
          <t>IFD*BR                 JUNDIAI       BR</t>
        </is>
      </c>
      <c r="F188" t="inlineStr"/>
      <c r="G188" t="inlineStr"/>
      <c r="H188" t="inlineStr">
        <is>
          <t>2021-02-21 00:00:00</t>
        </is>
      </c>
      <c r="I188" t="inlineStr">
        <is>
          <t>-39.89</t>
        </is>
      </c>
      <c r="J188" t="inlineStr"/>
      <c r="K188" t="inlineStr">
        <is>
          <t>BRL</t>
        </is>
      </c>
      <c r="L188" t="inlineStr"/>
    </row>
    <row r="189">
      <c r="A189" t="inlineStr"/>
      <c r="B189" t="inlineStr"/>
      <c r="C189" t="inlineStr">
        <is>
          <t>BB Visa</t>
        </is>
      </c>
      <c r="D189" t="inlineStr"/>
      <c r="E189" t="inlineStr">
        <is>
          <t>CLIN PED DRA FABIA     BRASILIA      BR</t>
        </is>
      </c>
      <c r="F189" t="inlineStr"/>
      <c r="G189" t="inlineStr"/>
      <c r="H189" t="inlineStr">
        <is>
          <t>2021-02-12 00:00:00</t>
        </is>
      </c>
      <c r="I189" t="inlineStr">
        <is>
          <t>-580.00</t>
        </is>
      </c>
      <c r="J189" t="inlineStr"/>
      <c r="K189" t="inlineStr">
        <is>
          <t>BRL</t>
        </is>
      </c>
      <c r="L189" t="inlineStr"/>
    </row>
    <row r="190">
      <c r="A190" t="inlineStr"/>
      <c r="B190" t="inlineStr"/>
      <c r="C190" t="inlineStr">
        <is>
          <t>BB Visa</t>
        </is>
      </c>
      <c r="D190" t="inlineStr"/>
      <c r="E190" t="inlineStr">
        <is>
          <t>SEBINHO                Brasilia      BR</t>
        </is>
      </c>
      <c r="F190" t="inlineStr"/>
      <c r="G190" t="inlineStr"/>
      <c r="H190" t="inlineStr">
        <is>
          <t>2021-01-27 00:00:00</t>
        </is>
      </c>
      <c r="I190" t="inlineStr">
        <is>
          <t>-71.00</t>
        </is>
      </c>
      <c r="J190" t="inlineStr"/>
      <c r="K190" t="inlineStr">
        <is>
          <t>BRL</t>
        </is>
      </c>
      <c r="L190" t="inlineStr"/>
    </row>
    <row r="191">
      <c r="A191" t="inlineStr"/>
      <c r="B191" t="inlineStr"/>
      <c r="C191" t="inlineStr">
        <is>
          <t>BB Visa</t>
        </is>
      </c>
      <c r="D191" t="inlineStr"/>
      <c r="E191" t="inlineStr">
        <is>
          <t>APPLE.COM/BILL         SAO PAULO     BR</t>
        </is>
      </c>
      <c r="F191" t="inlineStr"/>
      <c r="G191" t="inlineStr"/>
      <c r="H191" t="inlineStr">
        <is>
          <t>2021-01-26 00:00:00</t>
        </is>
      </c>
      <c r="I191" t="inlineStr">
        <is>
          <t>-8.50</t>
        </is>
      </c>
      <c r="J191" t="inlineStr"/>
      <c r="K191" t="inlineStr">
        <is>
          <t>BRL</t>
        </is>
      </c>
      <c r="L191" t="inlineStr"/>
    </row>
    <row r="192">
      <c r="A192" t="inlineStr"/>
      <c r="B192" t="inlineStr"/>
      <c r="C192" t="inlineStr">
        <is>
          <t>BB Visa</t>
        </is>
      </c>
      <c r="D192" t="inlineStr"/>
      <c r="E192" t="inlineStr">
        <is>
          <t>inxPay*46 - GUARA IIIB RASILIA     0 BR</t>
        </is>
      </c>
      <c r="F192" t="inlineStr"/>
      <c r="G192" t="inlineStr"/>
      <c r="H192" t="inlineStr">
        <is>
          <t>2021-01-28 00:00:00</t>
        </is>
      </c>
      <c r="I192" t="inlineStr">
        <is>
          <t>-50.00</t>
        </is>
      </c>
      <c r="J192" t="inlineStr"/>
      <c r="K192" t="inlineStr">
        <is>
          <t>BRL</t>
        </is>
      </c>
      <c r="L192" t="inlineStr"/>
    </row>
    <row r="193">
      <c r="A193" t="inlineStr"/>
      <c r="B193" t="inlineStr"/>
      <c r="C193" t="inlineStr">
        <is>
          <t>BB Visa</t>
        </is>
      </c>
      <c r="D193" t="inlineStr"/>
      <c r="E193" t="inlineStr">
        <is>
          <t>TO GO MACHINES         Brasilia      BR</t>
        </is>
      </c>
      <c r="F193" t="inlineStr"/>
      <c r="G193" t="inlineStr"/>
      <c r="H193" t="inlineStr">
        <is>
          <t>2021-01-29 00:00:00</t>
        </is>
      </c>
      <c r="I193" t="inlineStr">
        <is>
          <t>-5.00</t>
        </is>
      </c>
      <c r="J193" t="inlineStr"/>
      <c r="K193" t="inlineStr">
        <is>
          <t>BRL</t>
        </is>
      </c>
      <c r="L193" t="inlineStr"/>
    </row>
    <row r="194">
      <c r="A194" t="inlineStr"/>
      <c r="B194" t="inlineStr"/>
      <c r="C194" t="inlineStr">
        <is>
          <t>BB Visa</t>
        </is>
      </c>
      <c r="D194" t="inlineStr"/>
      <c r="E194" t="inlineStr">
        <is>
          <t>Amazon.com.br Digital ASAO PAULO     BR</t>
        </is>
      </c>
      <c r="F194" t="inlineStr"/>
      <c r="G194" t="inlineStr"/>
      <c r="H194" t="inlineStr">
        <is>
          <t>2021-01-29 00:00:00</t>
        </is>
      </c>
      <c r="I194" t="inlineStr">
        <is>
          <t>-24.90</t>
        </is>
      </c>
      <c r="J194" t="inlineStr"/>
      <c r="K194" t="inlineStr">
        <is>
          <t>BRL</t>
        </is>
      </c>
      <c r="L194" t="inlineStr"/>
    </row>
    <row r="195">
      <c r="A195" t="inlineStr"/>
      <c r="B195" t="inlineStr"/>
      <c r="C195" t="inlineStr">
        <is>
          <t>BB Visa</t>
        </is>
      </c>
      <c r="D195" t="inlineStr"/>
      <c r="E195" t="inlineStr">
        <is>
          <t>RIHAPPY BRINQUEDOS LOJ BRASILIA      BR</t>
        </is>
      </c>
      <c r="F195" t="inlineStr"/>
      <c r="G195" t="inlineStr"/>
      <c r="H195" t="inlineStr">
        <is>
          <t>2021-01-30 00:00:00</t>
        </is>
      </c>
      <c r="I195" t="inlineStr">
        <is>
          <t>-37.98</t>
        </is>
      </c>
      <c r="J195" t="inlineStr"/>
      <c r="K195" t="inlineStr">
        <is>
          <t>BRL</t>
        </is>
      </c>
      <c r="L195" t="inlineStr"/>
    </row>
    <row r="196">
      <c r="A196" t="inlineStr"/>
      <c r="B196" t="inlineStr"/>
      <c r="C196" t="inlineStr">
        <is>
          <t>BB Visa</t>
        </is>
      </c>
      <c r="D196" t="inlineStr"/>
      <c r="E196" t="inlineStr">
        <is>
          <t>LEITURA                BRASILIA      BR</t>
        </is>
      </c>
      <c r="F196" t="inlineStr"/>
      <c r="G196" t="inlineStr"/>
      <c r="H196" t="inlineStr">
        <is>
          <t>2021-01-30 00:00:00</t>
        </is>
      </c>
      <c r="I196" t="inlineStr">
        <is>
          <t>-99.60</t>
        </is>
      </c>
      <c r="J196" t="inlineStr"/>
      <c r="K196" t="inlineStr">
        <is>
          <t>BRL</t>
        </is>
      </c>
      <c r="L196" t="inlineStr"/>
    </row>
    <row r="197">
      <c r="A197" t="inlineStr"/>
      <c r="B197" t="inlineStr"/>
      <c r="C197" t="inlineStr">
        <is>
          <t>BB Visa</t>
        </is>
      </c>
      <c r="D197" t="inlineStr"/>
      <c r="E197" t="inlineStr">
        <is>
          <t>NCAR GESTAO DE EMPREE  BRASILIA      BR</t>
        </is>
      </c>
      <c r="F197" t="inlineStr"/>
      <c r="G197" t="inlineStr"/>
      <c r="H197" t="inlineStr">
        <is>
          <t>2021-01-30 00:00:00</t>
        </is>
      </c>
      <c r="I197" t="inlineStr">
        <is>
          <t>-14.40</t>
        </is>
      </c>
      <c r="J197" t="inlineStr"/>
      <c r="K197" t="inlineStr">
        <is>
          <t>BRL</t>
        </is>
      </c>
      <c r="L197" t="inlineStr"/>
    </row>
    <row r="198">
      <c r="A198" t="inlineStr"/>
      <c r="B198" t="inlineStr"/>
      <c r="C198" t="inlineStr">
        <is>
          <t>BB Visa</t>
        </is>
      </c>
      <c r="D198" t="inlineStr"/>
      <c r="E198" t="inlineStr">
        <is>
          <t>APPLE.COM/BILL         SAO PAULO     BR</t>
        </is>
      </c>
      <c r="F198" t="inlineStr"/>
      <c r="G198" t="inlineStr"/>
      <c r="H198" t="inlineStr">
        <is>
          <t>2021-01-30 00:00:00</t>
        </is>
      </c>
      <c r="I198" t="inlineStr">
        <is>
          <t>-16.90</t>
        </is>
      </c>
      <c r="J198" t="inlineStr"/>
      <c r="K198" t="inlineStr">
        <is>
          <t>BRL</t>
        </is>
      </c>
      <c r="L198" t="inlineStr"/>
    </row>
    <row r="199">
      <c r="A199" t="inlineStr"/>
      <c r="B199" t="inlineStr"/>
      <c r="C199" t="inlineStr">
        <is>
          <t>BB Visa</t>
        </is>
      </c>
      <c r="D199" t="inlineStr"/>
      <c r="E199" t="inlineStr">
        <is>
          <t>MERCPAGO    *MERCADOP  Osasco        BR</t>
        </is>
      </c>
      <c r="F199" t="inlineStr"/>
      <c r="G199" t="inlineStr"/>
      <c r="H199" t="inlineStr">
        <is>
          <t>2021-01-31 00:00:00</t>
        </is>
      </c>
      <c r="I199" t="inlineStr">
        <is>
          <t>-4.00</t>
        </is>
      </c>
      <c r="J199" t="inlineStr"/>
      <c r="K199" t="inlineStr">
        <is>
          <t>BRL</t>
        </is>
      </c>
      <c r="L199" t="inlineStr"/>
    </row>
    <row r="200">
      <c r="A200" t="inlineStr"/>
      <c r="B200" t="inlineStr"/>
      <c r="C200" t="inlineStr">
        <is>
          <t>BB Visa</t>
        </is>
      </c>
      <c r="D200" t="inlineStr"/>
      <c r="E200" t="inlineStr">
        <is>
          <t>AmazonPrimeBR          SAO PAULO     BR</t>
        </is>
      </c>
      <c r="F200" t="inlineStr"/>
      <c r="G200" t="inlineStr"/>
      <c r="H200" t="inlineStr">
        <is>
          <t>2021-02-02 00:00:00</t>
        </is>
      </c>
      <c r="I200" t="inlineStr">
        <is>
          <t>-9.90</t>
        </is>
      </c>
      <c r="J200" t="inlineStr"/>
      <c r="K200" t="inlineStr">
        <is>
          <t>BRL</t>
        </is>
      </c>
      <c r="L200" t="inlineStr"/>
    </row>
    <row r="201">
      <c r="A201" t="inlineStr"/>
      <c r="B201" t="inlineStr"/>
      <c r="C201" t="inlineStr">
        <is>
          <t>BB Visa</t>
        </is>
      </c>
      <c r="D201" t="inlineStr"/>
      <c r="E201" t="inlineStr">
        <is>
          <t>LEDDWARE               BRASILIA      BR</t>
        </is>
      </c>
      <c r="F201" t="inlineStr"/>
      <c r="G201" t="inlineStr"/>
      <c r="H201" t="inlineStr">
        <is>
          <t>2021-02-05 00:00:00</t>
        </is>
      </c>
      <c r="I201" t="inlineStr">
        <is>
          <t>-39.90</t>
        </is>
      </c>
      <c r="J201" t="inlineStr"/>
      <c r="K201" t="inlineStr">
        <is>
          <t>BRL</t>
        </is>
      </c>
      <c r="L201" t="inlineStr"/>
    </row>
    <row r="202">
      <c r="A202" t="inlineStr"/>
      <c r="B202" t="inlineStr"/>
      <c r="C202" t="inlineStr">
        <is>
          <t>BB Visa</t>
        </is>
      </c>
      <c r="D202" t="inlineStr"/>
      <c r="E202" t="inlineStr">
        <is>
          <t>CASA DA LAVOURA        GAMA          BR</t>
        </is>
      </c>
      <c r="F202" t="inlineStr"/>
      <c r="G202" t="inlineStr"/>
      <c r="H202" t="inlineStr">
        <is>
          <t>2021-02-06 00:00:00</t>
        </is>
      </c>
      <c r="I202" t="inlineStr">
        <is>
          <t>-37.80</t>
        </is>
      </c>
      <c r="J202" t="inlineStr"/>
      <c r="K202" t="inlineStr">
        <is>
          <t>BRL</t>
        </is>
      </c>
      <c r="L202" t="inlineStr"/>
    </row>
    <row r="203">
      <c r="A203" t="inlineStr"/>
      <c r="B203" t="inlineStr"/>
      <c r="C203" t="inlineStr">
        <is>
          <t>BB Visa</t>
        </is>
      </c>
      <c r="D203" t="inlineStr"/>
      <c r="E203" t="inlineStr">
        <is>
          <t>MERCPAGO*MERCADOLIVRE  OSASCO        BR</t>
        </is>
      </c>
      <c r="F203" t="inlineStr"/>
      <c r="G203" t="inlineStr"/>
      <c r="H203" t="inlineStr">
        <is>
          <t>2021-02-07 00:00:00</t>
        </is>
      </c>
      <c r="I203" t="inlineStr">
        <is>
          <t>-186.49</t>
        </is>
      </c>
      <c r="J203" t="inlineStr"/>
      <c r="K203" t="inlineStr">
        <is>
          <t>BRL</t>
        </is>
      </c>
      <c r="L203" t="inlineStr"/>
    </row>
    <row r="204">
      <c r="A204" t="inlineStr"/>
      <c r="B204" t="inlineStr"/>
      <c r="C204" t="inlineStr">
        <is>
          <t>BB Visa</t>
        </is>
      </c>
      <c r="D204" t="inlineStr"/>
      <c r="E204" t="inlineStr">
        <is>
          <t>S2P*LITERATURACL       PORTO ALEGRE  BR</t>
        </is>
      </c>
      <c r="F204" t="inlineStr"/>
      <c r="G204" t="inlineStr"/>
      <c r="H204" t="inlineStr">
        <is>
          <t>2021-02-09 00:00:00</t>
        </is>
      </c>
      <c r="I204" t="inlineStr">
        <is>
          <t>-79.80</t>
        </is>
      </c>
      <c r="J204" t="inlineStr"/>
      <c r="K204" t="inlineStr">
        <is>
          <t>BRL</t>
        </is>
      </c>
      <c r="L204" t="inlineStr"/>
    </row>
    <row r="205">
      <c r="A205" t="inlineStr"/>
      <c r="B205" t="inlineStr"/>
      <c r="C205" t="inlineStr">
        <is>
          <t>BB Visa</t>
        </is>
      </c>
      <c r="D205" t="inlineStr"/>
      <c r="E205" t="inlineStr">
        <is>
          <t>CEP GARCIA ESTACIONAME BRASILIA      BR</t>
        </is>
      </c>
      <c r="F205" t="inlineStr"/>
      <c r="G205" t="inlineStr"/>
      <c r="H205" t="inlineStr">
        <is>
          <t>2021-02-12 00:00:00</t>
        </is>
      </c>
      <c r="I205" t="inlineStr">
        <is>
          <t>-22.00</t>
        </is>
      </c>
      <c r="J205" t="inlineStr"/>
      <c r="K205" t="inlineStr">
        <is>
          <t>BRL</t>
        </is>
      </c>
      <c r="L205" t="inlineStr"/>
    </row>
    <row r="206">
      <c r="A206" t="inlineStr"/>
      <c r="B206" t="inlineStr"/>
      <c r="C206" t="inlineStr">
        <is>
          <t>BB Visa</t>
        </is>
      </c>
      <c r="D206" t="inlineStr"/>
      <c r="E206" t="inlineStr">
        <is>
          <t>APPLE.COM/BILL         SAO PAULO     BR</t>
        </is>
      </c>
      <c r="F206" t="inlineStr"/>
      <c r="G206" t="inlineStr"/>
      <c r="H206" t="inlineStr">
        <is>
          <t>2021-02-15 00:00:00</t>
        </is>
      </c>
      <c r="I206" t="inlineStr">
        <is>
          <t>-3.50</t>
        </is>
      </c>
      <c r="J206" t="inlineStr"/>
      <c r="K206" t="inlineStr">
        <is>
          <t>BRL</t>
        </is>
      </c>
      <c r="L206" t="inlineStr"/>
    </row>
    <row r="207">
      <c r="A207" t="inlineStr"/>
      <c r="B207" t="inlineStr"/>
      <c r="C207" t="inlineStr">
        <is>
          <t>BB Visa</t>
        </is>
      </c>
      <c r="D207" t="inlineStr"/>
      <c r="E207" t="inlineStr">
        <is>
          <t>ICE POP                Brasilia      BR</t>
        </is>
      </c>
      <c r="F207" t="inlineStr"/>
      <c r="G207" t="inlineStr"/>
      <c r="H207" t="inlineStr">
        <is>
          <t>2021-02-18 00:00:00</t>
        </is>
      </c>
      <c r="I207" t="inlineStr">
        <is>
          <t>-15.00</t>
        </is>
      </c>
      <c r="J207" t="inlineStr"/>
      <c r="K207" t="inlineStr">
        <is>
          <t>BRL</t>
        </is>
      </c>
      <c r="L207" t="inlineStr"/>
    </row>
    <row r="208">
      <c r="A208" t="inlineStr"/>
      <c r="B208" t="inlineStr"/>
      <c r="C208" t="inlineStr">
        <is>
          <t>BB Visa</t>
        </is>
      </c>
      <c r="D208" t="inlineStr"/>
      <c r="E208" t="inlineStr">
        <is>
          <t>DECATHLON ECOMMERCE    EMBU DAS ARTE BR</t>
        </is>
      </c>
      <c r="F208" t="inlineStr"/>
      <c r="G208" t="inlineStr"/>
      <c r="H208" t="inlineStr">
        <is>
          <t>2021-02-18 00:00:00</t>
        </is>
      </c>
      <c r="I208" t="inlineStr">
        <is>
          <t>-165.38</t>
        </is>
      </c>
      <c r="J208" t="inlineStr"/>
      <c r="K208" t="inlineStr">
        <is>
          <t>BRL</t>
        </is>
      </c>
      <c r="L208" t="inlineStr"/>
    </row>
    <row r="209">
      <c r="A209" t="inlineStr"/>
      <c r="B209" t="inlineStr"/>
      <c r="C209" t="inlineStr">
        <is>
          <t>BB Visa</t>
        </is>
      </c>
      <c r="D209" t="inlineStr"/>
      <c r="E209" t="inlineStr">
        <is>
          <t>MERCPAGO*MERCADOLIVRE  OSASCO        BR</t>
        </is>
      </c>
      <c r="F209" t="inlineStr"/>
      <c r="G209" t="inlineStr"/>
      <c r="H209" t="inlineStr">
        <is>
          <t>2021-02-19 00:00:00</t>
        </is>
      </c>
      <c r="I209" t="inlineStr">
        <is>
          <t>-50.79</t>
        </is>
      </c>
      <c r="J209" t="inlineStr"/>
      <c r="K209" t="inlineStr">
        <is>
          <t>BRL</t>
        </is>
      </c>
      <c r="L209" t="inlineStr"/>
    </row>
    <row r="210">
      <c r="A210" t="inlineStr"/>
      <c r="B210" t="inlineStr"/>
      <c r="C210" t="inlineStr">
        <is>
          <t>BB Visa</t>
        </is>
      </c>
      <c r="D210" t="inlineStr"/>
      <c r="E210" t="inlineStr">
        <is>
          <t>DONA DE CASA           BRASILIA      BR</t>
        </is>
      </c>
      <c r="F210" t="inlineStr"/>
      <c r="G210" t="inlineStr"/>
      <c r="H210" t="inlineStr">
        <is>
          <t>2021-01-31 00:00:00</t>
        </is>
      </c>
      <c r="I210" t="inlineStr">
        <is>
          <t>-617.94</t>
        </is>
      </c>
      <c r="J210" t="inlineStr"/>
      <c r="K210" t="inlineStr">
        <is>
          <t>BRL</t>
        </is>
      </c>
      <c r="L210" t="inlineStr"/>
    </row>
    <row r="211">
      <c r="A211" t="inlineStr"/>
      <c r="B211" t="inlineStr"/>
      <c r="C211" t="inlineStr">
        <is>
          <t>BB Visa</t>
        </is>
      </c>
      <c r="D211" t="inlineStr"/>
      <c r="E211" t="inlineStr">
        <is>
          <t>ALESSANDRO ROSA DE SOU BRASILIA      BR</t>
        </is>
      </c>
      <c r="F211" t="inlineStr"/>
      <c r="G211" t="inlineStr"/>
      <c r="H211" t="inlineStr">
        <is>
          <t>2021-01-31 00:00:00</t>
        </is>
      </c>
      <c r="I211" t="inlineStr">
        <is>
          <t>-47.00</t>
        </is>
      </c>
      <c r="J211" t="inlineStr"/>
      <c r="K211" t="inlineStr">
        <is>
          <t>BRL</t>
        </is>
      </c>
      <c r="L211" t="inlineStr"/>
    </row>
    <row r="212">
      <c r="A212" t="inlineStr"/>
      <c r="B212" t="inlineStr"/>
      <c r="C212" t="inlineStr">
        <is>
          <t>BB Visa</t>
        </is>
      </c>
      <c r="D212" t="inlineStr"/>
      <c r="E212" t="inlineStr">
        <is>
          <t>NUTRICARNES            BRASILIA      BR</t>
        </is>
      </c>
      <c r="F212" t="inlineStr"/>
      <c r="G212" t="inlineStr"/>
      <c r="H212" t="inlineStr">
        <is>
          <t>2021-02-01 00:00:00</t>
        </is>
      </c>
      <c r="I212" t="inlineStr">
        <is>
          <t>-201.91</t>
        </is>
      </c>
      <c r="J212" t="inlineStr"/>
      <c r="K212" t="inlineStr">
        <is>
          <t>BRL</t>
        </is>
      </c>
      <c r="L212" t="inlineStr"/>
    </row>
    <row r="213">
      <c r="A213" t="inlineStr"/>
      <c r="B213" t="inlineStr"/>
      <c r="C213" t="inlineStr">
        <is>
          <t>BB Visa</t>
        </is>
      </c>
      <c r="D213" t="inlineStr"/>
      <c r="E213" t="inlineStr">
        <is>
          <t>MASIR ALIMENTOS        BRASILIA      BR</t>
        </is>
      </c>
      <c r="F213" t="inlineStr"/>
      <c r="G213" t="inlineStr"/>
      <c r="H213" t="inlineStr">
        <is>
          <t>2021-02-01 00:00:00</t>
        </is>
      </c>
      <c r="I213" t="inlineStr">
        <is>
          <t>-7.30</t>
        </is>
      </c>
      <c r="J213" t="inlineStr"/>
      <c r="K213" t="inlineStr">
        <is>
          <t>BRL</t>
        </is>
      </c>
      <c r="L213" t="inlineStr"/>
    </row>
    <row r="214">
      <c r="A214" t="inlineStr"/>
      <c r="B214" t="inlineStr"/>
      <c r="C214" t="inlineStr">
        <is>
          <t>BB Visa</t>
        </is>
      </c>
      <c r="D214" t="inlineStr"/>
      <c r="E214" t="inlineStr">
        <is>
          <t>GUARA                  BRASILIA      BR</t>
        </is>
      </c>
      <c r="F214" t="inlineStr"/>
      <c r="G214" t="inlineStr"/>
      <c r="H214" t="inlineStr">
        <is>
          <t>2021-02-08 00:00:00</t>
        </is>
      </c>
      <c r="I214" t="inlineStr">
        <is>
          <t>-29.77</t>
        </is>
      </c>
      <c r="J214" t="inlineStr"/>
      <c r="K214" t="inlineStr">
        <is>
          <t>BRL</t>
        </is>
      </c>
      <c r="L214" t="inlineStr"/>
    </row>
    <row r="215">
      <c r="A215" t="inlineStr"/>
      <c r="B215" t="inlineStr"/>
      <c r="C215" t="inlineStr">
        <is>
          <t>BB Visa</t>
        </is>
      </c>
      <c r="D215" t="inlineStr"/>
      <c r="E215" t="inlineStr">
        <is>
          <t>GANASH  PAES E CONF    BRASILIA      BR</t>
        </is>
      </c>
      <c r="F215" t="inlineStr"/>
      <c r="G215" t="inlineStr"/>
      <c r="H215" t="inlineStr">
        <is>
          <t>2021-02-14 00:00:00</t>
        </is>
      </c>
      <c r="I215" t="inlineStr">
        <is>
          <t>-21.54</t>
        </is>
      </c>
      <c r="J215" t="inlineStr"/>
      <c r="K215" t="inlineStr">
        <is>
          <t>BRL</t>
        </is>
      </c>
      <c r="L215" t="inlineStr"/>
    </row>
    <row r="216">
      <c r="A216" t="inlineStr"/>
      <c r="B216" t="inlineStr"/>
      <c r="C216" t="inlineStr">
        <is>
          <t>BB Visa</t>
        </is>
      </c>
      <c r="D216" t="inlineStr"/>
      <c r="E216" t="inlineStr">
        <is>
          <t>GANASH  PAES E CONF    BRASILIA      BR</t>
        </is>
      </c>
      <c r="F216" t="inlineStr"/>
      <c r="G216" t="inlineStr"/>
      <c r="H216" t="inlineStr">
        <is>
          <t>2021-02-15 00:00:00</t>
        </is>
      </c>
      <c r="I216" t="inlineStr">
        <is>
          <t>-58.30</t>
        </is>
      </c>
      <c r="J216" t="inlineStr"/>
      <c r="K216" t="inlineStr">
        <is>
          <t>BRL</t>
        </is>
      </c>
      <c r="L216" t="inlineStr"/>
    </row>
    <row r="217">
      <c r="A217" t="inlineStr"/>
      <c r="B217" t="inlineStr"/>
      <c r="C217" t="inlineStr">
        <is>
          <t>BB Visa</t>
        </is>
      </c>
      <c r="D217" t="inlineStr"/>
      <c r="E217" t="inlineStr">
        <is>
          <t>GANASH  PAES E CONF    BRASILIA      BR</t>
        </is>
      </c>
      <c r="F217" t="inlineStr"/>
      <c r="G217" t="inlineStr"/>
      <c r="H217" t="inlineStr">
        <is>
          <t>2021-02-18 00:00:00</t>
        </is>
      </c>
      <c r="I217" t="inlineStr">
        <is>
          <t>-14.76</t>
        </is>
      </c>
      <c r="J217" t="inlineStr"/>
      <c r="K217" t="inlineStr">
        <is>
          <t>BRL</t>
        </is>
      </c>
      <c r="L217" t="inlineStr"/>
    </row>
    <row r="218">
      <c r="A218" t="inlineStr"/>
      <c r="B218" t="inlineStr"/>
      <c r="C218" t="inlineStr">
        <is>
          <t>BB Visa</t>
        </is>
      </c>
      <c r="D218" t="inlineStr"/>
      <c r="E218" t="inlineStr">
        <is>
          <t>MASIR ALIMENTOS        BRASILIA      BR</t>
        </is>
      </c>
      <c r="F218" t="inlineStr"/>
      <c r="G218" t="inlineStr"/>
      <c r="H218" t="inlineStr">
        <is>
          <t>2021-02-18 00:00:00</t>
        </is>
      </c>
      <c r="I218" t="inlineStr">
        <is>
          <t>-29.88</t>
        </is>
      </c>
      <c r="J218" t="inlineStr"/>
      <c r="K218" t="inlineStr">
        <is>
          <t>BRL</t>
        </is>
      </c>
      <c r="L218" t="inlineStr"/>
    </row>
    <row r="219">
      <c r="A219" t="inlineStr"/>
      <c r="B219" t="inlineStr"/>
      <c r="C219" t="inlineStr">
        <is>
          <t>BB Visa</t>
        </is>
      </c>
      <c r="D219" t="inlineStr"/>
      <c r="E219" t="inlineStr">
        <is>
          <t>ANUIDADE DIFERENCIADA TIT-PARC 03/12 BR</t>
        </is>
      </c>
      <c r="F219" t="inlineStr"/>
      <c r="G219" t="inlineStr"/>
      <c r="H219" t="inlineStr">
        <is>
          <t>2021-02-23 00:00:00</t>
        </is>
      </c>
      <c r="I219" t="inlineStr">
        <is>
          <t>-41.50</t>
        </is>
      </c>
      <c r="J219" t="inlineStr"/>
      <c r="K219" t="inlineStr">
        <is>
          <t>BRL</t>
        </is>
      </c>
      <c r="L219" t="inlineStr"/>
    </row>
    <row r="220">
      <c r="A220" t="inlineStr"/>
      <c r="B220" t="inlineStr"/>
      <c r="C220" t="inlineStr">
        <is>
          <t>BB Visa</t>
        </is>
      </c>
      <c r="D220" t="inlineStr"/>
      <c r="E220" t="inlineStr">
        <is>
          <t>Amazon-Market PARC 03/04 SAO PAULO   BR</t>
        </is>
      </c>
      <c r="F220" t="inlineStr"/>
      <c r="G220" t="inlineStr"/>
      <c r="H220" t="inlineStr">
        <is>
          <t>2020-11-28 00:00:00</t>
        </is>
      </c>
      <c r="I220" t="inlineStr">
        <is>
          <t>-160.92</t>
        </is>
      </c>
      <c r="J220" t="inlineStr"/>
      <c r="K220" t="inlineStr">
        <is>
          <t>BRL</t>
        </is>
      </c>
      <c r="L220" t="inlineStr"/>
    </row>
    <row r="221">
      <c r="A221" t="inlineStr"/>
      <c r="B221" t="inlineStr"/>
      <c r="C221" t="inlineStr">
        <is>
          <t>BB Visa</t>
        </is>
      </c>
      <c r="D221" t="inlineStr"/>
      <c r="E221" t="inlineStr">
        <is>
          <t>WISE UP ONLIN PARC 02/12 Sao Paulo   BR</t>
        </is>
      </c>
      <c r="F221" t="inlineStr"/>
      <c r="G221" t="inlineStr"/>
      <c r="H221" t="inlineStr">
        <is>
          <t>2021-01-05 00:00:00</t>
        </is>
      </c>
      <c r="I221" t="inlineStr">
        <is>
          <t>-85.00</t>
        </is>
      </c>
      <c r="J221" t="inlineStr"/>
      <c r="K221" t="inlineStr">
        <is>
          <t>BRL</t>
        </is>
      </c>
      <c r="L221" t="inlineStr"/>
    </row>
    <row r="222">
      <c r="A222" t="inlineStr"/>
      <c r="B222" t="inlineStr"/>
      <c r="C222" t="inlineStr">
        <is>
          <t>BB Visa</t>
        </is>
      </c>
      <c r="D222" t="inlineStr"/>
      <c r="E222" t="inlineStr">
        <is>
          <t>Eduzz eduzz   PARC 03/12 SOROCABA    BR</t>
        </is>
      </c>
      <c r="F222" t="inlineStr"/>
      <c r="G222" t="inlineStr"/>
      <c r="H222" t="inlineStr">
        <is>
          <t>2020-12-05 00:00:00</t>
        </is>
      </c>
      <c r="I222" t="inlineStr">
        <is>
          <t>-9.70</t>
        </is>
      </c>
      <c r="J222" t="inlineStr"/>
      <c r="K222" t="inlineStr">
        <is>
          <t>BRL</t>
        </is>
      </c>
      <c r="L222" t="inlineStr"/>
    </row>
    <row r="223">
      <c r="A223" t="inlineStr"/>
      <c r="B223" t="inlineStr"/>
      <c r="C223" t="inlineStr">
        <is>
          <t>BB Visa</t>
        </is>
      </c>
      <c r="D223" t="inlineStr"/>
      <c r="E223" t="inlineStr">
        <is>
          <t>Amazon.com.br PARC 10/10 SAO PAULO   BR</t>
        </is>
      </c>
      <c r="F223" t="inlineStr"/>
      <c r="G223" t="inlineStr"/>
      <c r="H223" t="inlineStr">
        <is>
          <t>2020-05-08 00:00:00</t>
        </is>
      </c>
      <c r="I223" t="inlineStr">
        <is>
          <t>-167.86</t>
        </is>
      </c>
      <c r="J223" t="inlineStr"/>
      <c r="K223" t="inlineStr">
        <is>
          <t>BRL</t>
        </is>
      </c>
      <c r="L223" t="inlineStr"/>
    </row>
    <row r="224">
      <c r="A224" t="inlineStr"/>
      <c r="B224" t="inlineStr"/>
      <c r="C224" t="inlineStr">
        <is>
          <t>BB Visa</t>
        </is>
      </c>
      <c r="D224" t="inlineStr"/>
      <c r="E224" t="inlineStr">
        <is>
          <t>CENTAURO CE 2 PARC 02/02 GUARA       BR</t>
        </is>
      </c>
      <c r="F224" t="inlineStr"/>
      <c r="G224" t="inlineStr"/>
      <c r="H224" t="inlineStr">
        <is>
          <t>2021-01-13 00:00:00</t>
        </is>
      </c>
      <c r="I224" t="inlineStr">
        <is>
          <t>-249.99</t>
        </is>
      </c>
      <c r="J224" t="inlineStr"/>
      <c r="K224" t="inlineStr">
        <is>
          <t>BRL</t>
        </is>
      </c>
      <c r="L224" t="inlineStr"/>
    </row>
    <row r="225">
      <c r="A225" t="inlineStr"/>
      <c r="B225" t="inlineStr"/>
      <c r="C225" t="inlineStr">
        <is>
          <t>BB Visa</t>
        </is>
      </c>
      <c r="D225" t="inlineStr"/>
      <c r="E225" t="inlineStr">
        <is>
          <t>HTM*HT CursoA PARC 09/10 BELOHORIZONTBR</t>
        </is>
      </c>
      <c r="F225" t="inlineStr"/>
      <c r="G225" t="inlineStr"/>
      <c r="H225" t="inlineStr">
        <is>
          <t>2020-06-18 00:00:00</t>
        </is>
      </c>
      <c r="I225" t="inlineStr">
        <is>
          <t>-199.70</t>
        </is>
      </c>
      <c r="J225" t="inlineStr"/>
      <c r="K225" t="inlineStr">
        <is>
          <t>BRL</t>
        </is>
      </c>
      <c r="L225" t="inlineStr"/>
    </row>
    <row r="226">
      <c r="A226" t="inlineStr"/>
      <c r="B226" t="inlineStr"/>
      <c r="C226" t="inlineStr">
        <is>
          <t>BB Visa</t>
        </is>
      </c>
      <c r="D226" t="inlineStr"/>
      <c r="E226" t="inlineStr">
        <is>
          <t>BUCK MODAS VE PARC 03/05 BRASILIA    BR</t>
        </is>
      </c>
      <c r="F226" t="inlineStr"/>
      <c r="G226" t="inlineStr"/>
      <c r="H226" t="inlineStr">
        <is>
          <t>2020-12-21 00:00:00</t>
        </is>
      </c>
      <c r="I226" t="inlineStr">
        <is>
          <t>-200.00</t>
        </is>
      </c>
      <c r="J226" t="inlineStr"/>
      <c r="K226" t="inlineStr">
        <is>
          <t>BRL</t>
        </is>
      </c>
      <c r="L226" t="inlineStr"/>
    </row>
    <row r="227">
      <c r="A227" t="inlineStr"/>
      <c r="B227" t="inlineStr"/>
      <c r="C227" t="inlineStr">
        <is>
          <t>CX CC</t>
        </is>
      </c>
      <c r="D227" t="inlineStr"/>
      <c r="E227" t="inlineStr">
        <is>
          <t>TAR EX ECT</t>
        </is>
      </c>
      <c r="F227" t="inlineStr"/>
      <c r="G227" t="inlineStr"/>
      <c r="H227" t="inlineStr">
        <is>
          <t>2020-12-31 15:00:00</t>
        </is>
      </c>
      <c r="I227" t="inlineStr">
        <is>
          <t>-5.00</t>
        </is>
      </c>
      <c r="J227" t="inlineStr"/>
      <c r="K227" t="inlineStr">
        <is>
          <t>BRL</t>
        </is>
      </c>
      <c r="L227" t="inlineStr"/>
    </row>
    <row r="228">
      <c r="A228" t="inlineStr"/>
      <c r="B228" t="inlineStr"/>
      <c r="C228" t="inlineStr">
        <is>
          <t>CX CC</t>
        </is>
      </c>
      <c r="D228" t="inlineStr"/>
      <c r="E228" t="inlineStr">
        <is>
          <t>TAR EX ECT</t>
        </is>
      </c>
      <c r="F228" t="inlineStr"/>
      <c r="G228" t="inlineStr"/>
      <c r="H228" t="inlineStr">
        <is>
          <t>2020-12-31 15:00:00</t>
        </is>
      </c>
      <c r="I228" t="inlineStr">
        <is>
          <t>-5.00</t>
        </is>
      </c>
      <c r="J228" t="inlineStr"/>
      <c r="K228" t="inlineStr">
        <is>
          <t>BRL</t>
        </is>
      </c>
      <c r="L228" t="inlineStr"/>
    </row>
    <row r="229">
      <c r="A229" t="inlineStr"/>
      <c r="B229" t="inlineStr"/>
      <c r="C229" t="inlineStr">
        <is>
          <t>CX CC</t>
        </is>
      </c>
      <c r="D229" t="inlineStr"/>
      <c r="E229" t="inlineStr">
        <is>
          <t>CRED TED</t>
        </is>
      </c>
      <c r="F229" t="inlineStr"/>
      <c r="G229" t="inlineStr"/>
      <c r="H229" t="inlineStr">
        <is>
          <t>2021-01-04 15:00:00</t>
        </is>
      </c>
      <c r="I229" t="inlineStr">
        <is>
          <t>500.00</t>
        </is>
      </c>
      <c r="J229" t="inlineStr"/>
      <c r="K229" t="inlineStr">
        <is>
          <t>BRL</t>
        </is>
      </c>
      <c r="L229" t="inlineStr"/>
    </row>
    <row r="230">
      <c r="A230" t="inlineStr"/>
      <c r="B230" t="inlineStr"/>
      <c r="C230" t="inlineStr">
        <is>
          <t>CX CC</t>
        </is>
      </c>
      <c r="D230" t="inlineStr"/>
      <c r="E230" t="inlineStr">
        <is>
          <t>EST TA POS</t>
        </is>
      </c>
      <c r="F230" t="inlineStr"/>
      <c r="G230" t="inlineStr"/>
      <c r="H230" t="inlineStr">
        <is>
          <t>2021-01-04 15:00:00</t>
        </is>
      </c>
      <c r="I230" t="inlineStr">
        <is>
          <t>5.00</t>
        </is>
      </c>
      <c r="J230" t="inlineStr"/>
      <c r="K230" t="inlineStr">
        <is>
          <t>BRL</t>
        </is>
      </c>
      <c r="L230" t="inlineStr"/>
    </row>
    <row r="231">
      <c r="A231" t="inlineStr"/>
      <c r="B231" t="inlineStr"/>
      <c r="C231" t="inlineStr">
        <is>
          <t>CX CC</t>
        </is>
      </c>
      <c r="D231" t="inlineStr"/>
      <c r="E231" t="inlineStr">
        <is>
          <t>EST TA POS</t>
        </is>
      </c>
      <c r="F231" t="inlineStr"/>
      <c r="G231" t="inlineStr"/>
      <c r="H231" t="inlineStr">
        <is>
          <t>2021-01-04 15:00:00</t>
        </is>
      </c>
      <c r="I231" t="inlineStr">
        <is>
          <t>5.00</t>
        </is>
      </c>
      <c r="J231" t="inlineStr"/>
      <c r="K231" t="inlineStr">
        <is>
          <t>BRL</t>
        </is>
      </c>
      <c r="L231" t="inlineStr"/>
    </row>
    <row r="232">
      <c r="A232" t="inlineStr"/>
      <c r="B232" t="inlineStr"/>
      <c r="C232" t="inlineStr">
        <is>
          <t>CX CC</t>
        </is>
      </c>
      <c r="D232" t="inlineStr"/>
      <c r="E232" t="inlineStr">
        <is>
          <t>APLIC POUP</t>
        </is>
      </c>
      <c r="F232" t="inlineStr"/>
      <c r="G232" t="inlineStr"/>
      <c r="H232" t="inlineStr">
        <is>
          <t>2021-01-05 15:00:00</t>
        </is>
      </c>
      <c r="I232" t="inlineStr">
        <is>
          <t>-500.00</t>
        </is>
      </c>
      <c r="J232" t="inlineStr"/>
      <c r="K232" t="inlineStr">
        <is>
          <t>BRL</t>
        </is>
      </c>
      <c r="L232" t="inlineStr"/>
    </row>
    <row r="233">
      <c r="A233" t="inlineStr"/>
      <c r="B233" t="inlineStr"/>
      <c r="C233" t="inlineStr">
        <is>
          <t>CX CC</t>
        </is>
      </c>
      <c r="D233" t="inlineStr"/>
      <c r="E233" t="inlineStr">
        <is>
          <t>DEB CESTA</t>
        </is>
      </c>
      <c r="F233" t="inlineStr"/>
      <c r="G233" t="inlineStr"/>
      <c r="H233" t="inlineStr">
        <is>
          <t>2021-01-11 15:00:00</t>
        </is>
      </c>
      <c r="I233" t="inlineStr">
        <is>
          <t>-25.00</t>
        </is>
      </c>
      <c r="J233" t="inlineStr"/>
      <c r="K233" t="inlineStr">
        <is>
          <t>BRL</t>
        </is>
      </c>
      <c r="L233" t="inlineStr"/>
    </row>
    <row r="234">
      <c r="A234" t="inlineStr"/>
      <c r="B234" t="inlineStr"/>
      <c r="C234" t="inlineStr">
        <is>
          <t>CX CC</t>
        </is>
      </c>
      <c r="D234" t="inlineStr"/>
      <c r="E234" t="inlineStr">
        <is>
          <t>PREST HAB</t>
        </is>
      </c>
      <c r="F234" t="inlineStr"/>
      <c r="G234" t="inlineStr"/>
      <c r="H234" t="inlineStr">
        <is>
          <t>2021-01-12 15:00:00</t>
        </is>
      </c>
      <c r="I234" t="inlineStr">
        <is>
          <t>-1679.13</t>
        </is>
      </c>
      <c r="J234" t="inlineStr"/>
      <c r="K234" t="inlineStr">
        <is>
          <t>BRL</t>
        </is>
      </c>
      <c r="L234" t="inlineStr"/>
    </row>
    <row r="235">
      <c r="A235" t="inlineStr"/>
      <c r="B235" t="inlineStr"/>
      <c r="C235" t="inlineStr">
        <is>
          <t>BB Visa</t>
        </is>
      </c>
      <c r="D235" t="inlineStr"/>
      <c r="E235" t="inlineStr">
        <is>
          <t>PGTO DEBITO CONTA 3603 000009544  200211</t>
        </is>
      </c>
      <c r="F235" t="inlineStr"/>
      <c r="G235" t="inlineStr"/>
      <c r="H235" t="inlineStr">
        <is>
          <t>2020-12-10 00:00:00</t>
        </is>
      </c>
      <c r="I235" t="inlineStr">
        <is>
          <t>5938.93</t>
        </is>
      </c>
      <c r="J235" t="inlineStr"/>
      <c r="K235" t="inlineStr">
        <is>
          <t>BRL</t>
        </is>
      </c>
      <c r="L235" t="inlineStr"/>
    </row>
    <row r="236">
      <c r="A236" t="inlineStr"/>
      <c r="B236" t="inlineStr"/>
      <c r="C236" t="inlineStr">
        <is>
          <t>BB Visa</t>
        </is>
      </c>
      <c r="D236" t="inlineStr"/>
      <c r="E236" t="inlineStr">
        <is>
          <t>EstanteVirt            SAO PAULO     BR</t>
        </is>
      </c>
      <c r="F236" t="inlineStr"/>
      <c r="G236" t="inlineStr"/>
      <c r="H236" t="inlineStr">
        <is>
          <t>2020-11-27 00:00:00</t>
        </is>
      </c>
      <c r="I236" t="inlineStr">
        <is>
          <t>-47.83</t>
        </is>
      </c>
      <c r="J236" t="inlineStr"/>
      <c r="K236" t="inlineStr">
        <is>
          <t>BRL</t>
        </is>
      </c>
      <c r="L236" t="inlineStr"/>
    </row>
    <row r="237">
      <c r="A237" t="inlineStr"/>
      <c r="B237" t="inlineStr"/>
      <c r="C237" t="inlineStr">
        <is>
          <t>BB Visa</t>
        </is>
      </c>
      <c r="D237" t="inlineStr"/>
      <c r="E237" t="inlineStr">
        <is>
          <t>EstanteVirt            SAO PAULO     BR</t>
        </is>
      </c>
      <c r="F237" t="inlineStr"/>
      <c r="G237" t="inlineStr"/>
      <c r="H237" t="inlineStr">
        <is>
          <t>2020-11-27 00:00:00</t>
        </is>
      </c>
      <c r="I237" t="inlineStr">
        <is>
          <t>-60.85</t>
        </is>
      </c>
      <c r="J237" t="inlineStr"/>
      <c r="K237" t="inlineStr">
        <is>
          <t>BRL</t>
        </is>
      </c>
      <c r="L237" t="inlineStr"/>
    </row>
    <row r="238">
      <c r="A238" t="inlineStr"/>
      <c r="B238" t="inlineStr"/>
      <c r="C238" t="inlineStr">
        <is>
          <t>BB Visa</t>
        </is>
      </c>
      <c r="D238" t="inlineStr"/>
      <c r="E238" t="inlineStr">
        <is>
          <t>IFD*BR                 JUNDIAI       BR</t>
        </is>
      </c>
      <c r="F238" t="inlineStr"/>
      <c r="G238" t="inlineStr"/>
      <c r="H238" t="inlineStr">
        <is>
          <t>2020-11-26 00:00:00</t>
        </is>
      </c>
      <c r="I238" t="inlineStr">
        <is>
          <t>-66.00</t>
        </is>
      </c>
      <c r="J238" t="inlineStr"/>
      <c r="K238" t="inlineStr">
        <is>
          <t>BRL</t>
        </is>
      </c>
      <c r="L238" t="inlineStr"/>
    </row>
    <row r="239">
      <c r="A239" t="inlineStr"/>
      <c r="B239" t="inlineStr"/>
      <c r="C239" t="inlineStr">
        <is>
          <t>BB Visa</t>
        </is>
      </c>
      <c r="D239" t="inlineStr"/>
      <c r="E239" t="inlineStr">
        <is>
          <t>PD PAES E DELICIAS COM BRASILIA      BR</t>
        </is>
      </c>
      <c r="F239" t="inlineStr"/>
      <c r="G239" t="inlineStr"/>
      <c r="H239" t="inlineStr">
        <is>
          <t>2020-11-26 00:00:00</t>
        </is>
      </c>
      <c r="I239" t="inlineStr">
        <is>
          <t>-11.50</t>
        </is>
      </c>
      <c r="J239" t="inlineStr"/>
      <c r="K239" t="inlineStr">
        <is>
          <t>BRL</t>
        </is>
      </c>
      <c r="L239" t="inlineStr"/>
    </row>
    <row r="240">
      <c r="A240" t="inlineStr"/>
      <c r="B240" t="inlineStr"/>
      <c r="C240" t="inlineStr">
        <is>
          <t>BB Visa</t>
        </is>
      </c>
      <c r="D240" t="inlineStr"/>
      <c r="E240" t="inlineStr">
        <is>
          <t>LA BELLA               GUARA         BR</t>
        </is>
      </c>
      <c r="F240" t="inlineStr"/>
      <c r="G240" t="inlineStr"/>
      <c r="H240" t="inlineStr">
        <is>
          <t>2020-11-27 00:00:00</t>
        </is>
      </c>
      <c r="I240" t="inlineStr">
        <is>
          <t>-113.00</t>
        </is>
      </c>
      <c r="J240" t="inlineStr"/>
      <c r="K240" t="inlineStr">
        <is>
          <t>BRL</t>
        </is>
      </c>
      <c r="L240" t="inlineStr"/>
    </row>
    <row r="241">
      <c r="A241" t="inlineStr"/>
      <c r="B241" t="inlineStr"/>
      <c r="C241" t="inlineStr">
        <is>
          <t>BB Visa</t>
        </is>
      </c>
      <c r="D241" t="inlineStr"/>
      <c r="E241" t="inlineStr">
        <is>
          <t>NONNA AUGUSTA PIZZARIA BRASILIA      BR</t>
        </is>
      </c>
      <c r="F241" t="inlineStr"/>
      <c r="G241" t="inlineStr"/>
      <c r="H241" t="inlineStr">
        <is>
          <t>2020-11-28 00:00:00</t>
        </is>
      </c>
      <c r="I241" t="inlineStr">
        <is>
          <t>-129.58</t>
        </is>
      </c>
      <c r="J241" t="inlineStr"/>
      <c r="K241" t="inlineStr">
        <is>
          <t>BRL</t>
        </is>
      </c>
      <c r="L241" t="inlineStr"/>
    </row>
    <row r="242">
      <c r="A242" t="inlineStr"/>
      <c r="B242" t="inlineStr"/>
      <c r="C242" t="inlineStr">
        <is>
          <t>BB Visa</t>
        </is>
      </c>
      <c r="D242" t="inlineStr"/>
      <c r="E242" t="inlineStr">
        <is>
          <t>IFD*BR                 JUNDIAI       BR</t>
        </is>
      </c>
      <c r="F242" t="inlineStr"/>
      <c r="G242" t="inlineStr"/>
      <c r="H242" t="inlineStr">
        <is>
          <t>2020-11-29 00:00:00</t>
        </is>
      </c>
      <c r="I242" t="inlineStr">
        <is>
          <t>-138.50</t>
        </is>
      </c>
      <c r="J242" t="inlineStr"/>
      <c r="K242" t="inlineStr">
        <is>
          <t>BRL</t>
        </is>
      </c>
      <c r="L242" t="inlineStr"/>
    </row>
    <row r="243">
      <c r="A243" t="inlineStr"/>
      <c r="B243" t="inlineStr"/>
      <c r="C243" t="inlineStr">
        <is>
          <t>BB Visa</t>
        </is>
      </c>
      <c r="D243" t="inlineStr"/>
      <c r="E243" t="inlineStr">
        <is>
          <t>GANASH                 Brasilia      BR</t>
        </is>
      </c>
      <c r="F243" t="inlineStr"/>
      <c r="G243" t="inlineStr"/>
      <c r="H243" t="inlineStr">
        <is>
          <t>2020-12-01 00:00:00</t>
        </is>
      </c>
      <c r="I243" t="inlineStr">
        <is>
          <t>-30.96</t>
        </is>
      </c>
      <c r="J243" t="inlineStr"/>
      <c r="K243" t="inlineStr">
        <is>
          <t>BRL</t>
        </is>
      </c>
      <c r="L243" t="inlineStr"/>
    </row>
    <row r="244">
      <c r="A244" t="inlineStr"/>
      <c r="B244" t="inlineStr"/>
      <c r="C244" t="inlineStr">
        <is>
          <t>BB Visa</t>
        </is>
      </c>
      <c r="D244" t="inlineStr"/>
      <c r="E244" t="inlineStr">
        <is>
          <t>IFD*BR                 JUNDIAI       BR</t>
        </is>
      </c>
      <c r="F244" t="inlineStr"/>
      <c r="G244" t="inlineStr"/>
      <c r="H244" t="inlineStr">
        <is>
          <t>2020-12-01 00:00:00</t>
        </is>
      </c>
      <c r="I244" t="inlineStr">
        <is>
          <t>-31.00</t>
        </is>
      </c>
      <c r="J244" t="inlineStr"/>
      <c r="K244" t="inlineStr">
        <is>
          <t>BRL</t>
        </is>
      </c>
      <c r="L244" t="inlineStr"/>
    </row>
    <row r="245">
      <c r="A245" t="inlineStr"/>
      <c r="B245" t="inlineStr"/>
      <c r="C245" t="inlineStr">
        <is>
          <t>BB Visa</t>
        </is>
      </c>
      <c r="D245" t="inlineStr"/>
      <c r="E245" t="inlineStr">
        <is>
          <t>CHOPERIA E RESTAURANTE GUARA         BR</t>
        </is>
      </c>
      <c r="F245" t="inlineStr"/>
      <c r="G245" t="inlineStr"/>
      <c r="H245" t="inlineStr">
        <is>
          <t>2020-12-02 00:00:00</t>
        </is>
      </c>
      <c r="I245" t="inlineStr">
        <is>
          <t>-120.00</t>
        </is>
      </c>
      <c r="J245" t="inlineStr"/>
      <c r="K245" t="inlineStr">
        <is>
          <t>BRL</t>
        </is>
      </c>
      <c r="L245" t="inlineStr"/>
    </row>
    <row r="246">
      <c r="A246" t="inlineStr"/>
      <c r="B246" t="inlineStr"/>
      <c r="C246" t="inlineStr">
        <is>
          <t>BB Visa</t>
        </is>
      </c>
      <c r="D246" t="inlineStr"/>
      <c r="E246" t="inlineStr">
        <is>
          <t>P   S - PRIMEIRO BAR   Brasilia      BR</t>
        </is>
      </c>
      <c r="F246" t="inlineStr"/>
      <c r="G246" t="inlineStr"/>
      <c r="H246" t="inlineStr">
        <is>
          <t>2020-12-04 00:00:00</t>
        </is>
      </c>
      <c r="I246" t="inlineStr">
        <is>
          <t>-75.21</t>
        </is>
      </c>
      <c r="J246" t="inlineStr"/>
      <c r="K246" t="inlineStr">
        <is>
          <t>BRL</t>
        </is>
      </c>
      <c r="L246" t="inlineStr"/>
    </row>
    <row r="247">
      <c r="A247" t="inlineStr"/>
      <c r="B247" t="inlineStr"/>
      <c r="C247" t="inlineStr">
        <is>
          <t>BB Visa</t>
        </is>
      </c>
      <c r="D247" t="inlineStr"/>
      <c r="E247" t="inlineStr">
        <is>
          <t>P   S - PRIMEIRO BAR   Brasilia      BR</t>
        </is>
      </c>
      <c r="F247" t="inlineStr"/>
      <c r="G247" t="inlineStr"/>
      <c r="H247" t="inlineStr">
        <is>
          <t>2020-12-04 00:00:00</t>
        </is>
      </c>
      <c r="I247" t="inlineStr">
        <is>
          <t>-45.00</t>
        </is>
      </c>
      <c r="J247" t="inlineStr"/>
      <c r="K247" t="inlineStr">
        <is>
          <t>BRL</t>
        </is>
      </c>
      <c r="L247" t="inlineStr"/>
    </row>
    <row r="248">
      <c r="A248" t="inlineStr"/>
      <c r="B248" t="inlineStr"/>
      <c r="C248" t="inlineStr">
        <is>
          <t>BB Visa</t>
        </is>
      </c>
      <c r="D248" t="inlineStr"/>
      <c r="E248" t="inlineStr">
        <is>
          <t>IFD*BR                 JUNDIAI       BR</t>
        </is>
      </c>
      <c r="F248" t="inlineStr"/>
      <c r="G248" t="inlineStr"/>
      <c r="H248" t="inlineStr">
        <is>
          <t>2020-12-03 00:00:00</t>
        </is>
      </c>
      <c r="I248" t="inlineStr">
        <is>
          <t>-82.00</t>
        </is>
      </c>
      <c r="J248" t="inlineStr"/>
      <c r="K248" t="inlineStr">
        <is>
          <t>BRL</t>
        </is>
      </c>
      <c r="L248" t="inlineStr"/>
    </row>
    <row r="249">
      <c r="A249" t="inlineStr"/>
      <c r="B249" t="inlineStr"/>
      <c r="C249" t="inlineStr">
        <is>
          <t>BB Visa</t>
        </is>
      </c>
      <c r="D249" t="inlineStr"/>
      <c r="E249" t="inlineStr">
        <is>
          <t>LA BELLA BISTRO        Brasilia      BR</t>
        </is>
      </c>
      <c r="F249" t="inlineStr"/>
      <c r="G249" t="inlineStr"/>
      <c r="H249" t="inlineStr">
        <is>
          <t>2020-12-05 00:00:00</t>
        </is>
      </c>
      <c r="I249" t="inlineStr">
        <is>
          <t>-100.80</t>
        </is>
      </c>
      <c r="J249" t="inlineStr"/>
      <c r="K249" t="inlineStr">
        <is>
          <t>BRL</t>
        </is>
      </c>
      <c r="L249" t="inlineStr"/>
    </row>
    <row r="250">
      <c r="A250" t="inlineStr"/>
      <c r="B250" t="inlineStr"/>
      <c r="C250" t="inlineStr">
        <is>
          <t>BB Visa</t>
        </is>
      </c>
      <c r="D250" t="inlineStr"/>
      <c r="E250" t="inlineStr">
        <is>
          <t>IFD*BR                 JUNDIAI       BR</t>
        </is>
      </c>
      <c r="F250" t="inlineStr"/>
      <c r="G250" t="inlineStr"/>
      <c r="H250" t="inlineStr">
        <is>
          <t>2020-12-06 00:00:00</t>
        </is>
      </c>
      <c r="I250" t="inlineStr">
        <is>
          <t>-49.79</t>
        </is>
      </c>
      <c r="J250" t="inlineStr"/>
      <c r="K250" t="inlineStr">
        <is>
          <t>BRL</t>
        </is>
      </c>
      <c r="L250" t="inlineStr"/>
    </row>
    <row r="251">
      <c r="A251" t="inlineStr"/>
      <c r="B251" t="inlineStr"/>
      <c r="C251" t="inlineStr">
        <is>
          <t>BB Visa</t>
        </is>
      </c>
      <c r="D251" t="inlineStr"/>
      <c r="E251" t="inlineStr">
        <is>
          <t>A BARRACA - REVISTARIA BRASILIA      BR</t>
        </is>
      </c>
      <c r="F251" t="inlineStr"/>
      <c r="G251" t="inlineStr"/>
      <c r="H251" t="inlineStr">
        <is>
          <t>2020-12-06 00:00:00</t>
        </is>
      </c>
      <c r="I251" t="inlineStr">
        <is>
          <t>-101.20</t>
        </is>
      </c>
      <c r="J251" t="inlineStr"/>
      <c r="K251" t="inlineStr">
        <is>
          <t>BRL</t>
        </is>
      </c>
      <c r="L251" t="inlineStr"/>
    </row>
    <row r="252">
      <c r="A252" t="inlineStr"/>
      <c r="B252" t="inlineStr"/>
      <c r="C252" t="inlineStr">
        <is>
          <t>BB Visa</t>
        </is>
      </c>
      <c r="D252" t="inlineStr"/>
      <c r="E252" t="inlineStr">
        <is>
          <t>IFD*BR                 JUNDIAI       BR</t>
        </is>
      </c>
      <c r="F252" t="inlineStr"/>
      <c r="G252" t="inlineStr"/>
      <c r="H252" t="inlineStr">
        <is>
          <t>2020-12-07 00:00:00</t>
        </is>
      </c>
      <c r="I252" t="inlineStr">
        <is>
          <t>-49.90</t>
        </is>
      </c>
      <c r="J252" t="inlineStr"/>
      <c r="K252" t="inlineStr">
        <is>
          <t>BRL</t>
        </is>
      </c>
      <c r="L252" t="inlineStr"/>
    </row>
    <row r="253">
      <c r="A253" t="inlineStr"/>
      <c r="B253" t="inlineStr"/>
      <c r="C253" t="inlineStr">
        <is>
          <t>BB Visa</t>
        </is>
      </c>
      <c r="D253" t="inlineStr"/>
      <c r="E253" t="inlineStr">
        <is>
          <t>DOMINO S PIZZA         BRASILIA      BR</t>
        </is>
      </c>
      <c r="F253" t="inlineStr"/>
      <c r="G253" t="inlineStr"/>
      <c r="H253" t="inlineStr">
        <is>
          <t>2020-12-09 00:00:00</t>
        </is>
      </c>
      <c r="I253" t="inlineStr">
        <is>
          <t>-115.00</t>
        </is>
      </c>
      <c r="J253" t="inlineStr"/>
      <c r="K253" t="inlineStr">
        <is>
          <t>BRL</t>
        </is>
      </c>
      <c r="L253" t="inlineStr"/>
    </row>
    <row r="254">
      <c r="A254" t="inlineStr"/>
      <c r="B254" t="inlineStr"/>
      <c r="C254" t="inlineStr">
        <is>
          <t>BB Visa</t>
        </is>
      </c>
      <c r="D254" t="inlineStr"/>
      <c r="E254" t="inlineStr">
        <is>
          <t>IFD*BR                 JUNDIAI       BR</t>
        </is>
      </c>
      <c r="F254" t="inlineStr"/>
      <c r="G254" t="inlineStr"/>
      <c r="H254" t="inlineStr">
        <is>
          <t>2020-12-12 00:00:00</t>
        </is>
      </c>
      <c r="I254" t="inlineStr">
        <is>
          <t>-72.39</t>
        </is>
      </c>
      <c r="J254" t="inlineStr"/>
      <c r="K254" t="inlineStr">
        <is>
          <t>BRL</t>
        </is>
      </c>
      <c r="L254" t="inlineStr"/>
    </row>
    <row r="255">
      <c r="A255" t="inlineStr"/>
      <c r="B255" t="inlineStr"/>
      <c r="C255" t="inlineStr">
        <is>
          <t>BB Visa</t>
        </is>
      </c>
      <c r="D255" t="inlineStr"/>
      <c r="E255" t="inlineStr">
        <is>
          <t>IFD*BR                 JUNDIAI       BR</t>
        </is>
      </c>
      <c r="F255" t="inlineStr"/>
      <c r="G255" t="inlineStr"/>
      <c r="H255" t="inlineStr">
        <is>
          <t>2020-12-14 00:00:00</t>
        </is>
      </c>
      <c r="I255" t="inlineStr">
        <is>
          <t>-27.00</t>
        </is>
      </c>
      <c r="J255" t="inlineStr"/>
      <c r="K255" t="inlineStr">
        <is>
          <t>BRL</t>
        </is>
      </c>
      <c r="L255" t="inlineStr"/>
    </row>
    <row r="256">
      <c r="A256" t="inlineStr"/>
      <c r="B256" t="inlineStr"/>
      <c r="C256" t="inlineStr">
        <is>
          <t>BB Visa</t>
        </is>
      </c>
      <c r="D256" t="inlineStr"/>
      <c r="E256" t="inlineStr">
        <is>
          <t>BURGER KING CONJUNTO N BRASILIA      BR</t>
        </is>
      </c>
      <c r="F256" t="inlineStr"/>
      <c r="G256" t="inlineStr"/>
      <c r="H256" t="inlineStr">
        <is>
          <t>2020-12-20 00:00:00</t>
        </is>
      </c>
      <c r="I256" t="inlineStr">
        <is>
          <t>-65.70</t>
        </is>
      </c>
      <c r="J256" t="inlineStr"/>
      <c r="K256" t="inlineStr">
        <is>
          <t>BRL</t>
        </is>
      </c>
      <c r="L256" t="inlineStr"/>
    </row>
    <row r="257">
      <c r="A257" t="inlineStr"/>
      <c r="B257" t="inlineStr"/>
      <c r="C257" t="inlineStr">
        <is>
          <t>BB Visa</t>
        </is>
      </c>
      <c r="D257" t="inlineStr"/>
      <c r="E257" t="inlineStr">
        <is>
          <t>BISCOITOS MINEIROS     BRASILIA      BR</t>
        </is>
      </c>
      <c r="F257" t="inlineStr"/>
      <c r="G257" t="inlineStr"/>
      <c r="H257" t="inlineStr">
        <is>
          <t>2020-12-21 00:00:00</t>
        </is>
      </c>
      <c r="I257" t="inlineStr">
        <is>
          <t>-104.59</t>
        </is>
      </c>
      <c r="J257" t="inlineStr"/>
      <c r="K257" t="inlineStr">
        <is>
          <t>BRL</t>
        </is>
      </c>
      <c r="L257" t="inlineStr"/>
    </row>
    <row r="258">
      <c r="A258" t="inlineStr"/>
      <c r="B258" t="inlineStr"/>
      <c r="C258" t="inlineStr">
        <is>
          <t>BB Visa</t>
        </is>
      </c>
      <c r="D258" t="inlineStr"/>
      <c r="E258" t="inlineStr">
        <is>
          <t>PIZZA A BESSA          Brasilia      BR</t>
        </is>
      </c>
      <c r="F258" t="inlineStr"/>
      <c r="G258" t="inlineStr"/>
      <c r="H258" t="inlineStr">
        <is>
          <t>2020-12-23 00:00:00</t>
        </is>
      </c>
      <c r="I258" t="inlineStr">
        <is>
          <t>-59.40</t>
        </is>
      </c>
      <c r="J258" t="inlineStr"/>
      <c r="K258" t="inlineStr">
        <is>
          <t>BRL</t>
        </is>
      </c>
      <c r="L258" t="inlineStr"/>
    </row>
    <row r="259">
      <c r="A259" t="inlineStr"/>
      <c r="B259" t="inlineStr"/>
      <c r="C259" t="inlineStr">
        <is>
          <t>BB Visa</t>
        </is>
      </c>
      <c r="D259" t="inlineStr"/>
      <c r="E259" t="inlineStr">
        <is>
          <t>HOSPITAL DAHER LAGO SU BRASILIA      BR</t>
        </is>
      </c>
      <c r="F259" t="inlineStr"/>
      <c r="G259" t="inlineStr"/>
      <c r="H259" t="inlineStr">
        <is>
          <t>2020-12-07 00:00:00</t>
        </is>
      </c>
      <c r="I259" t="inlineStr">
        <is>
          <t>-14.20</t>
        </is>
      </c>
      <c r="J259" t="inlineStr"/>
      <c r="K259" t="inlineStr">
        <is>
          <t>BRL</t>
        </is>
      </c>
      <c r="L259" t="inlineStr"/>
    </row>
    <row r="260">
      <c r="A260" t="inlineStr"/>
      <c r="B260" t="inlineStr"/>
      <c r="C260" t="inlineStr">
        <is>
          <t>BB Visa</t>
        </is>
      </c>
      <c r="D260" t="inlineStr"/>
      <c r="E260" t="inlineStr">
        <is>
          <t>DROGARIA ROSARIO FL 10 GUARA         BR</t>
        </is>
      </c>
      <c r="F260" t="inlineStr"/>
      <c r="G260" t="inlineStr"/>
      <c r="H260" t="inlineStr">
        <is>
          <t>2020-12-07 00:00:00</t>
        </is>
      </c>
      <c r="I260" t="inlineStr">
        <is>
          <t>-88.26</t>
        </is>
      </c>
      <c r="J260" t="inlineStr"/>
      <c r="K260" t="inlineStr">
        <is>
          <t>BRL</t>
        </is>
      </c>
      <c r="L260" t="inlineStr"/>
    </row>
    <row r="261">
      <c r="A261" t="inlineStr"/>
      <c r="B261" t="inlineStr"/>
      <c r="C261" t="inlineStr">
        <is>
          <t>BB Visa</t>
        </is>
      </c>
      <c r="D261" t="inlineStr"/>
      <c r="E261" t="inlineStr">
        <is>
          <t>DROGARIA ROSARIO FL 10 GUARA         BR</t>
        </is>
      </c>
      <c r="F261" t="inlineStr"/>
      <c r="G261" t="inlineStr"/>
      <c r="H261" t="inlineStr">
        <is>
          <t>2020-12-08 00:00:00</t>
        </is>
      </c>
      <c r="I261" t="inlineStr">
        <is>
          <t>-126.40</t>
        </is>
      </c>
      <c r="J261" t="inlineStr"/>
      <c r="K261" t="inlineStr">
        <is>
          <t>BRL</t>
        </is>
      </c>
      <c r="L261" t="inlineStr"/>
    </row>
    <row r="262">
      <c r="A262" t="inlineStr"/>
      <c r="B262" t="inlineStr"/>
      <c r="C262" t="inlineStr">
        <is>
          <t>BB Visa</t>
        </is>
      </c>
      <c r="D262" t="inlineStr"/>
      <c r="E262" t="inlineStr">
        <is>
          <t>DROGARIA ROSARIO FL 10 GUARA         BR</t>
        </is>
      </c>
      <c r="F262" t="inlineStr"/>
      <c r="G262" t="inlineStr"/>
      <c r="H262" t="inlineStr">
        <is>
          <t>2020-12-23 00:00:00</t>
        </is>
      </c>
      <c r="I262" t="inlineStr">
        <is>
          <t>-88.26</t>
        </is>
      </c>
      <c r="J262" t="inlineStr"/>
      <c r="K262" t="inlineStr">
        <is>
          <t>BRL</t>
        </is>
      </c>
      <c r="L262" t="inlineStr"/>
    </row>
    <row r="263">
      <c r="A263" t="inlineStr"/>
      <c r="B263" t="inlineStr"/>
      <c r="C263" t="inlineStr">
        <is>
          <t>BB Visa</t>
        </is>
      </c>
      <c r="D263" t="inlineStr"/>
      <c r="E263" t="inlineStr">
        <is>
          <t>AUTO POSTO CINCO ESTRE BRASILIA      BR</t>
        </is>
      </c>
      <c r="F263" t="inlineStr"/>
      <c r="G263" t="inlineStr"/>
      <c r="H263" t="inlineStr">
        <is>
          <t>2020-11-26 00:00:00</t>
        </is>
      </c>
      <c r="I263" t="inlineStr">
        <is>
          <t>-199.48</t>
        </is>
      </c>
      <c r="J263" t="inlineStr"/>
      <c r="K263" t="inlineStr">
        <is>
          <t>BRL</t>
        </is>
      </c>
      <c r="L263" t="inlineStr"/>
    </row>
    <row r="264">
      <c r="A264" t="inlineStr"/>
      <c r="B264" t="inlineStr"/>
      <c r="C264" t="inlineStr">
        <is>
          <t>BB Visa</t>
        </is>
      </c>
      <c r="D264" t="inlineStr"/>
      <c r="E264" t="inlineStr">
        <is>
          <t>INFOJET                GUARA         BR</t>
        </is>
      </c>
      <c r="F264" t="inlineStr"/>
      <c r="G264" t="inlineStr"/>
      <c r="H264" t="inlineStr">
        <is>
          <t>2020-11-28 00:00:00</t>
        </is>
      </c>
      <c r="I264" t="inlineStr">
        <is>
          <t>-19.80</t>
        </is>
      </c>
      <c r="J264" t="inlineStr"/>
      <c r="K264" t="inlineStr">
        <is>
          <t>BRL</t>
        </is>
      </c>
      <c r="L264" t="inlineStr"/>
    </row>
    <row r="265">
      <c r="A265" t="inlineStr"/>
      <c r="B265" t="inlineStr"/>
      <c r="C265" t="inlineStr">
        <is>
          <t>BB Visa</t>
        </is>
      </c>
      <c r="D265" t="inlineStr"/>
      <c r="E265" t="inlineStr">
        <is>
          <t>APPLE.COM/BILL         SAO PAULO     BR</t>
        </is>
      </c>
      <c r="F265" t="inlineStr"/>
      <c r="G265" t="inlineStr"/>
      <c r="H265" t="inlineStr">
        <is>
          <t>2020-11-26 00:00:00</t>
        </is>
      </c>
      <c r="I265" t="inlineStr">
        <is>
          <t>-8.50</t>
        </is>
      </c>
      <c r="J265" t="inlineStr"/>
      <c r="K265" t="inlineStr">
        <is>
          <t>BRL</t>
        </is>
      </c>
      <c r="L265" t="inlineStr"/>
    </row>
    <row r="266">
      <c r="A266" t="inlineStr"/>
      <c r="B266" t="inlineStr"/>
      <c r="C266" t="inlineStr">
        <is>
          <t>BB Visa</t>
        </is>
      </c>
      <c r="D266" t="inlineStr"/>
      <c r="E266" t="inlineStr">
        <is>
          <t>LEROY BRASILIA         BRASILIA      BR</t>
        </is>
      </c>
      <c r="F266" t="inlineStr"/>
      <c r="G266" t="inlineStr"/>
      <c r="H266" t="inlineStr">
        <is>
          <t>2020-11-30 00:00:00</t>
        </is>
      </c>
      <c r="I266" t="inlineStr">
        <is>
          <t>-203.78</t>
        </is>
      </c>
      <c r="J266" t="inlineStr"/>
      <c r="K266" t="inlineStr">
        <is>
          <t>BRL</t>
        </is>
      </c>
      <c r="L266" t="inlineStr"/>
    </row>
    <row r="267">
      <c r="A267" t="inlineStr"/>
      <c r="B267" t="inlineStr"/>
      <c r="C267" t="inlineStr">
        <is>
          <t>BB Visa</t>
        </is>
      </c>
      <c r="D267" t="inlineStr"/>
      <c r="E267" t="inlineStr">
        <is>
          <t>AmazonPrimeBR          SAO PAULO     BR</t>
        </is>
      </c>
      <c r="F267" t="inlineStr"/>
      <c r="G267" t="inlineStr"/>
      <c r="H267" t="inlineStr">
        <is>
          <t>2020-12-02 00:00:00</t>
        </is>
      </c>
      <c r="I267" t="inlineStr">
        <is>
          <t>-9.90</t>
        </is>
      </c>
      <c r="J267" t="inlineStr"/>
      <c r="K267" t="inlineStr">
        <is>
          <t>BRL</t>
        </is>
      </c>
      <c r="L267" t="inlineStr"/>
    </row>
    <row r="268">
      <c r="A268" t="inlineStr"/>
      <c r="B268" t="inlineStr"/>
      <c r="C268" t="inlineStr">
        <is>
          <t>BB Visa</t>
        </is>
      </c>
      <c r="D268" t="inlineStr"/>
      <c r="E268" t="inlineStr">
        <is>
          <t>LinxPay*46 - GUARA III BRASILIA      BR</t>
        </is>
      </c>
      <c r="F268" t="inlineStr"/>
      <c r="G268" t="inlineStr"/>
      <c r="H268" t="inlineStr">
        <is>
          <t>2020-12-06 00:00:00</t>
        </is>
      </c>
      <c r="I268" t="inlineStr">
        <is>
          <t>-194.93</t>
        </is>
      </c>
      <c r="J268" t="inlineStr"/>
      <c r="K268" t="inlineStr">
        <is>
          <t>BRL</t>
        </is>
      </c>
      <c r="L268" t="inlineStr"/>
    </row>
    <row r="269">
      <c r="A269" t="inlineStr"/>
      <c r="B269" t="inlineStr"/>
      <c r="C269" t="inlineStr">
        <is>
          <t>BB Visa</t>
        </is>
      </c>
      <c r="D269" t="inlineStr"/>
      <c r="E269" t="inlineStr">
        <is>
          <t>PAYPAL *HOSTMONSTER HO 4029357733    UT</t>
        </is>
      </c>
      <c r="F269" t="inlineStr"/>
      <c r="G269" t="inlineStr"/>
      <c r="H269" t="inlineStr">
        <is>
          <t>2020-12-06 00:00:00</t>
        </is>
      </c>
      <c r="I269" t="inlineStr">
        <is>
          <t>-97.64</t>
        </is>
      </c>
      <c r="J269" t="inlineStr"/>
      <c r="K269" t="inlineStr">
        <is>
          <t>BRL</t>
        </is>
      </c>
      <c r="L269" t="inlineStr"/>
    </row>
    <row r="270">
      <c r="A270" t="inlineStr"/>
      <c r="B270" t="inlineStr"/>
      <c r="C270" t="inlineStr">
        <is>
          <t>BB Visa</t>
        </is>
      </c>
      <c r="D270" t="inlineStr"/>
      <c r="E270" t="inlineStr">
        <is>
          <t>IOF - COMPRA NO EXTERIOR</t>
        </is>
      </c>
      <c r="F270" t="inlineStr"/>
      <c r="G270" t="inlineStr"/>
      <c r="H270" t="inlineStr">
        <is>
          <t>2020-12-08 00:00:00</t>
        </is>
      </c>
      <c r="I270" t="inlineStr">
        <is>
          <t>-6.22</t>
        </is>
      </c>
      <c r="J270" t="inlineStr"/>
      <c r="K270" t="inlineStr">
        <is>
          <t>BRL</t>
        </is>
      </c>
      <c r="L270" t="inlineStr"/>
    </row>
    <row r="271">
      <c r="A271" t="inlineStr"/>
      <c r="B271" t="inlineStr"/>
      <c r="C271" t="inlineStr">
        <is>
          <t>BB Visa</t>
        </is>
      </c>
      <c r="D271" t="inlineStr"/>
      <c r="E271" t="inlineStr">
        <is>
          <t>S2P*LITERATURACL       PORTO ALEGRE  BR</t>
        </is>
      </c>
      <c r="F271" t="inlineStr"/>
      <c r="G271" t="inlineStr"/>
      <c r="H271" t="inlineStr">
        <is>
          <t>2020-12-09 00:00:00</t>
        </is>
      </c>
      <c r="I271" t="inlineStr">
        <is>
          <t>-79.80</t>
        </is>
      </c>
      <c r="J271" t="inlineStr"/>
      <c r="K271" t="inlineStr">
        <is>
          <t>BRL</t>
        </is>
      </c>
      <c r="L271" t="inlineStr"/>
    </row>
    <row r="272">
      <c r="A272" t="inlineStr"/>
      <c r="B272" t="inlineStr"/>
      <c r="C272" t="inlineStr">
        <is>
          <t>BB Visa</t>
        </is>
      </c>
      <c r="D272" t="inlineStr"/>
      <c r="E272" t="inlineStr">
        <is>
          <t>ESTAPAR VIA BRASIL     BRASILIA      BR</t>
        </is>
      </c>
      <c r="F272" t="inlineStr"/>
      <c r="G272" t="inlineStr"/>
      <c r="H272" t="inlineStr">
        <is>
          <t>2020-12-15 00:00:00</t>
        </is>
      </c>
      <c r="I272" t="inlineStr">
        <is>
          <t>-18.60</t>
        </is>
      </c>
      <c r="J272" t="inlineStr"/>
      <c r="K272" t="inlineStr">
        <is>
          <t>BRL</t>
        </is>
      </c>
      <c r="L272" t="inlineStr"/>
    </row>
    <row r="273">
      <c r="A273" t="inlineStr"/>
      <c r="B273" t="inlineStr"/>
      <c r="C273" t="inlineStr">
        <is>
          <t>BB Visa</t>
        </is>
      </c>
      <c r="D273" t="inlineStr"/>
      <c r="E273" t="inlineStr">
        <is>
          <t>APPLE.COM/BILL         SAO PAULO     BR</t>
        </is>
      </c>
      <c r="F273" t="inlineStr"/>
      <c r="G273" t="inlineStr"/>
      <c r="H273" t="inlineStr">
        <is>
          <t>2020-12-15 00:00:00</t>
        </is>
      </c>
      <c r="I273" t="inlineStr">
        <is>
          <t>-3.50</t>
        </is>
      </c>
      <c r="J273" t="inlineStr"/>
      <c r="K273" t="inlineStr">
        <is>
          <t>BRL</t>
        </is>
      </c>
      <c r="L273" t="inlineStr"/>
    </row>
    <row r="274">
      <c r="A274" t="inlineStr"/>
      <c r="B274" t="inlineStr"/>
      <c r="C274" t="inlineStr">
        <is>
          <t>BB Visa</t>
        </is>
      </c>
      <c r="D274" t="inlineStr"/>
      <c r="E274" t="inlineStr">
        <is>
          <t>AMERICANAS MARKETPLACE Rio de Janeir BR</t>
        </is>
      </c>
      <c r="F274" t="inlineStr"/>
      <c r="G274" t="inlineStr"/>
      <c r="H274" t="inlineStr">
        <is>
          <t>2020-12-19 00:00:00</t>
        </is>
      </c>
      <c r="I274" t="inlineStr">
        <is>
          <t>-165.47</t>
        </is>
      </c>
      <c r="J274" t="inlineStr"/>
      <c r="K274" t="inlineStr">
        <is>
          <t>BRL</t>
        </is>
      </c>
      <c r="L274" t="inlineStr"/>
    </row>
    <row r="275">
      <c r="A275" t="inlineStr"/>
      <c r="B275" t="inlineStr"/>
      <c r="C275" t="inlineStr">
        <is>
          <t>BB Visa</t>
        </is>
      </c>
      <c r="D275" t="inlineStr"/>
      <c r="E275" t="inlineStr">
        <is>
          <t>JHANE MODAS            BRASILIA      BR</t>
        </is>
      </c>
      <c r="F275" t="inlineStr"/>
      <c r="G275" t="inlineStr"/>
      <c r="H275" t="inlineStr">
        <is>
          <t>2020-12-19 00:00:00</t>
        </is>
      </c>
      <c r="I275" t="inlineStr">
        <is>
          <t>-119.99</t>
        </is>
      </c>
      <c r="J275" t="inlineStr"/>
      <c r="K275" t="inlineStr">
        <is>
          <t>BRL</t>
        </is>
      </c>
      <c r="L275" t="inlineStr"/>
    </row>
    <row r="276">
      <c r="A276" t="inlineStr"/>
      <c r="B276" t="inlineStr"/>
      <c r="C276" t="inlineStr">
        <is>
          <t>BB Visa</t>
        </is>
      </c>
      <c r="D276" t="inlineStr"/>
      <c r="E276" t="inlineStr">
        <is>
          <t>LinxPay*46 - GUARA III BRASILIA      BR</t>
        </is>
      </c>
      <c r="F276" t="inlineStr"/>
      <c r="G276" t="inlineStr"/>
      <c r="H276" t="inlineStr">
        <is>
          <t>2020-12-19 00:00:00</t>
        </is>
      </c>
      <c r="I276" t="inlineStr">
        <is>
          <t>-204.44</t>
        </is>
      </c>
      <c r="J276" t="inlineStr"/>
      <c r="K276" t="inlineStr">
        <is>
          <t>BRL</t>
        </is>
      </c>
      <c r="L276" t="inlineStr"/>
    </row>
    <row r="277">
      <c r="A277" t="inlineStr"/>
      <c r="B277" t="inlineStr"/>
      <c r="C277" t="inlineStr">
        <is>
          <t>BB Visa</t>
        </is>
      </c>
      <c r="D277" t="inlineStr"/>
      <c r="E277" t="inlineStr">
        <is>
          <t>Google ADS7238070647   SAO PAULO     BR</t>
        </is>
      </c>
      <c r="F277" t="inlineStr"/>
      <c r="G277" t="inlineStr"/>
      <c r="H277" t="inlineStr">
        <is>
          <t>2020-12-20 00:00:00</t>
        </is>
      </c>
      <c r="I277" t="inlineStr">
        <is>
          <t>-1678.42</t>
        </is>
      </c>
      <c r="J277" t="inlineStr"/>
      <c r="K277" t="inlineStr">
        <is>
          <t>BRL</t>
        </is>
      </c>
      <c r="L277" t="inlineStr"/>
    </row>
    <row r="278">
      <c r="A278" t="inlineStr"/>
      <c r="B278" t="inlineStr"/>
      <c r="C278" t="inlineStr">
        <is>
          <t>BB Visa</t>
        </is>
      </c>
      <c r="D278" t="inlineStr"/>
      <c r="E278" t="inlineStr">
        <is>
          <t>Amazon.com.br          SAO PAULO     BR</t>
        </is>
      </c>
      <c r="F278" t="inlineStr"/>
      <c r="G278" t="inlineStr"/>
      <c r="H278" t="inlineStr">
        <is>
          <t>2020-12-21 00:00:00</t>
        </is>
      </c>
      <c r="I278" t="inlineStr">
        <is>
          <t>-131.70</t>
        </is>
      </c>
      <c r="J278" t="inlineStr"/>
      <c r="K278" t="inlineStr">
        <is>
          <t>BRL</t>
        </is>
      </c>
      <c r="L278" t="inlineStr"/>
    </row>
    <row r="279">
      <c r="A279" t="inlineStr"/>
      <c r="B279" t="inlineStr"/>
      <c r="C279" t="inlineStr">
        <is>
          <t>BB Visa</t>
        </is>
      </c>
      <c r="D279" t="inlineStr"/>
      <c r="E279" t="inlineStr">
        <is>
          <t>PAG*CHIPISOS           BRASILIA      BR</t>
        </is>
      </c>
      <c r="F279" t="inlineStr"/>
      <c r="G279" t="inlineStr"/>
      <c r="H279" t="inlineStr">
        <is>
          <t>2020-12-23 00:00:00</t>
        </is>
      </c>
      <c r="I279" t="inlineStr">
        <is>
          <t>-7.37</t>
        </is>
      </c>
      <c r="J279" t="inlineStr"/>
      <c r="K279" t="inlineStr">
        <is>
          <t>BRL</t>
        </is>
      </c>
      <c r="L279" t="inlineStr"/>
    </row>
    <row r="280">
      <c r="A280" t="inlineStr"/>
      <c r="B280" t="inlineStr"/>
      <c r="C280" t="inlineStr">
        <is>
          <t>BB Visa</t>
        </is>
      </c>
      <c r="D280" t="inlineStr"/>
      <c r="E280" t="inlineStr">
        <is>
          <t>LEROY BRASILIA         BRASILIA      BR</t>
        </is>
      </c>
      <c r="F280" t="inlineStr"/>
      <c r="G280" t="inlineStr"/>
      <c r="H280" t="inlineStr">
        <is>
          <t>2020-12-23 00:00:00</t>
        </is>
      </c>
      <c r="I280" t="inlineStr">
        <is>
          <t>-144.58</t>
        </is>
      </c>
      <c r="J280" t="inlineStr"/>
      <c r="K280" t="inlineStr">
        <is>
          <t>BRL</t>
        </is>
      </c>
      <c r="L280" t="inlineStr"/>
    </row>
    <row r="281">
      <c r="A281" t="inlineStr"/>
      <c r="B281" t="inlineStr"/>
      <c r="C281" t="inlineStr">
        <is>
          <t>BB Visa</t>
        </is>
      </c>
      <c r="D281" t="inlineStr"/>
      <c r="E281" t="inlineStr">
        <is>
          <t>DL     *GOOGLE GOOGLE  SAO PAULO     BR</t>
        </is>
      </c>
      <c r="F281" t="inlineStr"/>
      <c r="G281" t="inlineStr"/>
      <c r="H281" t="inlineStr">
        <is>
          <t>2020-12-23 00:00:00</t>
        </is>
      </c>
      <c r="I281" t="inlineStr">
        <is>
          <t>-6.99</t>
        </is>
      </c>
      <c r="J281" t="inlineStr"/>
      <c r="K281" t="inlineStr">
        <is>
          <t>BRL</t>
        </is>
      </c>
      <c r="L281" t="inlineStr"/>
    </row>
    <row r="282">
      <c r="A282" t="inlineStr"/>
      <c r="B282" t="inlineStr"/>
      <c r="C282" t="inlineStr">
        <is>
          <t>BB Visa</t>
        </is>
      </c>
      <c r="D282" t="inlineStr"/>
      <c r="E282" t="inlineStr">
        <is>
          <t>JOTA LESSA             Brasilia      BR</t>
        </is>
      </c>
      <c r="F282" t="inlineStr"/>
      <c r="G282" t="inlineStr"/>
      <c r="H282" t="inlineStr">
        <is>
          <t>2020-12-26 00:00:00</t>
        </is>
      </c>
      <c r="I282" t="inlineStr">
        <is>
          <t>-17.40</t>
        </is>
      </c>
      <c r="J282" t="inlineStr"/>
      <c r="K282" t="inlineStr">
        <is>
          <t>BRL</t>
        </is>
      </c>
      <c r="L282" t="inlineStr"/>
    </row>
    <row r="283">
      <c r="A283" t="inlineStr"/>
      <c r="B283" t="inlineStr"/>
      <c r="C283" t="inlineStr">
        <is>
          <t>BB Visa</t>
        </is>
      </c>
      <c r="D283" t="inlineStr"/>
      <c r="E283" t="inlineStr">
        <is>
          <t>PAG*AurineteLopesFerr  BRASILIA      BR</t>
        </is>
      </c>
      <c r="F283" t="inlineStr"/>
      <c r="G283" t="inlineStr"/>
      <c r="H283" t="inlineStr">
        <is>
          <t>2020-12-26 00:00:00</t>
        </is>
      </c>
      <c r="I283" t="inlineStr">
        <is>
          <t>-33.00</t>
        </is>
      </c>
      <c r="J283" t="inlineStr"/>
      <c r="K283" t="inlineStr">
        <is>
          <t>BRL</t>
        </is>
      </c>
      <c r="L283" t="inlineStr"/>
    </row>
    <row r="284">
      <c r="A284" t="inlineStr"/>
      <c r="B284" t="inlineStr"/>
      <c r="C284" t="inlineStr">
        <is>
          <t>BB Visa</t>
        </is>
      </c>
      <c r="D284" t="inlineStr"/>
      <c r="E284" t="inlineStr">
        <is>
          <t>APPLE.COM/BILL         SAO PAULO     BR</t>
        </is>
      </c>
      <c r="F284" t="inlineStr"/>
      <c r="G284" t="inlineStr"/>
      <c r="H284" t="inlineStr">
        <is>
          <t>2020-12-26 00:00:00</t>
        </is>
      </c>
      <c r="I284" t="inlineStr">
        <is>
          <t>-8.50</t>
        </is>
      </c>
      <c r="J284" t="inlineStr"/>
      <c r="K284" t="inlineStr">
        <is>
          <t>BRL</t>
        </is>
      </c>
      <c r="L284" t="inlineStr"/>
    </row>
    <row r="285">
      <c r="A285" t="inlineStr"/>
      <c r="B285" t="inlineStr"/>
      <c r="C285" t="inlineStr">
        <is>
          <t>BB Visa</t>
        </is>
      </c>
      <c r="D285" t="inlineStr"/>
      <c r="E285" t="inlineStr">
        <is>
          <t>EXTRA BRASILIA SUL     BRASILIA      BR</t>
        </is>
      </c>
      <c r="F285" t="inlineStr"/>
      <c r="G285" t="inlineStr"/>
      <c r="H285" t="inlineStr">
        <is>
          <t>2020-11-26 00:00:00</t>
        </is>
      </c>
      <c r="I285" t="inlineStr">
        <is>
          <t>-199.99</t>
        </is>
      </c>
      <c r="J285" t="inlineStr"/>
      <c r="K285" t="inlineStr">
        <is>
          <t>BRL</t>
        </is>
      </c>
      <c r="L285" t="inlineStr"/>
    </row>
    <row r="286">
      <c r="A286" t="inlineStr"/>
      <c r="B286" t="inlineStr"/>
      <c r="C286" t="inlineStr">
        <is>
          <t>BB Visa</t>
        </is>
      </c>
      <c r="D286" t="inlineStr"/>
      <c r="E286" t="inlineStr">
        <is>
          <t>DONA DE CASA           BRASILIA      BR</t>
        </is>
      </c>
      <c r="F286" t="inlineStr"/>
      <c r="G286" t="inlineStr"/>
      <c r="H286" t="inlineStr">
        <is>
          <t>2020-12-06 00:00:00</t>
        </is>
      </c>
      <c r="I286" t="inlineStr">
        <is>
          <t>-53.90</t>
        </is>
      </c>
      <c r="J286" t="inlineStr"/>
      <c r="K286" t="inlineStr">
        <is>
          <t>BRL</t>
        </is>
      </c>
      <c r="L286" t="inlineStr"/>
    </row>
    <row r="287">
      <c r="A287" t="inlineStr"/>
      <c r="B287" t="inlineStr"/>
      <c r="C287" t="inlineStr">
        <is>
          <t>BB Visa</t>
        </is>
      </c>
      <c r="D287" t="inlineStr"/>
      <c r="E287" t="inlineStr">
        <is>
          <t>GANASH  PAES E CONF    BRASILIA      BR</t>
        </is>
      </c>
      <c r="F287" t="inlineStr"/>
      <c r="G287" t="inlineStr"/>
      <c r="H287" t="inlineStr">
        <is>
          <t>2020-12-13 00:00:00</t>
        </is>
      </c>
      <c r="I287" t="inlineStr">
        <is>
          <t>-53.33</t>
        </is>
      </c>
      <c r="J287" t="inlineStr"/>
      <c r="K287" t="inlineStr">
        <is>
          <t>BRL</t>
        </is>
      </c>
      <c r="L287" t="inlineStr"/>
    </row>
    <row r="288">
      <c r="A288" t="inlineStr"/>
      <c r="B288" t="inlineStr"/>
      <c r="C288" t="inlineStr">
        <is>
          <t>BB Visa</t>
        </is>
      </c>
      <c r="D288" t="inlineStr"/>
      <c r="E288" t="inlineStr">
        <is>
          <t>DONA DE CASA           BRASILIA      BR</t>
        </is>
      </c>
      <c r="F288" t="inlineStr"/>
      <c r="G288" t="inlineStr"/>
      <c r="H288" t="inlineStr">
        <is>
          <t>2020-12-13 00:00:00</t>
        </is>
      </c>
      <c r="I288" t="inlineStr">
        <is>
          <t>-688.78</t>
        </is>
      </c>
      <c r="J288" t="inlineStr"/>
      <c r="K288" t="inlineStr">
        <is>
          <t>BRL</t>
        </is>
      </c>
      <c r="L288" t="inlineStr"/>
    </row>
    <row r="289">
      <c r="A289" t="inlineStr"/>
      <c r="B289" t="inlineStr"/>
      <c r="C289" t="inlineStr">
        <is>
          <t>BB Visa</t>
        </is>
      </c>
      <c r="D289" t="inlineStr"/>
      <c r="E289" t="inlineStr">
        <is>
          <t>GANASH  PAES E CONF    BRASILIA      BR</t>
        </is>
      </c>
      <c r="F289" t="inlineStr"/>
      <c r="G289" t="inlineStr"/>
      <c r="H289" t="inlineStr">
        <is>
          <t>2020-12-15 00:00:00</t>
        </is>
      </c>
      <c r="I289" t="inlineStr">
        <is>
          <t>-28.41</t>
        </is>
      </c>
      <c r="J289" t="inlineStr"/>
      <c r="K289" t="inlineStr">
        <is>
          <t>BRL</t>
        </is>
      </c>
      <c r="L289" t="inlineStr"/>
    </row>
    <row r="290">
      <c r="A290" t="inlineStr"/>
      <c r="B290" t="inlineStr"/>
      <c r="C290" t="inlineStr">
        <is>
          <t>BB Visa</t>
        </is>
      </c>
      <c r="D290" t="inlineStr"/>
      <c r="E290" t="inlineStr">
        <is>
          <t>GANASH  PAES E CONF    BRASILIA      BR</t>
        </is>
      </c>
      <c r="F290" t="inlineStr"/>
      <c r="G290" t="inlineStr"/>
      <c r="H290" t="inlineStr">
        <is>
          <t>2020-12-17 00:00:00</t>
        </is>
      </c>
      <c r="I290" t="inlineStr">
        <is>
          <t>-20.71</t>
        </is>
      </c>
      <c r="J290" t="inlineStr"/>
      <c r="K290" t="inlineStr">
        <is>
          <t>BRL</t>
        </is>
      </c>
      <c r="L290" t="inlineStr"/>
    </row>
    <row r="291">
      <c r="A291" t="inlineStr"/>
      <c r="B291" t="inlineStr"/>
      <c r="C291" t="inlineStr">
        <is>
          <t>BB Visa</t>
        </is>
      </c>
      <c r="D291" t="inlineStr"/>
      <c r="E291" t="inlineStr">
        <is>
          <t>GANASH  PAES E CONF    BRASILIA      BR</t>
        </is>
      </c>
      <c r="F291" t="inlineStr"/>
      <c r="G291" t="inlineStr"/>
      <c r="H291" t="inlineStr">
        <is>
          <t>2020-12-21 00:00:00</t>
        </is>
      </c>
      <c r="I291" t="inlineStr">
        <is>
          <t>-13.00</t>
        </is>
      </c>
      <c r="J291" t="inlineStr"/>
      <c r="K291" t="inlineStr">
        <is>
          <t>BRL</t>
        </is>
      </c>
      <c r="L291" t="inlineStr"/>
    </row>
    <row r="292">
      <c r="A292" t="inlineStr"/>
      <c r="B292" t="inlineStr"/>
      <c r="C292" t="inlineStr">
        <is>
          <t>BB Visa</t>
        </is>
      </c>
      <c r="D292" t="inlineStr"/>
      <c r="E292" t="inlineStr">
        <is>
          <t>GANASH  PAES E CONF    BRASILIA      BR</t>
        </is>
      </c>
      <c r="F292" t="inlineStr"/>
      <c r="G292" t="inlineStr"/>
      <c r="H292" t="inlineStr">
        <is>
          <t>2020-12-25 00:00:00</t>
        </is>
      </c>
      <c r="I292" t="inlineStr">
        <is>
          <t>-35.04</t>
        </is>
      </c>
      <c r="J292" t="inlineStr"/>
      <c r="K292" t="inlineStr">
        <is>
          <t>BRL</t>
        </is>
      </c>
      <c r="L292" t="inlineStr"/>
    </row>
    <row r="293">
      <c r="A293" t="inlineStr"/>
      <c r="B293" t="inlineStr"/>
      <c r="C293" t="inlineStr">
        <is>
          <t>BB Visa</t>
        </is>
      </c>
      <c r="D293" t="inlineStr"/>
      <c r="E293" t="inlineStr">
        <is>
          <t>GANASH  PAES E CONF    BRASILIA      BR</t>
        </is>
      </c>
      <c r="F293" t="inlineStr"/>
      <c r="G293" t="inlineStr"/>
      <c r="H293" t="inlineStr">
        <is>
          <t>2020-12-26 00:00:00</t>
        </is>
      </c>
      <c r="I293" t="inlineStr">
        <is>
          <t>-13.86</t>
        </is>
      </c>
      <c r="J293" t="inlineStr"/>
      <c r="K293" t="inlineStr">
        <is>
          <t>BRL</t>
        </is>
      </c>
      <c r="L293" t="inlineStr"/>
    </row>
    <row r="294">
      <c r="A294" t="inlineStr"/>
      <c r="B294" t="inlineStr"/>
      <c r="C294" t="inlineStr">
        <is>
          <t>BB Visa</t>
        </is>
      </c>
      <c r="D294" t="inlineStr"/>
      <c r="E294" t="inlineStr">
        <is>
          <t>PAYPAL  UBER BR        SAO PAULO     BR</t>
        </is>
      </c>
      <c r="F294" t="inlineStr"/>
      <c r="G294" t="inlineStr"/>
      <c r="H294" t="inlineStr">
        <is>
          <t>2020-12-11 00:00:00</t>
        </is>
      </c>
      <c r="I294" t="inlineStr">
        <is>
          <t>-17.08</t>
        </is>
      </c>
      <c r="J294" t="inlineStr"/>
      <c r="K294" t="inlineStr">
        <is>
          <t>BRL</t>
        </is>
      </c>
      <c r="L294" t="inlineStr"/>
    </row>
    <row r="295">
      <c r="A295" t="inlineStr"/>
      <c r="B295" t="inlineStr"/>
      <c r="C295" t="inlineStr">
        <is>
          <t>BB Visa</t>
        </is>
      </c>
      <c r="D295" t="inlineStr"/>
      <c r="E295" t="inlineStr">
        <is>
          <t>PAYPAL      *UBER BR   Sao Paulo     BR</t>
        </is>
      </c>
      <c r="F295" t="inlineStr"/>
      <c r="G295" t="inlineStr"/>
      <c r="H295" t="inlineStr">
        <is>
          <t>2020-12-11 00:00:00</t>
        </is>
      </c>
      <c r="I295" t="inlineStr">
        <is>
          <t>-23.07</t>
        </is>
      </c>
      <c r="J295" t="inlineStr"/>
      <c r="K295" t="inlineStr">
        <is>
          <t>BRL</t>
        </is>
      </c>
      <c r="L295" t="inlineStr"/>
    </row>
    <row r="296">
      <c r="A296" t="inlineStr"/>
      <c r="B296" t="inlineStr"/>
      <c r="C296" t="inlineStr">
        <is>
          <t>BB Visa</t>
        </is>
      </c>
      <c r="D296" t="inlineStr"/>
      <c r="E296" t="inlineStr">
        <is>
          <t>ANUIDADE DIFERENCIADA TIT-PARC 01/12 BR</t>
        </is>
      </c>
      <c r="F296" t="inlineStr"/>
      <c r="G296" t="inlineStr"/>
      <c r="H296" t="inlineStr">
        <is>
          <t>2020-12-24 00:00:00</t>
        </is>
      </c>
      <c r="I296" t="inlineStr">
        <is>
          <t>-41.50</t>
        </is>
      </c>
      <c r="J296" t="inlineStr"/>
      <c r="K296" t="inlineStr">
        <is>
          <t>BRL</t>
        </is>
      </c>
      <c r="L296" t="inlineStr"/>
    </row>
    <row r="297">
      <c r="A297" t="inlineStr"/>
      <c r="B297" t="inlineStr"/>
      <c r="C297" t="inlineStr">
        <is>
          <t>BB Visa</t>
        </is>
      </c>
      <c r="D297" t="inlineStr"/>
      <c r="E297" t="inlineStr">
        <is>
          <t>PARC=105GOL B PARC 05/05 SAO PAULO   BR</t>
        </is>
      </c>
      <c r="F297" t="inlineStr"/>
      <c r="G297" t="inlineStr"/>
      <c r="H297" t="inlineStr">
        <is>
          <t>2020-07-23 00:00:00</t>
        </is>
      </c>
      <c r="I297" t="inlineStr">
        <is>
          <t>-697.66</t>
        </is>
      </c>
      <c r="J297" t="inlineStr"/>
      <c r="K297" t="inlineStr">
        <is>
          <t>BRL</t>
        </is>
      </c>
      <c r="L297" t="inlineStr"/>
    </row>
    <row r="298">
      <c r="A298" t="inlineStr"/>
      <c r="B298" t="inlineStr"/>
      <c r="C298" t="inlineStr">
        <is>
          <t>BB Visa</t>
        </is>
      </c>
      <c r="D298" t="inlineStr"/>
      <c r="E298" t="inlineStr">
        <is>
          <t>Amazon-Market PARC 01/04 SAO PAULO   BR</t>
        </is>
      </c>
      <c r="F298" t="inlineStr"/>
      <c r="G298" t="inlineStr"/>
      <c r="H298" t="inlineStr">
        <is>
          <t>2020-11-28 00:00:00</t>
        </is>
      </c>
      <c r="I298" t="inlineStr">
        <is>
          <t>-160.93</t>
        </is>
      </c>
      <c r="J298" t="inlineStr"/>
      <c r="K298" t="inlineStr">
        <is>
          <t>BRL</t>
        </is>
      </c>
      <c r="L298" t="inlineStr"/>
    </row>
    <row r="299">
      <c r="A299" t="inlineStr"/>
      <c r="B299" t="inlineStr"/>
      <c r="C299" t="inlineStr">
        <is>
          <t>BB Visa</t>
        </is>
      </c>
      <c r="D299" t="inlineStr"/>
      <c r="E299" t="inlineStr">
        <is>
          <t>PP          * PARC 12/12 Eden Prarie BR</t>
        </is>
      </c>
      <c r="F299" t="inlineStr"/>
      <c r="G299" t="inlineStr"/>
      <c r="H299" t="inlineStr">
        <is>
          <t>2019-11-30 00:00:00</t>
        </is>
      </c>
      <c r="I299" t="inlineStr">
        <is>
          <t>-60.00</t>
        </is>
      </c>
      <c r="J299" t="inlineStr"/>
      <c r="K299" t="inlineStr">
        <is>
          <t>BRL</t>
        </is>
      </c>
      <c r="L299" t="inlineStr"/>
    </row>
    <row r="300">
      <c r="A300" t="inlineStr"/>
      <c r="B300" t="inlineStr"/>
      <c r="C300" t="inlineStr">
        <is>
          <t>BB Visa</t>
        </is>
      </c>
      <c r="D300" t="inlineStr"/>
      <c r="E300" t="inlineStr">
        <is>
          <t>Eduzz eduzz   PARC 01/12 SOROCABA    BR</t>
        </is>
      </c>
      <c r="F300" t="inlineStr"/>
      <c r="G300" t="inlineStr"/>
      <c r="H300" t="inlineStr">
        <is>
          <t>2020-12-05 00:00:00</t>
        </is>
      </c>
      <c r="I300" t="inlineStr">
        <is>
          <t>-9.70</t>
        </is>
      </c>
      <c r="J300" t="inlineStr"/>
      <c r="K300" t="inlineStr">
        <is>
          <t>BRL</t>
        </is>
      </c>
      <c r="L300" t="inlineStr"/>
    </row>
    <row r="301">
      <c r="A301" t="inlineStr"/>
      <c r="B301" t="inlineStr"/>
      <c r="C301" t="inlineStr">
        <is>
          <t>BB Visa</t>
        </is>
      </c>
      <c r="D301" t="inlineStr"/>
      <c r="E301" t="inlineStr">
        <is>
          <t>LEROY BRASILI PARC 04/04 BRASILIA    BR</t>
        </is>
      </c>
      <c r="F301" t="inlineStr"/>
      <c r="G301" t="inlineStr"/>
      <c r="H301" t="inlineStr">
        <is>
          <t>2020-09-05 00:00:00</t>
        </is>
      </c>
      <c r="I301" t="inlineStr">
        <is>
          <t>-104.97</t>
        </is>
      </c>
      <c r="J301" t="inlineStr"/>
      <c r="K301" t="inlineStr">
        <is>
          <t>BRL</t>
        </is>
      </c>
      <c r="L301" t="inlineStr"/>
    </row>
    <row r="302">
      <c r="A302" t="inlineStr"/>
      <c r="B302" t="inlineStr"/>
      <c r="C302" t="inlineStr">
        <is>
          <t>BB Visa</t>
        </is>
      </c>
      <c r="D302" t="inlineStr"/>
      <c r="E302" t="inlineStr">
        <is>
          <t>PARC=102MERCP PARC 02/02 OSASCO      BR</t>
        </is>
      </c>
      <c r="F302" t="inlineStr"/>
      <c r="G302" t="inlineStr"/>
      <c r="H302" t="inlineStr">
        <is>
          <t>2020-11-07 00:00:00</t>
        </is>
      </c>
      <c r="I302" t="inlineStr">
        <is>
          <t>-57.95</t>
        </is>
      </c>
      <c r="J302" t="inlineStr"/>
      <c r="K302" t="inlineStr">
        <is>
          <t>BRL</t>
        </is>
      </c>
      <c r="L302" t="inlineStr"/>
    </row>
    <row r="303">
      <c r="A303" t="inlineStr"/>
      <c r="B303" t="inlineStr"/>
      <c r="C303" t="inlineStr">
        <is>
          <t>BB Visa</t>
        </is>
      </c>
      <c r="D303" t="inlineStr"/>
      <c r="E303" t="inlineStr">
        <is>
          <t>Amazon.com.br PARC 08/10 SAO PAULO   BR</t>
        </is>
      </c>
      <c r="F303" t="inlineStr"/>
      <c r="G303" t="inlineStr"/>
      <c r="H303" t="inlineStr">
        <is>
          <t>2020-05-08 00:00:00</t>
        </is>
      </c>
      <c r="I303" t="inlineStr">
        <is>
          <t>-167.86</t>
        </is>
      </c>
      <c r="J303" t="inlineStr"/>
      <c r="K303" t="inlineStr">
        <is>
          <t>BRL</t>
        </is>
      </c>
      <c r="L303" t="inlineStr"/>
    </row>
    <row r="304">
      <c r="A304" t="inlineStr"/>
      <c r="B304" t="inlineStr"/>
      <c r="C304" t="inlineStr">
        <is>
          <t>BB Visa</t>
        </is>
      </c>
      <c r="D304" t="inlineStr"/>
      <c r="E304" t="inlineStr">
        <is>
          <t>PARC=105R11 T PARC 05/05 SANTO ANDRE BR</t>
        </is>
      </c>
      <c r="F304" t="inlineStr"/>
      <c r="G304" t="inlineStr"/>
      <c r="H304" t="inlineStr">
        <is>
          <t>2020-08-10 00:00:00</t>
        </is>
      </c>
      <c r="I304" t="inlineStr">
        <is>
          <t>-170.43</t>
        </is>
      </c>
      <c r="J304" t="inlineStr"/>
      <c r="K304" t="inlineStr">
        <is>
          <t>BRL</t>
        </is>
      </c>
      <c r="L304" t="inlineStr"/>
    </row>
    <row r="305">
      <c r="A305" t="inlineStr"/>
      <c r="B305" t="inlineStr"/>
      <c r="C305" t="inlineStr">
        <is>
          <t>BB Visa</t>
        </is>
      </c>
      <c r="D305" t="inlineStr"/>
      <c r="E305" t="inlineStr">
        <is>
          <t>HTM*HT CursoA PARC 07/10 BELOHORIZONTBR</t>
        </is>
      </c>
      <c r="F305" t="inlineStr"/>
      <c r="G305" t="inlineStr"/>
      <c r="H305" t="inlineStr">
        <is>
          <t>2020-06-18 00:00:00</t>
        </is>
      </c>
      <c r="I305" t="inlineStr">
        <is>
          <t>-199.70</t>
        </is>
      </c>
      <c r="J305" t="inlineStr"/>
      <c r="K305" t="inlineStr">
        <is>
          <t>BRL</t>
        </is>
      </c>
      <c r="L305" t="inlineStr"/>
    </row>
    <row r="306">
      <c r="A306" t="inlineStr"/>
      <c r="B306" t="inlineStr"/>
      <c r="C306" t="inlineStr">
        <is>
          <t>BB Visa</t>
        </is>
      </c>
      <c r="D306" t="inlineStr"/>
      <c r="E306" t="inlineStr">
        <is>
          <t>BUCK MODAS VE PARC 01/05 BRASILIA    BR</t>
        </is>
      </c>
      <c r="F306" t="inlineStr"/>
      <c r="G306" t="inlineStr"/>
      <c r="H306" t="inlineStr">
        <is>
          <t>2020-12-21 00:00:00</t>
        </is>
      </c>
      <c r="I306" t="inlineStr">
        <is>
          <t>-200.00</t>
        </is>
      </c>
      <c r="J306" t="inlineStr"/>
      <c r="K306" t="inlineStr">
        <is>
          <t>BRL</t>
        </is>
      </c>
      <c r="L306" t="inlineStr"/>
    </row>
    <row r="307">
      <c r="A307" t="inlineStr"/>
      <c r="B307" t="inlineStr"/>
      <c r="C307" t="inlineStr">
        <is>
          <t>Nu CC</t>
        </is>
      </c>
      <c r="D307" t="inlineStr"/>
      <c r="E307" t="inlineStr">
        <is>
          <t>Transferência Recebida - Paulo da Cunha Passos - 721.760.321-87 - BCO DO BRASIL S.A. (0001) Agência: 3603 Conta: 32679-8</t>
        </is>
      </c>
      <c r="F307" t="inlineStr"/>
      <c r="G307" t="inlineStr"/>
      <c r="H307" t="inlineStr">
        <is>
          <t>2021-01-04 00:00:00</t>
        </is>
      </c>
      <c r="I307" t="inlineStr">
        <is>
          <t>1000.00</t>
        </is>
      </c>
      <c r="J307" t="inlineStr"/>
      <c r="K307" t="inlineStr">
        <is>
          <t>BRL</t>
        </is>
      </c>
      <c r="L307" t="inlineStr"/>
    </row>
    <row r="308">
      <c r="A308" t="inlineStr"/>
      <c r="B308" t="inlineStr"/>
      <c r="C308" t="inlineStr">
        <is>
          <t>Nu CC</t>
        </is>
      </c>
      <c r="D308" t="inlineStr"/>
      <c r="E308" t="inlineStr">
        <is>
          <t>Transferência enviada - Rodrigo Oliveira Soares da Silva - 693.379.341-91 - CAIXA ECONOMICA FEDERAL (0104) Agência: 647 Conta: 772-2</t>
        </is>
      </c>
      <c r="F308" t="inlineStr"/>
      <c r="G308" t="inlineStr"/>
      <c r="H308" t="inlineStr">
        <is>
          <t>2021-01-07 00:00:00</t>
        </is>
      </c>
      <c r="I308" t="inlineStr">
        <is>
          <t>-650.00</t>
        </is>
      </c>
      <c r="J308" t="inlineStr"/>
      <c r="K308" t="inlineStr">
        <is>
          <t>BRL</t>
        </is>
      </c>
      <c r="L308" t="inlineStr"/>
    </row>
    <row r="309">
      <c r="A309" t="inlineStr"/>
      <c r="B309" t="inlineStr"/>
      <c r="C309" t="inlineStr">
        <is>
          <t>Nu CC</t>
        </is>
      </c>
      <c r="D309" t="inlineStr"/>
      <c r="E309" t="inlineStr">
        <is>
          <t>Transferência recebida pelo Pix - Paulo da Cunha Passos - 721.760.321-87 - BCO DO BRASIL S.A. (0001) Agência: 3603 Conta: 32679-8</t>
        </is>
      </c>
      <c r="F309" t="inlineStr"/>
      <c r="G309" t="inlineStr"/>
      <c r="H309" t="inlineStr">
        <is>
          <t>2021-02-06 00:00:00</t>
        </is>
      </c>
      <c r="I309" t="inlineStr">
        <is>
          <t>4220.52</t>
        </is>
      </c>
      <c r="J309" t="inlineStr"/>
      <c r="K309" t="inlineStr">
        <is>
          <t>BRL</t>
        </is>
      </c>
      <c r="L309" t="inlineStr"/>
    </row>
    <row r="310">
      <c r="A310" t="inlineStr"/>
      <c r="B310" t="inlineStr"/>
      <c r="C310" t="inlineStr">
        <is>
          <t>Nu CC</t>
        </is>
      </c>
      <c r="D310" t="inlineStr"/>
      <c r="E310" t="inlineStr">
        <is>
          <t>Pagamento de boleto efetuado - GCI CAIXA  - HABITACAO</t>
        </is>
      </c>
      <c r="F310" t="inlineStr"/>
      <c r="G310" t="inlineStr"/>
      <c r="H310" t="inlineStr">
        <is>
          <t>2021-03-10 00:00:00</t>
        </is>
      </c>
      <c r="I310" t="inlineStr">
        <is>
          <t>-10773.34</t>
        </is>
      </c>
      <c r="J310" t="inlineStr"/>
      <c r="K310" t="inlineStr">
        <is>
          <t>BRL</t>
        </is>
      </c>
      <c r="L310" t="inlineStr"/>
    </row>
    <row r="311">
      <c r="A311" t="inlineStr"/>
      <c r="B311" t="inlineStr"/>
      <c r="C311" t="inlineStr">
        <is>
          <t>Nu CC</t>
        </is>
      </c>
      <c r="D311" t="inlineStr"/>
      <c r="E311" t="inlineStr">
        <is>
          <t>Transferência recebida pelo Pix - Paulo da Cunha Passos - 721.760.321-87 - BCO DO BRASIL S.A. (0001) Agência: 3603 Conta: 32679-8</t>
        </is>
      </c>
      <c r="F311" t="inlineStr"/>
      <c r="G311" t="inlineStr"/>
      <c r="H311" t="inlineStr">
        <is>
          <t>2021-03-23 00:00:00</t>
        </is>
      </c>
      <c r="I311" t="inlineStr">
        <is>
          <t>10726.29</t>
        </is>
      </c>
      <c r="J311" t="inlineStr"/>
      <c r="K311" t="inlineStr">
        <is>
          <t>BRL</t>
        </is>
      </c>
      <c r="L311" t="inlineStr"/>
    </row>
  </sheetData>
  <pageMargins left="0.511811024" right="0.511811024" top="0.787401575" bottom="0.787401575" header="0.31496062" footer="0.31496062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4"/>
  <sheetViews>
    <sheetView topLeftCell="A71" zoomScale="160" zoomScaleNormal="160" workbookViewId="0">
      <selection activeCell="B83" sqref="B83"/>
    </sheetView>
  </sheetViews>
  <sheetFormatPr baseColWidth="10" defaultRowHeight="13"/>
  <cols>
    <col width="29" bestFit="1" customWidth="1" style="131" min="1" max="1"/>
    <col width="27.33203125" bestFit="1" customWidth="1" style="131" min="2" max="2"/>
  </cols>
  <sheetData>
    <row r="1">
      <c r="A1" s="130" t="inlineStr">
        <is>
          <t>Habitação</t>
        </is>
      </c>
      <c r="B1" s="128" t="inlineStr">
        <is>
          <t>Aluguel / Prestação</t>
        </is>
      </c>
    </row>
    <row r="2">
      <c r="A2" s="18" t="n"/>
      <c r="B2" s="128" t="inlineStr">
        <is>
          <t>Condomínio</t>
        </is>
      </c>
    </row>
    <row r="3">
      <c r="B3" s="129" t="inlineStr">
        <is>
          <t>IPTU + Taxas Municipais</t>
        </is>
      </c>
    </row>
    <row r="4">
      <c r="B4" s="128" t="inlineStr">
        <is>
          <t>Conta de energia</t>
        </is>
      </c>
    </row>
    <row r="5">
      <c r="B5" s="129" t="inlineStr">
        <is>
          <t>Conta de água</t>
        </is>
      </c>
    </row>
    <row r="6">
      <c r="B6" s="128" t="inlineStr">
        <is>
          <t>Conta de gás</t>
        </is>
      </c>
    </row>
    <row r="7">
      <c r="B7" s="129" t="inlineStr">
        <is>
          <t>Telefone fixo</t>
        </is>
      </c>
    </row>
    <row r="8">
      <c r="B8" s="128" t="inlineStr">
        <is>
          <t>Telefones celulares</t>
        </is>
      </c>
    </row>
    <row r="9">
      <c r="B9" s="129" t="inlineStr">
        <is>
          <t>Internet</t>
        </is>
      </c>
    </row>
    <row r="10">
      <c r="B10" s="128" t="inlineStr">
        <is>
          <t>TV por assinatura</t>
        </is>
      </c>
    </row>
    <row r="11">
      <c r="B11" s="129" t="inlineStr">
        <is>
          <t>Supermercado</t>
        </is>
      </c>
    </row>
    <row r="12">
      <c r="B12" s="128" t="inlineStr">
        <is>
          <t>Feira</t>
        </is>
      </c>
    </row>
    <row r="13">
      <c r="B13" s="129" t="inlineStr">
        <is>
          <t>Padaria</t>
        </is>
      </c>
    </row>
    <row r="14">
      <c r="B14" s="128" t="inlineStr">
        <is>
          <t>Empregados</t>
        </is>
      </c>
    </row>
    <row r="15">
      <c r="B15" s="128" t="inlineStr">
        <is>
          <t>Lavanderia</t>
        </is>
      </c>
    </row>
    <row r="16">
      <c r="B16" s="128" t="inlineStr">
        <is>
          <t>Outros</t>
        </is>
      </c>
    </row>
    <row r="17">
      <c r="A17" s="21" t="inlineStr">
        <is>
          <t>Saúde</t>
        </is>
      </c>
      <c r="B17" s="128" t="inlineStr">
        <is>
          <t>Plano de Saúde</t>
        </is>
      </c>
    </row>
    <row r="18">
      <c r="A18" s="48" t="n"/>
      <c r="B18" s="128" t="inlineStr">
        <is>
          <t>Médicos e terapeutas</t>
        </is>
      </c>
    </row>
    <row r="19">
      <c r="B19" s="129" t="inlineStr">
        <is>
          <t>Dentista</t>
        </is>
      </c>
    </row>
    <row r="20">
      <c r="B20" s="128" t="inlineStr">
        <is>
          <t>Medicamentos</t>
        </is>
      </c>
    </row>
    <row r="21">
      <c r="B21" s="128" t="inlineStr">
        <is>
          <t>Outros</t>
        </is>
      </c>
    </row>
    <row r="22">
      <c r="A22" s="21" t="inlineStr">
        <is>
          <t>Transporte</t>
        </is>
      </c>
      <c r="B22" s="128" t="inlineStr">
        <is>
          <t>Prestação</t>
        </is>
      </c>
    </row>
    <row r="23">
      <c r="B23" s="128" t="inlineStr">
        <is>
          <t>IPVA + Seguro Obrigatório</t>
        </is>
      </c>
    </row>
    <row r="24">
      <c r="A24" s="46" t="n"/>
      <c r="B24" s="129" t="inlineStr">
        <is>
          <t>Seguro</t>
        </is>
      </c>
    </row>
    <row r="25">
      <c r="B25" s="128" t="inlineStr">
        <is>
          <t>Combustível</t>
        </is>
      </c>
    </row>
    <row r="26">
      <c r="A26" s="48" t="n"/>
      <c r="B26" s="129" t="inlineStr">
        <is>
          <t>Estacionamentos</t>
        </is>
      </c>
    </row>
    <row r="27">
      <c r="B27" s="128" t="inlineStr">
        <is>
          <t>Lavagens</t>
        </is>
      </c>
    </row>
    <row r="28">
      <c r="B28" s="128" t="inlineStr">
        <is>
          <t>Mecânico</t>
        </is>
      </c>
    </row>
    <row r="29">
      <c r="B29" s="128" t="inlineStr">
        <is>
          <t>Multas</t>
        </is>
      </c>
    </row>
    <row r="30">
      <c r="B30" s="128" t="inlineStr">
        <is>
          <t>Ônibus</t>
        </is>
      </c>
    </row>
    <row r="31">
      <c r="B31" s="128" t="inlineStr">
        <is>
          <t>Metrô</t>
        </is>
      </c>
    </row>
    <row r="32">
      <c r="B32" s="128" t="inlineStr">
        <is>
          <t>Trem</t>
        </is>
      </c>
    </row>
    <row r="33">
      <c r="B33" s="128" t="inlineStr">
        <is>
          <t>Táxi/Uber</t>
        </is>
      </c>
    </row>
    <row r="34">
      <c r="B34" s="128" t="inlineStr">
        <is>
          <t>Outros</t>
        </is>
      </c>
    </row>
    <row r="35">
      <c r="A35" s="21" t="inlineStr">
        <is>
          <t>Despesas Pessoais</t>
        </is>
      </c>
      <c r="B35" s="128" t="inlineStr">
        <is>
          <t>Higiene Pessoal (unha, depilação etc.)</t>
        </is>
      </c>
    </row>
    <row r="36">
      <c r="B36" s="128" t="inlineStr">
        <is>
          <t>Cosméticos</t>
        </is>
      </c>
    </row>
    <row r="37">
      <c r="B37" s="129" t="inlineStr">
        <is>
          <t>Cabeleireiro</t>
        </is>
      </c>
    </row>
    <row r="38">
      <c r="B38" s="128" t="inlineStr">
        <is>
          <t>Vestuário</t>
        </is>
      </c>
    </row>
    <row r="39">
      <c r="B39" s="129" t="inlineStr">
        <is>
          <t>Academia</t>
        </is>
      </c>
    </row>
    <row r="40">
      <c r="A40" s="46" t="n"/>
      <c r="B40" s="128" t="inlineStr">
        <is>
          <t>Esportes</t>
        </is>
      </c>
    </row>
    <row r="41">
      <c r="B41" s="128" t="inlineStr">
        <is>
          <t>Cartões de Crédito (anuidades)</t>
        </is>
      </c>
    </row>
    <row r="42">
      <c r="B42" s="128" t="inlineStr">
        <is>
          <t>Mesadas</t>
        </is>
      </c>
    </row>
    <row r="43">
      <c r="B43" s="128" t="inlineStr">
        <is>
          <t>Outros</t>
        </is>
      </c>
    </row>
    <row r="44">
      <c r="A44" s="21" t="inlineStr">
        <is>
          <t>Educação</t>
        </is>
      </c>
      <c r="B44" s="128" t="inlineStr">
        <is>
          <t>Escola / Faculdade</t>
        </is>
      </c>
    </row>
    <row r="45">
      <c r="B45" s="128" t="inlineStr">
        <is>
          <t>Cursos</t>
        </is>
      </c>
    </row>
    <row r="46">
      <c r="B46" s="129" t="inlineStr">
        <is>
          <t>Ensino à Distância</t>
        </is>
      </c>
    </row>
    <row r="47">
      <c r="B47" s="128" t="inlineStr">
        <is>
          <t>Material escolar</t>
        </is>
      </c>
    </row>
    <row r="48">
      <c r="B48" s="128" t="inlineStr">
        <is>
          <t>Uniformes</t>
        </is>
      </c>
    </row>
    <row r="49">
      <c r="B49" s="128" t="inlineStr">
        <is>
          <t>Outros</t>
        </is>
      </c>
    </row>
    <row r="50">
      <c r="A50" s="21" t="inlineStr">
        <is>
          <t>Lazer</t>
        </is>
      </c>
      <c r="B50" s="128" t="inlineStr">
        <is>
          <t>Restaurantes</t>
        </is>
      </c>
    </row>
    <row r="51">
      <c r="A51" s="46" t="n"/>
      <c r="B51" s="128" t="inlineStr">
        <is>
          <t>Cafés, bares e boates</t>
        </is>
      </c>
    </row>
    <row r="52">
      <c r="B52" s="129" t="inlineStr">
        <is>
          <t>Livraria, jornais e revistas</t>
        </is>
      </c>
    </row>
    <row r="53">
      <c r="A53" s="48" t="n"/>
      <c r="B53" s="128" t="inlineStr">
        <is>
          <t>Games</t>
        </is>
      </c>
    </row>
    <row r="54">
      <c r="B54" s="129" t="inlineStr">
        <is>
          <t>Midias e acessórios</t>
        </is>
      </c>
    </row>
    <row r="55">
      <c r="B55" s="128" t="inlineStr">
        <is>
          <t>Passagens</t>
        </is>
      </c>
    </row>
    <row r="56">
      <c r="B56" s="128" t="inlineStr">
        <is>
          <t>Hospedagens</t>
        </is>
      </c>
    </row>
    <row r="57">
      <c r="B57" s="128" t="inlineStr">
        <is>
          <t>Passeios</t>
        </is>
      </c>
    </row>
    <row r="58">
      <c r="B58" s="128" t="inlineStr">
        <is>
          <t>Outros</t>
        </is>
      </c>
    </row>
    <row r="59">
      <c r="A59" s="21" t="inlineStr">
        <is>
          <t>Outros</t>
        </is>
      </c>
      <c r="B59" s="128" t="inlineStr">
        <is>
          <t>Tarifas Bancárias</t>
        </is>
      </c>
    </row>
    <row r="60">
      <c r="A60" s="46" t="n"/>
      <c r="B60" s="128" t="inlineStr">
        <is>
          <t>Carnê Leão</t>
        </is>
      </c>
    </row>
    <row r="61">
      <c r="B61" s="129" t="inlineStr">
        <is>
          <t>Pensões</t>
        </is>
      </c>
    </row>
    <row r="62">
      <c r="A62" s="48" t="n"/>
      <c r="B62" s="128" t="inlineStr">
        <is>
          <t>Gorjetas / caixinhas</t>
        </is>
      </c>
    </row>
    <row r="63">
      <c r="B63" s="129" t="inlineStr">
        <is>
          <t>Doações e dízimos</t>
        </is>
      </c>
    </row>
    <row r="64">
      <c r="B64" s="128" t="inlineStr">
        <is>
          <t>Extras diários</t>
        </is>
      </c>
    </row>
    <row r="65">
      <c r="A65" s="24" t="inlineStr">
        <is>
          <t>Despesas Temporárias / Variáveis</t>
        </is>
      </c>
      <c r="B65" s="128" t="inlineStr">
        <is>
          <t>Curso de  Idiomas</t>
        </is>
      </c>
    </row>
    <row r="66">
      <c r="B66" s="128" t="inlineStr">
        <is>
          <t>Manutenção e reparos</t>
        </is>
      </c>
    </row>
    <row r="67">
      <c r="B67" s="128" t="inlineStr">
        <is>
          <t>Médicos e terapeutas esporádicos</t>
        </is>
      </c>
    </row>
    <row r="68">
      <c r="B68" s="128" t="inlineStr">
        <is>
          <t>Dedetização</t>
        </is>
      </c>
    </row>
    <row r="69">
      <c r="B69" s="128" t="inlineStr">
        <is>
          <t>Fundo para Viagens / Gastos de férias</t>
        </is>
      </c>
    </row>
    <row r="70">
      <c r="B70" s="128" t="inlineStr">
        <is>
          <t>Correio</t>
        </is>
      </c>
    </row>
    <row r="71">
      <c r="B71" s="128" t="inlineStr">
        <is>
          <t>Presentes do Mês</t>
        </is>
      </c>
    </row>
    <row r="72">
      <c r="A72" s="46" t="n"/>
      <c r="B72" s="128" t="inlineStr">
        <is>
          <t>Utilidades domésticas e decoração</t>
        </is>
      </c>
    </row>
    <row r="73">
      <c r="B73" s="128" t="inlineStr">
        <is>
          <t>Manutenção Veículo</t>
        </is>
      </c>
    </row>
    <row r="74">
      <c r="A74" s="48" t="n"/>
      <c r="B74" s="128" t="inlineStr">
        <is>
          <t>Prestações</t>
        </is>
      </c>
    </row>
    <row r="75">
      <c r="B75" s="128" t="inlineStr">
        <is>
          <t>Fonte de Renda 1 (Líquido)</t>
        </is>
      </c>
    </row>
    <row r="76">
      <c r="B76" s="128" t="inlineStr">
        <is>
          <t>Fonte de Renda 2 (Líquido)</t>
        </is>
      </c>
    </row>
    <row r="77">
      <c r="B77" s="128" t="inlineStr">
        <is>
          <t>Aluguéis</t>
        </is>
      </c>
    </row>
    <row r="78">
      <c r="A78" s="24" t="inlineStr">
        <is>
          <t>Receitas Variáveis</t>
        </is>
      </c>
    </row>
    <row r="79">
      <c r="A79" s="21" t="inlineStr">
        <is>
          <t>Tributadas</t>
        </is>
      </c>
      <c r="B79" s="128" t="inlineStr">
        <is>
          <t>Notas Fiscais emitidas</t>
        </is>
      </c>
    </row>
    <row r="80">
      <c r="A80" s="21" t="inlineStr">
        <is>
          <t>Não Tributadas</t>
        </is>
      </c>
      <c r="B80" s="128" t="inlineStr">
        <is>
          <t>13o. Salário Líquido</t>
        </is>
      </c>
    </row>
    <row r="81">
      <c r="B81" s="128" t="inlineStr">
        <is>
          <t>Férias</t>
        </is>
      </c>
    </row>
    <row r="82">
      <c r="A82" s="48" t="n"/>
      <c r="B82" s="128" t="inlineStr">
        <is>
          <t>Bônus e extras</t>
        </is>
      </c>
    </row>
    <row r="96">
      <c r="A96" s="22" t="n"/>
    </row>
    <row r="98">
      <c r="A98" s="18" t="n"/>
    </row>
    <row r="100">
      <c r="A100" s="48" t="n"/>
    </row>
    <row r="102">
      <c r="A102" s="46" t="n"/>
    </row>
    <row r="104">
      <c r="A104" s="48" t="n"/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[Nenhum email foi encontrado]</dc:creator>
  <dc:title xmlns:dc="http://purl.org/dc/elements/1.1/">Planilha Orçamento Doméstico</dc:title>
  <dcterms:created xmlns:dcterms="http://purl.org/dc/terms/" xmlns:xsi="http://www.w3.org/2001/XMLSchema-instance" xsi:type="dcterms:W3CDTF">2001-11-07T21:31:35Z</dcterms:created>
  <dcterms:modified xmlns:dcterms="http://purl.org/dc/terms/" xmlns:xsi="http://www.w3.org/2001/XMLSchema-instance" xsi:type="dcterms:W3CDTF">2021-03-27T21:39:53Z</dcterms:modified>
  <cp:lastModifiedBy>Paulo Passos</cp:lastModifiedBy>
  <cp:keywords>MaisDinheiro</cp:keywords>
  <cp:lastPrinted>2004-10-06T02:15:11Z</cp:lastPrinted>
</cp:coreProperties>
</file>