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steduvn-my.sharepoint.com/personal/huy_nq210427_sis_hust_edu_vn/Documents/Documents/GitHub/oop-bee/vtapi/src/"/>
    </mc:Choice>
  </mc:AlternateContent>
  <xr:revisionPtr revIDLastSave="70" documentId="109_{911F75F5-7FB3-4DFB-B3D8-321D1CE1239C}" xr6:coauthVersionLast="47" xr6:coauthVersionMax="47" xr10:uidLastSave="{BE37CDD3-F055-4F3F-8E19-39BFC15D51F9}"/>
  <bookViews>
    <workbookView xWindow="-98" yWindow="-98" windowWidth="20715" windowHeight="13276" xr2:uid="{62811E85-ECC8-4D39-A5AD-30BFABDD8343}"/>
  </bookViews>
  <sheets>
    <sheet name="DATA" sheetId="1" r:id="rId1"/>
    <sheet name="FILE SUMMARY" sheetId="2" r:id="rId2"/>
    <sheet name="URL SUMMARY" sheetId="4" r:id="rId3"/>
    <sheet name="IP SUMMARY" sheetId="9" r:id="rId4"/>
    <sheet name="DOMAIN SUMMARY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8" i="2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B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48" i="7"/>
  <c r="B50" i="7"/>
  <c r="B100" i="7"/>
  <c r="B101" i="7"/>
  <c r="B102" i="7"/>
  <c r="B103" i="7"/>
  <c r="B104" i="7"/>
  <c r="B105" i="7"/>
  <c r="B106" i="7"/>
  <c r="B107" i="7"/>
  <c r="B108" i="7"/>
  <c r="B109" i="7"/>
  <c r="B110" i="7"/>
  <c r="B49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C111" i="9" a="1"/>
  <c r="C111" i="9" s="1"/>
  <c r="C106" i="4" a="1"/>
  <c r="C106" i="4" s="1"/>
  <c r="E36" i="2"/>
  <c r="F36" i="2" s="1"/>
  <c r="B110" i="9"/>
  <c r="C110" i="9"/>
  <c r="C8" i="9"/>
  <c r="C7" i="9"/>
  <c r="C116" i="9"/>
  <c r="N40" i="9"/>
  <c r="O40" i="9" s="1"/>
  <c r="K40" i="9"/>
  <c r="L40" i="9" s="1"/>
  <c r="H40" i="9"/>
  <c r="I40" i="9" s="1"/>
  <c r="E40" i="9"/>
  <c r="F40" i="9" s="1"/>
  <c r="N39" i="9"/>
  <c r="O39" i="9" s="1"/>
  <c r="K39" i="9"/>
  <c r="L39" i="9" s="1"/>
  <c r="H39" i="9"/>
  <c r="I39" i="9" s="1"/>
  <c r="E39" i="9"/>
  <c r="F39" i="9" s="1"/>
  <c r="N38" i="9"/>
  <c r="O38" i="9" s="1"/>
  <c r="K38" i="9"/>
  <c r="L38" i="9" s="1"/>
  <c r="H38" i="9"/>
  <c r="I38" i="9" s="1"/>
  <c r="E38" i="9"/>
  <c r="F38" i="9" s="1"/>
  <c r="N37" i="9"/>
  <c r="O37" i="9" s="1"/>
  <c r="K37" i="9"/>
  <c r="L37" i="9" s="1"/>
  <c r="H37" i="9"/>
  <c r="I37" i="9" s="1"/>
  <c r="E37" i="9"/>
  <c r="F37" i="9" s="1"/>
  <c r="N36" i="9"/>
  <c r="O36" i="9" s="1"/>
  <c r="K36" i="9"/>
  <c r="L36" i="9" s="1"/>
  <c r="H36" i="9"/>
  <c r="I36" i="9" s="1"/>
  <c r="E36" i="9"/>
  <c r="F36" i="9" s="1"/>
  <c r="N35" i="9"/>
  <c r="O35" i="9" s="1"/>
  <c r="K35" i="9"/>
  <c r="L35" i="9" s="1"/>
  <c r="H35" i="9"/>
  <c r="I35" i="9" s="1"/>
  <c r="E35" i="9"/>
  <c r="F35" i="9" s="1"/>
  <c r="N34" i="9"/>
  <c r="O34" i="9" s="1"/>
  <c r="K34" i="9"/>
  <c r="L34" i="9" s="1"/>
  <c r="H34" i="9"/>
  <c r="I34" i="9" s="1"/>
  <c r="E34" i="9"/>
  <c r="F34" i="9" s="1"/>
  <c r="N33" i="9"/>
  <c r="O33" i="9" s="1"/>
  <c r="K33" i="9"/>
  <c r="L33" i="9" s="1"/>
  <c r="H33" i="9"/>
  <c r="I33" i="9" s="1"/>
  <c r="E33" i="9"/>
  <c r="F33" i="9" s="1"/>
  <c r="N32" i="9"/>
  <c r="O32" i="9" s="1"/>
  <c r="K32" i="9"/>
  <c r="L32" i="9" s="1"/>
  <c r="H32" i="9"/>
  <c r="I32" i="9" s="1"/>
  <c r="E32" i="9"/>
  <c r="F32" i="9" s="1"/>
  <c r="N31" i="9"/>
  <c r="O31" i="9" s="1"/>
  <c r="K31" i="9"/>
  <c r="L31" i="9" s="1"/>
  <c r="H31" i="9"/>
  <c r="I31" i="9" s="1"/>
  <c r="E31" i="9"/>
  <c r="F31" i="9" s="1"/>
  <c r="N30" i="9"/>
  <c r="O30" i="9" s="1"/>
  <c r="K30" i="9"/>
  <c r="L30" i="9" s="1"/>
  <c r="H30" i="9"/>
  <c r="I30" i="9" s="1"/>
  <c r="E30" i="9"/>
  <c r="F30" i="9" s="1"/>
  <c r="N29" i="9"/>
  <c r="O29" i="9" s="1"/>
  <c r="K29" i="9"/>
  <c r="L29" i="9" s="1"/>
  <c r="H29" i="9"/>
  <c r="I29" i="9" s="1"/>
  <c r="E29" i="9"/>
  <c r="F29" i="9" s="1"/>
  <c r="N28" i="9"/>
  <c r="O28" i="9" s="1"/>
  <c r="K28" i="9"/>
  <c r="L28" i="9" s="1"/>
  <c r="H28" i="9"/>
  <c r="I28" i="9" s="1"/>
  <c r="E28" i="9"/>
  <c r="F28" i="9" s="1"/>
  <c r="N27" i="9"/>
  <c r="O27" i="9" s="1"/>
  <c r="K27" i="9"/>
  <c r="L27" i="9" s="1"/>
  <c r="H27" i="9"/>
  <c r="I27" i="9" s="1"/>
  <c r="E27" i="9"/>
  <c r="F27" i="9" s="1"/>
  <c r="N26" i="9"/>
  <c r="O26" i="9" s="1"/>
  <c r="K26" i="9"/>
  <c r="L26" i="9" s="1"/>
  <c r="H26" i="9"/>
  <c r="I26" i="9" s="1"/>
  <c r="E26" i="9"/>
  <c r="F26" i="9" s="1"/>
  <c r="N25" i="9"/>
  <c r="O25" i="9" s="1"/>
  <c r="K25" i="9"/>
  <c r="L25" i="9" s="1"/>
  <c r="H25" i="9"/>
  <c r="I25" i="9" s="1"/>
  <c r="E25" i="9"/>
  <c r="F25" i="9" s="1"/>
  <c r="N24" i="9"/>
  <c r="O24" i="9" s="1"/>
  <c r="K24" i="9"/>
  <c r="L24" i="9" s="1"/>
  <c r="H24" i="9"/>
  <c r="I24" i="9" s="1"/>
  <c r="E24" i="9"/>
  <c r="F24" i="9" s="1"/>
  <c r="C24" i="9"/>
  <c r="N23" i="9"/>
  <c r="O23" i="9" s="1"/>
  <c r="K23" i="9"/>
  <c r="L23" i="9" s="1"/>
  <c r="H23" i="9"/>
  <c r="I23" i="9" s="1"/>
  <c r="E23" i="9"/>
  <c r="F23" i="9" s="1"/>
  <c r="C23" i="9"/>
  <c r="N22" i="9"/>
  <c r="O22" i="9" s="1"/>
  <c r="K22" i="9"/>
  <c r="L22" i="9" s="1"/>
  <c r="H22" i="9"/>
  <c r="I22" i="9" s="1"/>
  <c r="E22" i="9"/>
  <c r="F22" i="9" s="1"/>
  <c r="C22" i="9"/>
  <c r="C121" i="9" s="1"/>
  <c r="C118" i="9" s="1"/>
  <c r="N21" i="9"/>
  <c r="O21" i="9" s="1"/>
  <c r="K21" i="9"/>
  <c r="L21" i="9" s="1"/>
  <c r="H21" i="9"/>
  <c r="I21" i="9" s="1"/>
  <c r="E21" i="9"/>
  <c r="F21" i="9" s="1"/>
  <c r="N20" i="9"/>
  <c r="O20" i="9" s="1"/>
  <c r="K20" i="9"/>
  <c r="L20" i="9" s="1"/>
  <c r="H20" i="9"/>
  <c r="I20" i="9" s="1"/>
  <c r="E20" i="9"/>
  <c r="F20" i="9" s="1"/>
  <c r="N19" i="9"/>
  <c r="O19" i="9" s="1"/>
  <c r="K19" i="9"/>
  <c r="L19" i="9" s="1"/>
  <c r="H19" i="9"/>
  <c r="I19" i="9" s="1"/>
  <c r="E19" i="9"/>
  <c r="F19" i="9" s="1"/>
  <c r="C19" i="9"/>
  <c r="N18" i="9"/>
  <c r="O18" i="9" s="1"/>
  <c r="K18" i="9"/>
  <c r="L18" i="9" s="1"/>
  <c r="H18" i="9"/>
  <c r="I18" i="9" s="1"/>
  <c r="E18" i="9"/>
  <c r="F18" i="9" s="1"/>
  <c r="C18" i="9"/>
  <c r="N17" i="9"/>
  <c r="O17" i="9" s="1"/>
  <c r="K17" i="9"/>
  <c r="L17" i="9" s="1"/>
  <c r="H17" i="9"/>
  <c r="I17" i="9" s="1"/>
  <c r="E17" i="9"/>
  <c r="F17" i="9" s="1"/>
  <c r="N16" i="9"/>
  <c r="O16" i="9" s="1"/>
  <c r="K16" i="9"/>
  <c r="L16" i="9" s="1"/>
  <c r="H16" i="9"/>
  <c r="I16" i="9" s="1"/>
  <c r="E16" i="9"/>
  <c r="F16" i="9" s="1"/>
  <c r="C15" i="9"/>
  <c r="B109" i="9" s="1"/>
  <c r="C14" i="9"/>
  <c r="C108" i="9" s="1"/>
  <c r="C13" i="9"/>
  <c r="B107" i="9" s="1"/>
  <c r="C12" i="9"/>
  <c r="C106" i="9" s="1"/>
  <c r="C11" i="9"/>
  <c r="B105" i="9" s="1"/>
  <c r="C6" i="9"/>
  <c r="C5" i="9"/>
  <c r="B2" i="9"/>
  <c r="B1" i="9"/>
  <c r="N41" i="2"/>
  <c r="O41" i="2" s="1"/>
  <c r="K41" i="2"/>
  <c r="L41" i="2" s="1"/>
  <c r="H41" i="2"/>
  <c r="I41" i="2" s="1"/>
  <c r="E41" i="2"/>
  <c r="F41" i="2" s="1"/>
  <c r="N40" i="2"/>
  <c r="O40" i="2" s="1"/>
  <c r="K40" i="2"/>
  <c r="L40" i="2" s="1"/>
  <c r="H40" i="2"/>
  <c r="I40" i="2" s="1"/>
  <c r="E40" i="2"/>
  <c r="F40" i="2" s="1"/>
  <c r="N39" i="2"/>
  <c r="O39" i="2" s="1"/>
  <c r="K39" i="2"/>
  <c r="L39" i="2" s="1"/>
  <c r="H39" i="2"/>
  <c r="I39" i="2" s="1"/>
  <c r="E39" i="2"/>
  <c r="F39" i="2" s="1"/>
  <c r="N38" i="2"/>
  <c r="O38" i="2" s="1"/>
  <c r="K38" i="2"/>
  <c r="L38" i="2" s="1"/>
  <c r="H38" i="2"/>
  <c r="I38" i="2" s="1"/>
  <c r="E38" i="2"/>
  <c r="F38" i="2" s="1"/>
  <c r="N37" i="2"/>
  <c r="O37" i="2" s="1"/>
  <c r="K37" i="2"/>
  <c r="L37" i="2" s="1"/>
  <c r="H37" i="2"/>
  <c r="I37" i="2" s="1"/>
  <c r="E37" i="2"/>
  <c r="F37" i="2" s="1"/>
  <c r="N36" i="2"/>
  <c r="O36" i="2" s="1"/>
  <c r="K36" i="2"/>
  <c r="L36" i="2" s="1"/>
  <c r="H36" i="2"/>
  <c r="I36" i="2" s="1"/>
  <c r="N35" i="2"/>
  <c r="O35" i="2" s="1"/>
  <c r="K35" i="2"/>
  <c r="L35" i="2" s="1"/>
  <c r="H35" i="2"/>
  <c r="I35" i="2" s="1"/>
  <c r="E35" i="2"/>
  <c r="F35" i="2" s="1"/>
  <c r="N34" i="2"/>
  <c r="O34" i="2" s="1"/>
  <c r="K34" i="2"/>
  <c r="L34" i="2" s="1"/>
  <c r="H34" i="2"/>
  <c r="I34" i="2" s="1"/>
  <c r="E34" i="2"/>
  <c r="F34" i="2" s="1"/>
  <c r="N33" i="2"/>
  <c r="O33" i="2" s="1"/>
  <c r="K33" i="2"/>
  <c r="L33" i="2" s="1"/>
  <c r="H33" i="2"/>
  <c r="I33" i="2" s="1"/>
  <c r="E33" i="2"/>
  <c r="F33" i="2" s="1"/>
  <c r="N32" i="2"/>
  <c r="O32" i="2" s="1"/>
  <c r="K32" i="2"/>
  <c r="L32" i="2" s="1"/>
  <c r="H32" i="2"/>
  <c r="I32" i="2" s="1"/>
  <c r="E32" i="2"/>
  <c r="F32" i="2" s="1"/>
  <c r="N31" i="2"/>
  <c r="O31" i="2" s="1"/>
  <c r="K31" i="2"/>
  <c r="L31" i="2" s="1"/>
  <c r="H31" i="2"/>
  <c r="I31" i="2" s="1"/>
  <c r="E31" i="2"/>
  <c r="F31" i="2" s="1"/>
  <c r="N30" i="2"/>
  <c r="O30" i="2" s="1"/>
  <c r="K30" i="2"/>
  <c r="L30" i="2" s="1"/>
  <c r="H30" i="2"/>
  <c r="I30" i="2" s="1"/>
  <c r="E30" i="2"/>
  <c r="F30" i="2" s="1"/>
  <c r="N29" i="2"/>
  <c r="O29" i="2" s="1"/>
  <c r="K29" i="2"/>
  <c r="L29" i="2" s="1"/>
  <c r="H29" i="2"/>
  <c r="I29" i="2" s="1"/>
  <c r="E29" i="2"/>
  <c r="F29" i="2" s="1"/>
  <c r="N28" i="2"/>
  <c r="O28" i="2" s="1"/>
  <c r="K28" i="2"/>
  <c r="L28" i="2" s="1"/>
  <c r="H28" i="2"/>
  <c r="I28" i="2" s="1"/>
  <c r="E28" i="2"/>
  <c r="F28" i="2" s="1"/>
  <c r="N27" i="2"/>
  <c r="O27" i="2" s="1"/>
  <c r="K27" i="2"/>
  <c r="L27" i="2" s="1"/>
  <c r="H27" i="2"/>
  <c r="I27" i="2" s="1"/>
  <c r="E27" i="2"/>
  <c r="F27" i="2" s="1"/>
  <c r="N26" i="2"/>
  <c r="O26" i="2" s="1"/>
  <c r="K26" i="2"/>
  <c r="L26" i="2" s="1"/>
  <c r="H26" i="2"/>
  <c r="I26" i="2" s="1"/>
  <c r="E26" i="2"/>
  <c r="F26" i="2" s="1"/>
  <c r="N25" i="2"/>
  <c r="O25" i="2" s="1"/>
  <c r="K25" i="2"/>
  <c r="L25" i="2" s="1"/>
  <c r="H25" i="2"/>
  <c r="I25" i="2" s="1"/>
  <c r="E25" i="2"/>
  <c r="F25" i="2" s="1"/>
  <c r="N24" i="2"/>
  <c r="O24" i="2" s="1"/>
  <c r="K24" i="2"/>
  <c r="L24" i="2" s="1"/>
  <c r="H24" i="2"/>
  <c r="I24" i="2" s="1"/>
  <c r="E24" i="2"/>
  <c r="F24" i="2" s="1"/>
  <c r="N23" i="2"/>
  <c r="O23" i="2" s="1"/>
  <c r="K23" i="2"/>
  <c r="L23" i="2" s="1"/>
  <c r="H23" i="2"/>
  <c r="I23" i="2" s="1"/>
  <c r="E23" i="2"/>
  <c r="F23" i="2" s="1"/>
  <c r="N22" i="2"/>
  <c r="O22" i="2" s="1"/>
  <c r="K22" i="2"/>
  <c r="L22" i="2" s="1"/>
  <c r="H22" i="2"/>
  <c r="I22" i="2" s="1"/>
  <c r="E22" i="2"/>
  <c r="F22" i="2" s="1"/>
  <c r="N21" i="2"/>
  <c r="O21" i="2" s="1"/>
  <c r="K21" i="2"/>
  <c r="L21" i="2" s="1"/>
  <c r="H21" i="2"/>
  <c r="I21" i="2" s="1"/>
  <c r="E21" i="2"/>
  <c r="F21" i="2" s="1"/>
  <c r="N20" i="2"/>
  <c r="O20" i="2" s="1"/>
  <c r="K20" i="2"/>
  <c r="L20" i="2" s="1"/>
  <c r="H20" i="2"/>
  <c r="I20" i="2" s="1"/>
  <c r="E20" i="2"/>
  <c r="F20" i="2" s="1"/>
  <c r="N19" i="2"/>
  <c r="O19" i="2" s="1"/>
  <c r="K19" i="2"/>
  <c r="L19" i="2" s="1"/>
  <c r="H19" i="2"/>
  <c r="I19" i="2" s="1"/>
  <c r="E19" i="2"/>
  <c r="F19" i="2" s="1"/>
  <c r="N18" i="2"/>
  <c r="O18" i="2" s="1"/>
  <c r="K18" i="2"/>
  <c r="L18" i="2" s="1"/>
  <c r="H18" i="2"/>
  <c r="I18" i="2" s="1"/>
  <c r="E18" i="2"/>
  <c r="F18" i="2" s="1"/>
  <c r="N17" i="2"/>
  <c r="O17" i="2" s="1"/>
  <c r="K17" i="2"/>
  <c r="L17" i="2" s="1"/>
  <c r="H17" i="2"/>
  <c r="I17" i="2" s="1"/>
  <c r="E17" i="2"/>
  <c r="F17" i="2" s="1"/>
  <c r="N40" i="4"/>
  <c r="O40" i="4" s="1"/>
  <c r="K40" i="4"/>
  <c r="L40" i="4" s="1"/>
  <c r="H40" i="4"/>
  <c r="I40" i="4" s="1"/>
  <c r="E40" i="4"/>
  <c r="F40" i="4" s="1"/>
  <c r="N39" i="4"/>
  <c r="O39" i="4" s="1"/>
  <c r="K39" i="4"/>
  <c r="L39" i="4" s="1"/>
  <c r="H39" i="4"/>
  <c r="I39" i="4" s="1"/>
  <c r="E39" i="4"/>
  <c r="F39" i="4" s="1"/>
  <c r="N38" i="4"/>
  <c r="O38" i="4" s="1"/>
  <c r="K38" i="4"/>
  <c r="L38" i="4" s="1"/>
  <c r="H38" i="4"/>
  <c r="I38" i="4" s="1"/>
  <c r="E38" i="4"/>
  <c r="F38" i="4" s="1"/>
  <c r="N37" i="4"/>
  <c r="O37" i="4" s="1"/>
  <c r="K37" i="4"/>
  <c r="L37" i="4" s="1"/>
  <c r="H37" i="4"/>
  <c r="I37" i="4" s="1"/>
  <c r="E37" i="4"/>
  <c r="F37" i="4" s="1"/>
  <c r="N36" i="4"/>
  <c r="O36" i="4" s="1"/>
  <c r="K36" i="4"/>
  <c r="L36" i="4" s="1"/>
  <c r="H36" i="4"/>
  <c r="I36" i="4" s="1"/>
  <c r="E36" i="4"/>
  <c r="F36" i="4" s="1"/>
  <c r="N35" i="4"/>
  <c r="O35" i="4" s="1"/>
  <c r="K35" i="4"/>
  <c r="L35" i="4" s="1"/>
  <c r="H35" i="4"/>
  <c r="I35" i="4" s="1"/>
  <c r="E35" i="4"/>
  <c r="F35" i="4" s="1"/>
  <c r="N34" i="4"/>
  <c r="O34" i="4" s="1"/>
  <c r="K34" i="4"/>
  <c r="L34" i="4" s="1"/>
  <c r="H34" i="4"/>
  <c r="I34" i="4" s="1"/>
  <c r="E34" i="4"/>
  <c r="F34" i="4" s="1"/>
  <c r="N33" i="4"/>
  <c r="O33" i="4" s="1"/>
  <c r="K33" i="4"/>
  <c r="L33" i="4" s="1"/>
  <c r="H33" i="4"/>
  <c r="I33" i="4" s="1"/>
  <c r="E33" i="4"/>
  <c r="F33" i="4" s="1"/>
  <c r="N32" i="4"/>
  <c r="O32" i="4" s="1"/>
  <c r="K32" i="4"/>
  <c r="L32" i="4" s="1"/>
  <c r="H32" i="4"/>
  <c r="I32" i="4" s="1"/>
  <c r="E32" i="4"/>
  <c r="F32" i="4" s="1"/>
  <c r="N31" i="4"/>
  <c r="O31" i="4" s="1"/>
  <c r="K31" i="4"/>
  <c r="L31" i="4" s="1"/>
  <c r="H31" i="4"/>
  <c r="I31" i="4" s="1"/>
  <c r="E31" i="4"/>
  <c r="F31" i="4" s="1"/>
  <c r="N30" i="4"/>
  <c r="O30" i="4" s="1"/>
  <c r="K30" i="4"/>
  <c r="L30" i="4" s="1"/>
  <c r="H30" i="4"/>
  <c r="I30" i="4" s="1"/>
  <c r="E30" i="4"/>
  <c r="F30" i="4" s="1"/>
  <c r="N29" i="4"/>
  <c r="O29" i="4" s="1"/>
  <c r="K29" i="4"/>
  <c r="L29" i="4" s="1"/>
  <c r="H29" i="4"/>
  <c r="I29" i="4" s="1"/>
  <c r="E29" i="4"/>
  <c r="F29" i="4" s="1"/>
  <c r="N28" i="4"/>
  <c r="O28" i="4" s="1"/>
  <c r="K28" i="4"/>
  <c r="L28" i="4" s="1"/>
  <c r="H28" i="4"/>
  <c r="I28" i="4" s="1"/>
  <c r="E28" i="4"/>
  <c r="F28" i="4" s="1"/>
  <c r="N27" i="4"/>
  <c r="O27" i="4" s="1"/>
  <c r="K27" i="4"/>
  <c r="L27" i="4" s="1"/>
  <c r="H27" i="4"/>
  <c r="I27" i="4" s="1"/>
  <c r="E27" i="4"/>
  <c r="F27" i="4" s="1"/>
  <c r="N26" i="4"/>
  <c r="O26" i="4" s="1"/>
  <c r="K26" i="4"/>
  <c r="L26" i="4" s="1"/>
  <c r="H26" i="4"/>
  <c r="I26" i="4" s="1"/>
  <c r="E26" i="4"/>
  <c r="F26" i="4" s="1"/>
  <c r="N25" i="4"/>
  <c r="O25" i="4" s="1"/>
  <c r="K25" i="4"/>
  <c r="L25" i="4" s="1"/>
  <c r="H25" i="4"/>
  <c r="I25" i="4" s="1"/>
  <c r="E25" i="4"/>
  <c r="F25" i="4" s="1"/>
  <c r="N24" i="4"/>
  <c r="O24" i="4" s="1"/>
  <c r="K24" i="4"/>
  <c r="L24" i="4" s="1"/>
  <c r="H24" i="4"/>
  <c r="I24" i="4" s="1"/>
  <c r="E24" i="4"/>
  <c r="F24" i="4" s="1"/>
  <c r="N23" i="4"/>
  <c r="O23" i="4" s="1"/>
  <c r="K23" i="4"/>
  <c r="L23" i="4" s="1"/>
  <c r="H23" i="4"/>
  <c r="I23" i="4" s="1"/>
  <c r="F23" i="4"/>
  <c r="E23" i="4"/>
  <c r="N22" i="4"/>
  <c r="O22" i="4" s="1"/>
  <c r="K22" i="4"/>
  <c r="L22" i="4" s="1"/>
  <c r="H22" i="4"/>
  <c r="I22" i="4" s="1"/>
  <c r="E22" i="4"/>
  <c r="F22" i="4" s="1"/>
  <c r="N21" i="4"/>
  <c r="O21" i="4" s="1"/>
  <c r="K21" i="4"/>
  <c r="L21" i="4" s="1"/>
  <c r="H21" i="4"/>
  <c r="I21" i="4" s="1"/>
  <c r="E21" i="4"/>
  <c r="F21" i="4" s="1"/>
  <c r="N20" i="4"/>
  <c r="O20" i="4" s="1"/>
  <c r="K20" i="4"/>
  <c r="L20" i="4" s="1"/>
  <c r="H20" i="4"/>
  <c r="I20" i="4" s="1"/>
  <c r="E20" i="4"/>
  <c r="F20" i="4" s="1"/>
  <c r="N19" i="4"/>
  <c r="O19" i="4" s="1"/>
  <c r="K19" i="4"/>
  <c r="L19" i="4" s="1"/>
  <c r="H19" i="4"/>
  <c r="I19" i="4" s="1"/>
  <c r="E19" i="4"/>
  <c r="F19" i="4" s="1"/>
  <c r="N18" i="4"/>
  <c r="O18" i="4" s="1"/>
  <c r="K18" i="4"/>
  <c r="L18" i="4" s="1"/>
  <c r="H18" i="4"/>
  <c r="I18" i="4" s="1"/>
  <c r="E18" i="4"/>
  <c r="F18" i="4" s="1"/>
  <c r="N17" i="4"/>
  <c r="O17" i="4" s="1"/>
  <c r="K17" i="4"/>
  <c r="L17" i="4" s="1"/>
  <c r="H17" i="4"/>
  <c r="I17" i="4" s="1"/>
  <c r="E17" i="4"/>
  <c r="F17" i="4" s="1"/>
  <c r="N16" i="4"/>
  <c r="O16" i="4" s="1"/>
  <c r="K16" i="4"/>
  <c r="L16" i="4" s="1"/>
  <c r="H16" i="4"/>
  <c r="I16" i="4" s="1"/>
  <c r="E16" i="4"/>
  <c r="F16" i="4" s="1"/>
  <c r="E16" i="7"/>
  <c r="F16" i="7" s="1"/>
  <c r="C7" i="7"/>
  <c r="C123" i="7"/>
  <c r="C45" i="7"/>
  <c r="B45" i="7"/>
  <c r="C44" i="7"/>
  <c r="B44" i="7"/>
  <c r="C43" i="7"/>
  <c r="B43" i="7"/>
  <c r="C42" i="7"/>
  <c r="B42" i="7"/>
  <c r="C41" i="7"/>
  <c r="B41" i="7"/>
  <c r="N40" i="7"/>
  <c r="O40" i="7" s="1"/>
  <c r="K40" i="7"/>
  <c r="L40" i="7" s="1"/>
  <c r="H40" i="7"/>
  <c r="I40" i="7" s="1"/>
  <c r="E40" i="7"/>
  <c r="F40" i="7" s="1"/>
  <c r="N39" i="7"/>
  <c r="O39" i="7" s="1"/>
  <c r="K39" i="7"/>
  <c r="L39" i="7" s="1"/>
  <c r="H39" i="7"/>
  <c r="I39" i="7" s="1"/>
  <c r="E39" i="7"/>
  <c r="F39" i="7" s="1"/>
  <c r="N38" i="7"/>
  <c r="O38" i="7" s="1"/>
  <c r="K38" i="7"/>
  <c r="L38" i="7" s="1"/>
  <c r="H38" i="7"/>
  <c r="I38" i="7" s="1"/>
  <c r="E38" i="7"/>
  <c r="F38" i="7" s="1"/>
  <c r="N37" i="7"/>
  <c r="O37" i="7" s="1"/>
  <c r="K37" i="7"/>
  <c r="L37" i="7" s="1"/>
  <c r="H37" i="7"/>
  <c r="I37" i="7" s="1"/>
  <c r="E37" i="7"/>
  <c r="F37" i="7" s="1"/>
  <c r="N36" i="7"/>
  <c r="O36" i="7" s="1"/>
  <c r="K36" i="7"/>
  <c r="L36" i="7" s="1"/>
  <c r="H36" i="7"/>
  <c r="I36" i="7" s="1"/>
  <c r="E36" i="7"/>
  <c r="F36" i="7" s="1"/>
  <c r="N35" i="7"/>
  <c r="O35" i="7" s="1"/>
  <c r="K35" i="7"/>
  <c r="L35" i="7" s="1"/>
  <c r="H35" i="7"/>
  <c r="I35" i="7" s="1"/>
  <c r="E35" i="7"/>
  <c r="F35" i="7" s="1"/>
  <c r="N34" i="7"/>
  <c r="O34" i="7" s="1"/>
  <c r="K34" i="7"/>
  <c r="L34" i="7" s="1"/>
  <c r="H34" i="7"/>
  <c r="I34" i="7" s="1"/>
  <c r="E34" i="7"/>
  <c r="F34" i="7" s="1"/>
  <c r="N33" i="7"/>
  <c r="O33" i="7" s="1"/>
  <c r="K33" i="7"/>
  <c r="L33" i="7" s="1"/>
  <c r="H33" i="7"/>
  <c r="I33" i="7" s="1"/>
  <c r="E33" i="7"/>
  <c r="F33" i="7" s="1"/>
  <c r="N32" i="7"/>
  <c r="O32" i="7" s="1"/>
  <c r="K32" i="7"/>
  <c r="L32" i="7" s="1"/>
  <c r="H32" i="7"/>
  <c r="I32" i="7" s="1"/>
  <c r="E32" i="7"/>
  <c r="F32" i="7" s="1"/>
  <c r="N31" i="7"/>
  <c r="O31" i="7" s="1"/>
  <c r="K31" i="7"/>
  <c r="L31" i="7" s="1"/>
  <c r="H31" i="7"/>
  <c r="I31" i="7" s="1"/>
  <c r="E31" i="7"/>
  <c r="F31" i="7" s="1"/>
  <c r="N30" i="7"/>
  <c r="O30" i="7" s="1"/>
  <c r="K30" i="7"/>
  <c r="L30" i="7" s="1"/>
  <c r="H30" i="7"/>
  <c r="I30" i="7" s="1"/>
  <c r="E30" i="7"/>
  <c r="F30" i="7" s="1"/>
  <c r="N29" i="7"/>
  <c r="O29" i="7" s="1"/>
  <c r="K29" i="7"/>
  <c r="L29" i="7" s="1"/>
  <c r="H29" i="7"/>
  <c r="I29" i="7" s="1"/>
  <c r="E29" i="7"/>
  <c r="F29" i="7" s="1"/>
  <c r="N28" i="7"/>
  <c r="O28" i="7" s="1"/>
  <c r="K28" i="7"/>
  <c r="L28" i="7" s="1"/>
  <c r="H28" i="7"/>
  <c r="I28" i="7" s="1"/>
  <c r="E28" i="7"/>
  <c r="F28" i="7" s="1"/>
  <c r="N27" i="7"/>
  <c r="O27" i="7" s="1"/>
  <c r="K27" i="7"/>
  <c r="L27" i="7" s="1"/>
  <c r="H27" i="7"/>
  <c r="I27" i="7" s="1"/>
  <c r="E27" i="7"/>
  <c r="F27" i="7" s="1"/>
  <c r="N26" i="7"/>
  <c r="O26" i="7" s="1"/>
  <c r="K26" i="7"/>
  <c r="L26" i="7" s="1"/>
  <c r="H26" i="7"/>
  <c r="I26" i="7" s="1"/>
  <c r="E26" i="7"/>
  <c r="F26" i="7" s="1"/>
  <c r="N25" i="7"/>
  <c r="O25" i="7" s="1"/>
  <c r="K25" i="7"/>
  <c r="L25" i="7" s="1"/>
  <c r="H25" i="7"/>
  <c r="I25" i="7" s="1"/>
  <c r="E25" i="7"/>
  <c r="F25" i="7" s="1"/>
  <c r="N24" i="7"/>
  <c r="O24" i="7" s="1"/>
  <c r="K24" i="7"/>
  <c r="L24" i="7" s="1"/>
  <c r="H24" i="7"/>
  <c r="I24" i="7" s="1"/>
  <c r="E24" i="7"/>
  <c r="F24" i="7" s="1"/>
  <c r="C24" i="7"/>
  <c r="N23" i="7"/>
  <c r="O23" i="7" s="1"/>
  <c r="K23" i="7"/>
  <c r="L23" i="7" s="1"/>
  <c r="H23" i="7"/>
  <c r="I23" i="7" s="1"/>
  <c r="E23" i="7"/>
  <c r="F23" i="7" s="1"/>
  <c r="C23" i="7"/>
  <c r="N22" i="7"/>
  <c r="O22" i="7" s="1"/>
  <c r="K22" i="7"/>
  <c r="L22" i="7" s="1"/>
  <c r="H22" i="7"/>
  <c r="I22" i="7" s="1"/>
  <c r="E22" i="7"/>
  <c r="F22" i="7" s="1"/>
  <c r="C22" i="7"/>
  <c r="C128" i="7" s="1"/>
  <c r="C125" i="7" s="1"/>
  <c r="N21" i="7"/>
  <c r="O21" i="7" s="1"/>
  <c r="K21" i="7"/>
  <c r="L21" i="7" s="1"/>
  <c r="H21" i="7"/>
  <c r="I21" i="7" s="1"/>
  <c r="E21" i="7"/>
  <c r="F21" i="7" s="1"/>
  <c r="N20" i="7"/>
  <c r="O20" i="7" s="1"/>
  <c r="K20" i="7"/>
  <c r="L20" i="7" s="1"/>
  <c r="H20" i="7"/>
  <c r="I20" i="7" s="1"/>
  <c r="E20" i="7"/>
  <c r="F20" i="7" s="1"/>
  <c r="N19" i="7"/>
  <c r="O19" i="7" s="1"/>
  <c r="K19" i="7"/>
  <c r="L19" i="7" s="1"/>
  <c r="H19" i="7"/>
  <c r="I19" i="7" s="1"/>
  <c r="E19" i="7"/>
  <c r="F19" i="7" s="1"/>
  <c r="C19" i="7"/>
  <c r="N18" i="7"/>
  <c r="O18" i="7" s="1"/>
  <c r="K18" i="7"/>
  <c r="L18" i="7" s="1"/>
  <c r="H18" i="7"/>
  <c r="I18" i="7" s="1"/>
  <c r="E18" i="7"/>
  <c r="F18" i="7" s="1"/>
  <c r="C18" i="7"/>
  <c r="N17" i="7"/>
  <c r="O17" i="7" s="1"/>
  <c r="K17" i="7"/>
  <c r="L17" i="7" s="1"/>
  <c r="H17" i="7"/>
  <c r="I17" i="7" s="1"/>
  <c r="E17" i="7"/>
  <c r="F17" i="7" s="1"/>
  <c r="C17" i="7"/>
  <c r="N16" i="7"/>
  <c r="O16" i="7" s="1"/>
  <c r="K16" i="7"/>
  <c r="L16" i="7" s="1"/>
  <c r="H16" i="7"/>
  <c r="I16" i="7" s="1"/>
  <c r="C15" i="7"/>
  <c r="B15" i="7"/>
  <c r="C14" i="7"/>
  <c r="B116" i="7" s="1"/>
  <c r="C13" i="7"/>
  <c r="C115" i="7" s="1"/>
  <c r="C12" i="7"/>
  <c r="B114" i="7" s="1"/>
  <c r="C11" i="7"/>
  <c r="C113" i="7" s="1"/>
  <c r="C10" i="7"/>
  <c r="B112" i="7" s="1"/>
  <c r="C6" i="7"/>
  <c r="C5" i="7"/>
  <c r="B2" i="7"/>
  <c r="B1" i="7"/>
  <c r="C107" i="9" l="1"/>
  <c r="C120" i="9"/>
  <c r="B106" i="9"/>
  <c r="B108" i="9"/>
  <c r="C105" i="9"/>
  <c r="C109" i="9"/>
  <c r="C117" i="7"/>
  <c r="C114" i="7"/>
  <c r="C116" i="7"/>
  <c r="C112" i="7"/>
  <c r="C118" i="7" s="1" a="1"/>
  <c r="C118" i="7" s="1"/>
  <c r="C127" i="7"/>
  <c r="B113" i="7"/>
  <c r="B115" i="7"/>
  <c r="B117" i="7"/>
  <c r="B1" i="2" l="1"/>
  <c r="B2" i="2"/>
  <c r="B2" i="4"/>
  <c r="B1" i="4"/>
  <c r="C16" i="2"/>
  <c r="B16" i="2"/>
  <c r="C15" i="2"/>
  <c r="C105" i="2" s="1"/>
  <c r="C14" i="2"/>
  <c r="C13" i="2"/>
  <c r="C103" i="2" s="1"/>
  <c r="C12" i="2"/>
  <c r="C11" i="2"/>
  <c r="C10" i="4"/>
  <c r="B100" i="4" s="1"/>
  <c r="C11" i="4"/>
  <c r="C101" i="4" s="1"/>
  <c r="C12" i="4"/>
  <c r="B102" i="4" s="1"/>
  <c r="C13" i="4"/>
  <c r="C14" i="4"/>
  <c r="B104" i="4" s="1"/>
  <c r="C15" i="4"/>
  <c r="B15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C41" i="4"/>
  <c r="B41" i="4"/>
  <c r="C7" i="4"/>
  <c r="C111" i="4"/>
  <c r="C24" i="4"/>
  <c r="C23" i="4"/>
  <c r="C22" i="4"/>
  <c r="C116" i="4" s="1"/>
  <c r="C113" i="4" s="1"/>
  <c r="C19" i="4"/>
  <c r="C18" i="4"/>
  <c r="C17" i="4"/>
  <c r="C103" i="4"/>
  <c r="C6" i="4"/>
  <c r="C5" i="4"/>
  <c r="C6" i="2"/>
  <c r="C24" i="2"/>
  <c r="C117" i="2" s="1"/>
  <c r="C114" i="2" s="1"/>
  <c r="C112" i="2"/>
  <c r="C100" i="4" l="1"/>
  <c r="C104" i="4"/>
  <c r="C105" i="4"/>
  <c r="C115" i="4"/>
  <c r="C102" i="4"/>
  <c r="B101" i="4"/>
  <c r="B103" i="4"/>
  <c r="B105" i="4"/>
  <c r="C116" i="2"/>
  <c r="C106" i="2"/>
  <c r="B103" i="2" l="1"/>
  <c r="B105" i="2"/>
  <c r="B106" i="2"/>
  <c r="C102" i="2"/>
  <c r="C104" i="2"/>
  <c r="C26" i="2"/>
  <c r="C25" i="2"/>
  <c r="C21" i="2"/>
  <c r="C20" i="2"/>
  <c r="C19" i="2"/>
  <c r="C5" i="2"/>
  <c r="B104" i="2" l="1"/>
  <c r="B102" i="2"/>
  <c r="B101" i="2"/>
  <c r="C101" i="2"/>
  <c r="C107" i="2" s="1" a="1"/>
  <c r="C107" i="2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<sst xmlns="http://schemas.openxmlformats.org/spreadsheetml/2006/main" count="459" uniqueCount="53">
  <si>
    <t>COMMUNITY VOTE</t>
  </si>
  <si>
    <t>LAST ANALYSIS STATS</t>
  </si>
  <si>
    <t>LAST ANALYSIS RESULT</t>
  </si>
  <si>
    <t>REPORT</t>
  </si>
  <si>
    <t>Properties</t>
  </si>
  <si>
    <t>History</t>
  </si>
  <si>
    <t>First Submission</t>
  </si>
  <si>
    <t>Last Submission</t>
  </si>
  <si>
    <t>Last Analysis</t>
  </si>
  <si>
    <t>Community Score</t>
  </si>
  <si>
    <t>Reputation</t>
  </si>
  <si>
    <t>Security Vendors' analysis</t>
  </si>
  <si>
    <t>Name</t>
  </si>
  <si>
    <t xml:space="preserve"> </t>
  </si>
  <si>
    <t>Last Analysis statistics</t>
  </si>
  <si>
    <t>Undetected</t>
  </si>
  <si>
    <t>Harmless</t>
  </si>
  <si>
    <t>Suspicious</t>
  </si>
  <si>
    <t>Malicious</t>
  </si>
  <si>
    <t>Timeout</t>
  </si>
  <si>
    <t>Size</t>
  </si>
  <si>
    <t>File type</t>
  </si>
  <si>
    <t>TOTAL COUNT</t>
  </si>
  <si>
    <t>Speedometer</t>
  </si>
  <si>
    <t>Values</t>
  </si>
  <si>
    <t>Start</t>
  </si>
  <si>
    <t>Average (70%)</t>
  </si>
  <si>
    <t>Good (&lt;70%)</t>
  </si>
  <si>
    <t>Invisible</t>
  </si>
  <si>
    <t>Pointer</t>
  </si>
  <si>
    <t>Achieved</t>
  </si>
  <si>
    <t>width</t>
  </si>
  <si>
    <t>End</t>
  </si>
  <si>
    <t>Real rep/200</t>
  </si>
  <si>
    <t>Max rep</t>
  </si>
  <si>
    <t>INFO</t>
  </si>
  <si>
    <t>Harmless votes</t>
  </si>
  <si>
    <t>Malicious votes</t>
  </si>
  <si>
    <t>URL</t>
  </si>
  <si>
    <t>Last URL</t>
  </si>
  <si>
    <t>Threat name</t>
  </si>
  <si>
    <t>Category</t>
  </si>
  <si>
    <t>Top-level Domain</t>
  </si>
  <si>
    <t>Registrar</t>
  </si>
  <si>
    <t>Whois</t>
  </si>
  <si>
    <t>Creation Date</t>
  </si>
  <si>
    <t>Whois Date</t>
  </si>
  <si>
    <t>Network</t>
  </si>
  <si>
    <t>Country</t>
  </si>
  <si>
    <t>AS Owner</t>
  </si>
  <si>
    <t>ASN</t>
  </si>
  <si>
    <t>None</t>
  </si>
  <si>
    <t>Magic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</si>
</sst>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409]dd/mm/yyyy\ \-\ hh:mm\ \U\T\C;@"/>
    <numFmt numFmtId="165" formatCode="[Green]0\ ;[Red]\-0"/>
  </numFmts>
  <fonts count="15" x14ac:knownFonts="1">
    <font>
      <sz val="11"/>
      <color theme="1"/>
      <name val="Calibri"/>
      <family val="2"/>
      <charset val="163"/>
      <scheme val="min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3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63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left"/>
    </xf>
    <xf numFmtId="0" fontId="5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0" fontId="14" fillId="0" borderId="0" xfId="0" applyFont="1" applyAlignment="1">
      <alignment wrapText="1"/>
    </xf>
    <xf numFmtId="0" fontId="6" fillId="0" borderId="1" xfId="1" applyFont="1" applyAlignment="1">
      <alignment horizontal="left"/>
    </xf>
    <xf numFmtId="0" fontId="2" fillId="0" borderId="2" xfId="2" applyAlignment="1">
      <alignment horizontal="left"/>
    </xf>
  </cellXfs>
  <cellStyles count="3">
    <cellStyle name="Heading 1" xfId="1" builtinId="16"/>
    <cellStyle name="Heading 2" xfId="2" builtinId="17"/>
    <cellStyle name="Normal" xfId="0" builtinId="0"/>
  </cellStyles>
  <dxfs count="32">
    <dxf>
      <font>
        <color rgb="FFC00000"/>
      </font>
      <numFmt numFmtId="166" formatCode="\✗\ @"/>
    </dxf>
    <dxf>
      <font>
        <b val="0"/>
        <i val="0"/>
        <strike val="0"/>
        <color rgb="FF92D050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/>
        <strike val="0"/>
        <color theme="0" tint="-0.24994659260841701"/>
      </font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lor rgb="FFE8A836"/>
      </font>
      <numFmt numFmtId="168" formatCode="\!\ @"/>
      <fill>
        <patternFill patternType="none">
          <bgColor auto="1"/>
        </patternFill>
      </fill>
    </dxf>
    <dxf>
      <font>
        <color rgb="FFC00000"/>
      </font>
      <numFmt numFmtId="166" formatCode="\✗\ @"/>
    </dxf>
    <dxf>
      <font>
        <b val="0"/>
        <i val="0"/>
        <strike val="0"/>
        <color rgb="FF92D050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/>
        <strike val="0"/>
        <color theme="0" tint="-0.24994659260841701"/>
      </font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lor rgb="FFE8A836"/>
      </font>
      <numFmt numFmtId="168" formatCode="\!\ @"/>
      <fill>
        <patternFill patternType="none">
          <bgColor auto="1"/>
        </patternFill>
      </fill>
    </dxf>
    <dxf>
      <font>
        <color rgb="FFC00000"/>
      </font>
      <numFmt numFmtId="166" formatCode="\✗\ @"/>
    </dxf>
    <dxf>
      <font>
        <b val="0"/>
        <i val="0"/>
        <strike val="0"/>
        <color rgb="FFE8A836"/>
      </font>
      <numFmt numFmtId="168" formatCode="\!\ @"/>
      <fill>
        <patternFill patternType="none">
          <bgColor auto="1"/>
        </patternFill>
      </fill>
    </dxf>
    <dxf>
      <font>
        <b val="0"/>
        <i val="0"/>
        <strike val="0"/>
        <color rgb="FF92D050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/>
        <strike val="0"/>
        <color theme="0" tint="-0.24994659260841701"/>
      </font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color rgb="FFC00000"/>
      </font>
      <numFmt numFmtId="166" formatCode="\✗\ @"/>
    </dxf>
    <dxf>
      <font>
        <b val="0"/>
        <i val="0"/>
        <strike val="0"/>
        <color rgb="FF92D050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 val="0"/>
        <strike val="0"/>
        <color rgb="FF1F5B2C"/>
      </font>
      <numFmt numFmtId="167" formatCode="\✓\ @"/>
      <fill>
        <patternFill patternType="none">
          <bgColor auto="1"/>
        </patternFill>
      </fill>
    </dxf>
    <dxf>
      <font>
        <b val="0"/>
        <i/>
        <strike val="0"/>
        <color theme="0" tint="-0.24994659260841701"/>
      </font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/>
        <strike val="0"/>
        <color rgb="FFFFE62D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lor rgb="FFE8A836"/>
      </font>
      <numFmt numFmtId="168" formatCode="\!\ @"/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EE5858"/>
      <color rgb="FFFFE62D"/>
      <color rgb="FFE8A836"/>
      <color rgb="FFC7C7C7"/>
      <color rgb="FFDAA600"/>
      <color rgb="FF1F5B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1E-4F28-B0B6-88A8F1CFCEB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F1E-4F28-B0B6-88A8F1CFCEB0}"/>
              </c:ext>
            </c:extLst>
          </c:dPt>
          <c:dPt>
            <c:idx val="2"/>
            <c:bubble3D val="0"/>
            <c:spPr>
              <a:solidFill>
                <a:srgbClr val="E8A83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1E-4F28-B0B6-88A8F1CFCEB0}"/>
              </c:ext>
            </c:extLst>
          </c:dPt>
          <c:dPt>
            <c:idx val="3"/>
            <c:bubble3D val="0"/>
            <c:spPr>
              <a:solidFill>
                <a:srgbClr val="EE5858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F1E-4F28-B0B6-88A8F1CFCEB0}"/>
              </c:ext>
            </c:extLst>
          </c:dPt>
          <c:dPt>
            <c:idx val="4"/>
            <c:bubble3D val="0"/>
            <c:spPr>
              <a:solidFill>
                <a:srgbClr val="FFE62D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F1E-4F28-B0B6-88A8F1CFCEB0}"/>
              </c:ext>
            </c:extLst>
          </c:dPt>
          <c:dPt>
            <c:idx val="5"/>
            <c:bubble3D val="0"/>
            <c:spPr>
              <a:solidFill>
                <a:srgbClr val="C7C7C7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F1E-4F28-B0B6-88A8F1CFCEB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1E-4F28-B0B6-88A8F1CFCEB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F1E-4F28-B0B6-88A8F1CFCEB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8A83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F1E-4F28-B0B6-88A8F1CFCEB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E5858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F1E-4F28-B0B6-88A8F1CFCEB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E62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F1E-4F28-B0B6-88A8F1CFCEB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C7C7C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F1E-4F28-B0B6-88A8F1CFCE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'FILE SUMMARY'!$B$101:$B$106</c:f>
              <c:strCach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strCache>
            </c:strRef>
          </c:cat>
          <c:val>
            <c:numRef>
              <c:f>'FILE SUMMARY'!$C$101:$C$106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E-4F28-B0B6-88A8F1CFCEB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Community Reputation</a:t>
            </a:r>
          </a:p>
        </c:rich>
      </c:tx>
      <c:layout>
        <c:manualLayout>
          <c:xMode val="edge"/>
          <c:yMode val="edge"/>
          <c:x val="0.26721121610471599"/>
          <c:y val="0.584136692212546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37633338247162"/>
          <c:y val="6.9158206979189799E-2"/>
          <c:w val="0.67248372737676032"/>
          <c:h val="0.9269673748643585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01-463F-AA76-A61EF4C07146}"/>
              </c:ext>
            </c:extLst>
          </c:dPt>
          <c:dPt>
            <c:idx val="1"/>
            <c:bubble3D val="0"/>
            <c:spPr>
              <a:solidFill>
                <a:srgbClr val="EE58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01-463F-AA76-A61EF4C07146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01-463F-AA76-A61EF4C07146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01-463F-AA76-A61EF4C07146}"/>
              </c:ext>
            </c:extLst>
          </c:dPt>
          <c:val>
            <c:numRef>
              <c:f>'FILE SUMMARY'!$C$109:$C$112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01-463F-AA76-A61EF4C07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35"/>
      </c:doughnutChart>
      <c:pieChart>
        <c:varyColors val="1"/>
        <c:ser>
          <c:idx val="1"/>
          <c:order val="1"/>
          <c:tx>
            <c:strRef>
              <c:f>'FILE SUMMARY'!$C$113</c:f>
              <c:strCache>
                <c:ptCount val="1"/>
                <c:pt idx="0">
                  <c:v>Values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501-463F-AA76-A61EF4C07146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6501-463F-AA76-A61EF4C07146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6501-463F-AA76-A61EF4C07146}"/>
              </c:ext>
            </c:extLst>
          </c:dPt>
          <c:val>
            <c:numRef>
              <c:f>'FILE SUMMARY'!$C$114:$C$116</c:f>
              <c:numCache>
                <c:formatCode>General</c:formatCode>
                <c:ptCount val="3"/>
                <c:pt idx="0">
                  <c:v>0.5</c:v>
                </c:pt>
                <c:pt idx="1">
                  <c:v>0.02</c:v>
                </c:pt>
                <c:pt idx="2">
                  <c:v>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501-463F-AA76-A61EF4C07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001-4BE1-B9BA-297A7D8CFDA6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001-4BE1-B9BA-297A7D8CFDA6}"/>
              </c:ext>
            </c:extLst>
          </c:dPt>
          <c:dPt>
            <c:idx val="2"/>
            <c:bubble3D val="0"/>
            <c:spPr>
              <a:solidFill>
                <a:srgbClr val="E8A83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001-4BE1-B9BA-297A7D8CFDA6}"/>
              </c:ext>
            </c:extLst>
          </c:dPt>
          <c:dPt>
            <c:idx val="3"/>
            <c:bubble3D val="0"/>
            <c:spPr>
              <a:solidFill>
                <a:srgbClr val="EE5858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001-4BE1-B9BA-297A7D8CFDA6}"/>
              </c:ext>
            </c:extLst>
          </c:dPt>
          <c:dPt>
            <c:idx val="4"/>
            <c:bubble3D val="0"/>
            <c:spPr>
              <a:solidFill>
                <a:srgbClr val="FFE62D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001-4BE1-B9BA-297A7D8CFDA6}"/>
              </c:ext>
            </c:extLst>
          </c:dPt>
          <c:dPt>
            <c:idx val="5"/>
            <c:bubble3D val="0"/>
            <c:spPr>
              <a:solidFill>
                <a:srgbClr val="C7C7C7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001-4BE1-B9BA-297A7D8CFDA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01-4BE1-B9BA-297A7D8CFDA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01-4BE1-B9BA-297A7D8CFDA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8A83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01-4BE1-B9BA-297A7D8CFDA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E5858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01-4BE1-B9BA-297A7D8CFDA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E62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01-4BE1-B9BA-297A7D8CFDA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C7C7C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01-4BE1-B9BA-297A7D8CFD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'URL SUMMARY'!$B$100:$B$105</c:f>
              <c:strCach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strCache>
            </c:strRef>
          </c:cat>
          <c:val>
            <c:numRef>
              <c:f>'URL SUMMARY'!$C$100:$C$105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001-4BE1-B9BA-297A7D8CFDA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Community Reputation</a:t>
            </a:r>
          </a:p>
        </c:rich>
      </c:tx>
      <c:layout>
        <c:manualLayout>
          <c:xMode val="edge"/>
          <c:yMode val="edge"/>
          <c:x val="0.26721121610471599"/>
          <c:y val="0.584136692212546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37633338247162"/>
          <c:y val="6.9158206979189799E-2"/>
          <c:w val="0.67248372737676032"/>
          <c:h val="0.9269673748643585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A8-4E8F-87F1-3D2382C739B9}"/>
              </c:ext>
            </c:extLst>
          </c:dPt>
          <c:dPt>
            <c:idx val="1"/>
            <c:bubble3D val="0"/>
            <c:spPr>
              <a:solidFill>
                <a:srgbClr val="EE58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A8-4E8F-87F1-3D2382C739B9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A8-4E8F-87F1-3D2382C739B9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A8-4E8F-87F1-3D2382C739B9}"/>
              </c:ext>
            </c:extLst>
          </c:dPt>
          <c:val>
            <c:numRef>
              <c:f>'URL SUMMARY'!$C$108:$C$111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A8-4E8F-87F1-3D2382C7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35"/>
      </c:doughnutChart>
      <c:pieChart>
        <c:varyColors val="1"/>
        <c:ser>
          <c:idx val="1"/>
          <c:order val="1"/>
          <c:tx>
            <c:strRef>
              <c:f>'URL SUMMARY'!$C$112</c:f>
              <c:strCache>
                <c:ptCount val="1"/>
                <c:pt idx="0">
                  <c:v>Values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FAA8-4E8F-87F1-3D2382C739B9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FAA8-4E8F-87F1-3D2382C739B9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AA8-4E8F-87F1-3D2382C739B9}"/>
              </c:ext>
            </c:extLst>
          </c:dPt>
          <c:val>
            <c:numRef>
              <c:f>'URL SUMMARY'!$C$113:$C$115</c:f>
              <c:numCache>
                <c:formatCode>General</c:formatCode>
                <c:ptCount val="3"/>
                <c:pt idx="0">
                  <c:v>0.5</c:v>
                </c:pt>
                <c:pt idx="1">
                  <c:v>0.02</c:v>
                </c:pt>
                <c:pt idx="2">
                  <c:v>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AA8-4E8F-87F1-3D2382C7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3A1-4638-AA13-F4ECE4C88D6D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3A1-4638-AA13-F4ECE4C88D6D}"/>
              </c:ext>
            </c:extLst>
          </c:dPt>
          <c:dPt>
            <c:idx val="2"/>
            <c:bubble3D val="0"/>
            <c:spPr>
              <a:solidFill>
                <a:srgbClr val="E8A83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3A1-4638-AA13-F4ECE4C88D6D}"/>
              </c:ext>
            </c:extLst>
          </c:dPt>
          <c:dPt>
            <c:idx val="3"/>
            <c:bubble3D val="0"/>
            <c:spPr>
              <a:solidFill>
                <a:srgbClr val="EE5858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3A1-4638-AA13-F4ECE4C88D6D}"/>
              </c:ext>
            </c:extLst>
          </c:dPt>
          <c:dPt>
            <c:idx val="4"/>
            <c:bubble3D val="0"/>
            <c:spPr>
              <a:solidFill>
                <a:srgbClr val="FFE62D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3A1-4638-AA13-F4ECE4C88D6D}"/>
              </c:ext>
            </c:extLst>
          </c:dPt>
          <c:dPt>
            <c:idx val="5"/>
            <c:bubble3D val="0"/>
            <c:spPr>
              <a:solidFill>
                <a:srgbClr val="C7C7C7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3A1-4638-AA13-F4ECE4C88D6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A1-4638-AA13-F4ECE4C88D6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A1-4638-AA13-F4ECE4C88D6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8A83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A1-4638-AA13-F4ECE4C88D6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E5858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A1-4638-AA13-F4ECE4C88D6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E62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3A1-4638-AA13-F4ECE4C88D6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C7C7C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3A1-4638-AA13-F4ECE4C88D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'IP SUMMARY'!$B$105:$B$110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cat>
          <c:val>
            <c:numRef>
              <c:f>'IP SUMMARY'!$C$105:$C$110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A1-4638-AA13-F4ECE4C88D6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Community Reputation</a:t>
            </a:r>
          </a:p>
        </c:rich>
      </c:tx>
      <c:layout>
        <c:manualLayout>
          <c:xMode val="edge"/>
          <c:yMode val="edge"/>
          <c:x val="0.26721121610471599"/>
          <c:y val="0.584136692212546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37633338247162"/>
          <c:y val="6.9158206979189799E-2"/>
          <c:w val="0.67248372737676032"/>
          <c:h val="0.9269673748643585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9-459E-8C4C-2CE76D41D91B}"/>
              </c:ext>
            </c:extLst>
          </c:dPt>
          <c:dPt>
            <c:idx val="1"/>
            <c:bubble3D val="0"/>
            <c:spPr>
              <a:solidFill>
                <a:srgbClr val="EE58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9-459E-8C4C-2CE76D41D91B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79-459E-8C4C-2CE76D41D91B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79-459E-8C4C-2CE76D41D91B}"/>
              </c:ext>
            </c:extLst>
          </c:dPt>
          <c:val>
            <c:numRef>
              <c:f>'IP SUMMARY'!$C$113:$C$116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79-459E-8C4C-2CE76D41D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35"/>
      </c:doughnutChart>
      <c:pieChart>
        <c:varyColors val="1"/>
        <c:ser>
          <c:idx val="1"/>
          <c:order val="1"/>
          <c:tx>
            <c:strRef>
              <c:f>'IP SUMMARY'!$C$117</c:f>
              <c:strCache>
                <c:ptCount val="1"/>
                <c:pt idx="0">
                  <c:v>Values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679-459E-8C4C-2CE76D41D91B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679-459E-8C4C-2CE76D41D91B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679-459E-8C4C-2CE76D41D91B}"/>
              </c:ext>
            </c:extLst>
          </c:dPt>
          <c:val>
            <c:numRef>
              <c:f>'IP SUMMARY'!$C$118:$C$120</c:f>
              <c:numCache>
                <c:formatCode>General</c:formatCode>
                <c:ptCount val="3"/>
                <c:pt idx="0">
                  <c:v>0.5</c:v>
                </c:pt>
                <c:pt idx="1">
                  <c:v>0.02</c:v>
                </c:pt>
                <c:pt idx="2">
                  <c:v>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679-459E-8C4C-2CE76D41D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0FD-45C6-94D1-B9DAF52E55E6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FD-45C6-94D1-B9DAF52E55E6}"/>
              </c:ext>
            </c:extLst>
          </c:dPt>
          <c:dPt>
            <c:idx val="2"/>
            <c:bubble3D val="0"/>
            <c:spPr>
              <a:solidFill>
                <a:srgbClr val="E8A83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0FD-45C6-94D1-B9DAF52E55E6}"/>
              </c:ext>
            </c:extLst>
          </c:dPt>
          <c:dPt>
            <c:idx val="3"/>
            <c:bubble3D val="0"/>
            <c:spPr>
              <a:solidFill>
                <a:srgbClr val="EE5858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0FD-45C6-94D1-B9DAF52E55E6}"/>
              </c:ext>
            </c:extLst>
          </c:dPt>
          <c:dPt>
            <c:idx val="4"/>
            <c:bubble3D val="0"/>
            <c:spPr>
              <a:solidFill>
                <a:srgbClr val="FFE62D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0FD-45C6-94D1-B9DAF52E55E6}"/>
              </c:ext>
            </c:extLst>
          </c:dPt>
          <c:dPt>
            <c:idx val="5"/>
            <c:bubble3D val="0"/>
            <c:spPr>
              <a:solidFill>
                <a:srgbClr val="C7C7C7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0FD-45C6-94D1-B9DAF52E55E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FD-45C6-94D1-B9DAF52E55E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FD-45C6-94D1-B9DAF52E55E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8A83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FD-45C6-94D1-B9DAF52E55E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EE5858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0FD-45C6-94D1-B9DAF52E55E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E62D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0FD-45C6-94D1-B9DAF52E55E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C7C7C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0FD-45C6-94D1-B9DAF52E55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'DOMAIN SUMMARY'!$B$112:$B$117</c:f>
              <c:strCach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strCache>
            </c:strRef>
          </c:cat>
          <c:val>
            <c:numRef>
              <c:f>'DOMAIN SUMMARY'!$C$112:$C$117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0FD-45C6-94D1-B9DAF52E55E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Community Reputation</a:t>
            </a:r>
          </a:p>
        </c:rich>
      </c:tx>
      <c:layout>
        <c:manualLayout>
          <c:xMode val="edge"/>
          <c:yMode val="edge"/>
          <c:x val="0.26721121610471599"/>
          <c:y val="0.584136692212546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37633338247162"/>
          <c:y val="6.9158206979189799E-2"/>
          <c:w val="0.67248372737676032"/>
          <c:h val="0.9269673748643585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A9-4F7C-8EF0-AD485B710B75}"/>
              </c:ext>
            </c:extLst>
          </c:dPt>
          <c:dPt>
            <c:idx val="1"/>
            <c:bubble3D val="0"/>
            <c:spPr>
              <a:solidFill>
                <a:srgbClr val="EE58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A9-4F7C-8EF0-AD485B710B75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A9-4F7C-8EF0-AD485B710B75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A9-4F7C-8EF0-AD485B710B75}"/>
              </c:ext>
            </c:extLst>
          </c:dPt>
          <c:val>
            <c:numRef>
              <c:f>'DOMAIN SUMMARY'!$C$120:$C$123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A9-4F7C-8EF0-AD485B710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35"/>
      </c:doughnutChart>
      <c:pieChart>
        <c:varyColors val="1"/>
        <c:ser>
          <c:idx val="1"/>
          <c:order val="1"/>
          <c:tx>
            <c:strRef>
              <c:f>'DOMAIN SUMMARY'!$C$124</c:f>
              <c:strCache>
                <c:ptCount val="1"/>
                <c:pt idx="0">
                  <c:v>Values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5A9-4F7C-8EF0-AD485B710B75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317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5A9-4F7C-8EF0-AD485B710B75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5A9-4F7C-8EF0-AD485B710B75}"/>
              </c:ext>
            </c:extLst>
          </c:dPt>
          <c:val>
            <c:numRef>
              <c:f>'DOMAIN SUMMARY'!$C$125:$C$127</c:f>
              <c:numCache>
                <c:formatCode>General</c:formatCode>
                <c:ptCount val="3"/>
                <c:pt idx="0">
                  <c:v>0.5</c:v>
                </c:pt>
                <c:pt idx="1">
                  <c:v>0.02</c:v>
                </c:pt>
                <c:pt idx="2">
                  <c:v>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5A9-4F7C-8EF0-AD485B710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43330</xdr:colOff>
      <xdr:row>0</xdr:row>
      <xdr:rowOff>37353</xdr:rowOff>
    </xdr:from>
    <xdr:to>
      <xdr:col>0</xdr:col>
      <xdr:colOff>582706</xdr:colOff>
      <xdr:row>1</xdr:row>
      <xdr:rowOff>158015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05127C-C59E-1FC5-53EB-154766006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30" y="37353"/>
          <a:ext cx="539376" cy="456838"/>
        </a:xfrm>
        <a:prstGeom prst="rect">
          <a:avLst/>
        </a:prstGeom>
      </xdr:spPr>
    </xdr:pic>
    <xdr:clientData/>
  </xdr:twoCellAnchor>
  <xdr:twoCellAnchor>
    <xdr:from>
      <xdr:col>3</xdr:col>
      <xdr:colOff>605118</xdr:colOff>
      <xdr:row>4</xdr:row>
      <xdr:rowOff>14196</xdr:rowOff>
    </xdr:from>
    <xdr:to>
      <xdr:col>9</xdr:col>
      <xdr:colOff>14941</xdr:colOff>
      <xdr:row>15</xdr:row>
      <xdr:rowOff>52296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11391C-E2D2-614D-0978-B0F646461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108136</xdr:colOff>
      <xdr:row>26</xdr:row>
      <xdr:rowOff>2454</xdr:rowOff>
    </xdr:from>
    <xdr:to>
      <xdr:col>3</xdr:col>
      <xdr:colOff>1</xdr:colOff>
      <xdr:row>38</xdr:row>
      <xdr:rowOff>179455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DB4687-982B-47F5-BFF9-A36A50E39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43330</xdr:colOff>
      <xdr:row>0</xdr:row>
      <xdr:rowOff>37353</xdr:rowOff>
    </xdr:from>
    <xdr:to>
      <xdr:col>0</xdr:col>
      <xdr:colOff>582706</xdr:colOff>
      <xdr:row>1</xdr:row>
      <xdr:rowOff>158015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45EDD9-FECA-4BFE-B2ED-46C4DEA35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30" y="37353"/>
          <a:ext cx="539376" cy="457212"/>
        </a:xfrm>
        <a:prstGeom prst="rect">
          <a:avLst/>
        </a:prstGeom>
      </xdr:spPr>
    </xdr:pic>
    <xdr:clientData/>
  </xdr:twoCellAnchor>
  <xdr:twoCellAnchor>
    <xdr:from>
      <xdr:col>3</xdr:col>
      <xdr:colOff>605118</xdr:colOff>
      <xdr:row>4</xdr:row>
      <xdr:rowOff>14196</xdr:rowOff>
    </xdr:from>
    <xdr:to>
      <xdr:col>9</xdr:col>
      <xdr:colOff>14941</xdr:colOff>
      <xdr:row>14</xdr:row>
      <xdr:rowOff>52296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66BC1F-7D2D-45D0-A8F9-12C8F5171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108136</xdr:colOff>
      <xdr:row>25</xdr:row>
      <xdr:rowOff>2454</xdr:rowOff>
    </xdr:from>
    <xdr:to>
      <xdr:col>3</xdr:col>
      <xdr:colOff>1</xdr:colOff>
      <xdr:row>37</xdr:row>
      <xdr:rowOff>179455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0E9EB0-A6C3-477C-B2A3-4388E874E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43330</xdr:colOff>
      <xdr:row>0</xdr:row>
      <xdr:rowOff>37353</xdr:rowOff>
    </xdr:from>
    <xdr:to>
      <xdr:col>0</xdr:col>
      <xdr:colOff>582706</xdr:colOff>
      <xdr:row>1</xdr:row>
      <xdr:rowOff>158015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2B7398-5C89-4970-A675-5C0FD59D5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30" y="37353"/>
          <a:ext cx="539376" cy="457212"/>
        </a:xfrm>
        <a:prstGeom prst="rect">
          <a:avLst/>
        </a:prstGeom>
      </xdr:spPr>
    </xdr:pic>
    <xdr:clientData/>
  </xdr:twoCellAnchor>
  <xdr:twoCellAnchor>
    <xdr:from>
      <xdr:col>3</xdr:col>
      <xdr:colOff>605118</xdr:colOff>
      <xdr:row>4</xdr:row>
      <xdr:rowOff>14196</xdr:rowOff>
    </xdr:from>
    <xdr:to>
      <xdr:col>9</xdr:col>
      <xdr:colOff>14941</xdr:colOff>
      <xdr:row>14</xdr:row>
      <xdr:rowOff>52296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EB2850-A80E-49D2-A25B-5773DF001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108136</xdr:colOff>
      <xdr:row>25</xdr:row>
      <xdr:rowOff>2454</xdr:rowOff>
    </xdr:from>
    <xdr:to>
      <xdr:col>3</xdr:col>
      <xdr:colOff>1</xdr:colOff>
      <xdr:row>37</xdr:row>
      <xdr:rowOff>179455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EB469F-8A35-4E93-AB2E-6818ED2EE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43330</xdr:colOff>
      <xdr:row>0</xdr:row>
      <xdr:rowOff>37353</xdr:rowOff>
    </xdr:from>
    <xdr:to>
      <xdr:col>0</xdr:col>
      <xdr:colOff>582706</xdr:colOff>
      <xdr:row>1</xdr:row>
      <xdr:rowOff>158015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D9522D-2CC7-4A88-857F-6554089D6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30" y="37353"/>
          <a:ext cx="539376" cy="457212"/>
        </a:xfrm>
        <a:prstGeom prst="rect">
          <a:avLst/>
        </a:prstGeom>
      </xdr:spPr>
    </xdr:pic>
    <xdr:clientData/>
  </xdr:twoCellAnchor>
  <xdr:twoCellAnchor>
    <xdr:from>
      <xdr:col>3</xdr:col>
      <xdr:colOff>605118</xdr:colOff>
      <xdr:row>4</xdr:row>
      <xdr:rowOff>14196</xdr:rowOff>
    </xdr:from>
    <xdr:to>
      <xdr:col>9</xdr:col>
      <xdr:colOff>14941</xdr:colOff>
      <xdr:row>14</xdr:row>
      <xdr:rowOff>52296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19AB72-09C6-4219-8A99-1985C8527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108136</xdr:colOff>
      <xdr:row>25</xdr:row>
      <xdr:rowOff>2454</xdr:rowOff>
    </xdr:from>
    <xdr:to>
      <xdr:col>3</xdr:col>
      <xdr:colOff>1</xdr:colOff>
      <xdr:row>37</xdr:row>
      <xdr:rowOff>179455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B5A8B2-BEF5-4968-B6D6-D845D4F30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BD22-F3EF-474C-B2F7-35B5DAB3E7E6}">
  <dimension ref="A1:X102"/>
  <sheetViews>
    <sheetView tabSelected="1" workbookViewId="0"/>
  </sheetViews>
  <sheetFormatPr defaultColWidth="8.73046875" defaultRowHeight="14.25" x14ac:dyDescent="0.45"/>
  <cols>
    <col min="1" max="3" width="8.73046875" style="3"/>
    <col min="4" max="5" width="10.796875" style="3" bestFit="1" customWidth="1"/>
    <col min="6" max="6" width="8.796875" style="3" bestFit="1" customWidth="1"/>
    <col min="7" max="7" width="10.796875" style="3" bestFit="1" customWidth="1"/>
    <col min="8" max="8" width="8.73046875" style="3"/>
    <col min="9" max="9" width="8.9296875" style="3" bestFit="1" customWidth="1"/>
    <col min="10" max="10" width="8.53125" style="3" customWidth="1"/>
    <col min="11" max="15" width="8.73046875" style="3"/>
    <col min="16" max="16" width="10.9296875" style="3" bestFit="1" customWidth="1"/>
    <col min="17" max="19" width="15.265625" style="3" customWidth="1"/>
    <col min="20" max="16384" width="8.73046875" style="3"/>
  </cols>
  <sheetData>
    <row r="1" spans="1:24" s="2" customFormat="1" x14ac:dyDescent="0.45">
      <c r="A1" s="2" t="s">
        <v>3</v>
      </c>
      <c r="F1" s="2" t="s">
        <v>35</v>
      </c>
      <c r="J1" s="2" t="s">
        <v>1</v>
      </c>
      <c r="P1" s="2" t="s">
        <v>2</v>
      </c>
      <c r="T1" s="2" t="s">
        <v>0</v>
      </c>
    </row>
    <row r="2" spans="1:24" s="2" customFormat="1" x14ac:dyDescent="0.4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</row>
    <row r="3" spans="1:24" x14ac:dyDescent="0.4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4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x14ac:dyDescent="0.4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x14ac:dyDescent="0.4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x14ac:dyDescent="0.4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24" x14ac:dyDescent="0.4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1:24" x14ac:dyDescent="0.4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</row>
    <row r="10" spans="1:24" x14ac:dyDescent="0.4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1:24" x14ac:dyDescent="0.4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24" x14ac:dyDescent="0.4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24" x14ac:dyDescent="0.4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24" x14ac:dyDescent="0.4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24" x14ac:dyDescent="0.4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24" x14ac:dyDescent="0.4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x14ac:dyDescent="0.4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x14ac:dyDescent="0.4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x14ac:dyDescent="0.4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x14ac:dyDescent="0.4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x14ac:dyDescent="0.4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x14ac:dyDescent="0.4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x14ac:dyDescent="0.4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x14ac:dyDescent="0.4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x14ac:dyDescent="0.4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x14ac:dyDescent="0.4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x14ac:dyDescent="0.4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x14ac:dyDescent="0.4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x14ac:dyDescent="0.4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x14ac:dyDescent="0.4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x14ac:dyDescent="0.4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x14ac:dyDescent="0.4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x14ac:dyDescent="0.4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x14ac:dyDescent="0.4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x14ac:dyDescent="0.4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x14ac:dyDescent="0.4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x14ac:dyDescent="0.4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x14ac:dyDescent="0.4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x14ac:dyDescent="0.4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x14ac:dyDescent="0.4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x14ac:dyDescent="0.4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x14ac:dyDescent="0.4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x14ac:dyDescent="0.4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x14ac:dyDescent="0.4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x14ac:dyDescent="0.4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x14ac:dyDescent="0.4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x14ac:dyDescent="0.4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x14ac:dyDescent="0.4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x14ac:dyDescent="0.4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1:24" x14ac:dyDescent="0.4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 x14ac:dyDescent="0.4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1:24" x14ac:dyDescent="0.4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x14ac:dyDescent="0.4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x14ac:dyDescent="0.4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1:24" x14ac:dyDescent="0.4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</row>
    <row r="56" spans="1:24" x14ac:dyDescent="0.4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4" x14ac:dyDescent="0.4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x14ac:dyDescent="0.4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x14ac:dyDescent="0.4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x14ac:dyDescent="0.4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x14ac:dyDescent="0.4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x14ac:dyDescent="0.4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x14ac:dyDescent="0.4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x14ac:dyDescent="0.4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x14ac:dyDescent="0.4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x14ac:dyDescent="0.4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x14ac:dyDescent="0.4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1:24" x14ac:dyDescent="0.4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1:24" x14ac:dyDescent="0.4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1:24" x14ac:dyDescent="0.4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1:24" x14ac:dyDescent="0.4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1:24" x14ac:dyDescent="0.4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1:24" x14ac:dyDescent="0.4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1:24" x14ac:dyDescent="0.4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1:24" x14ac:dyDescent="0.4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</row>
    <row r="76" spans="1:24" x14ac:dyDescent="0.4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</row>
    <row r="77" spans="1:24" x14ac:dyDescent="0.4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</row>
    <row r="78" spans="1:24" x14ac:dyDescent="0.4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</row>
    <row r="79" spans="1:24" x14ac:dyDescent="0.4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</row>
    <row r="80" spans="1:24" x14ac:dyDescent="0.4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</row>
    <row r="81" spans="1:24" x14ac:dyDescent="0.4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</row>
    <row r="82" spans="1:24" x14ac:dyDescent="0.4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</row>
    <row r="83" spans="1:24" x14ac:dyDescent="0.4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</row>
    <row r="84" spans="1:24" x14ac:dyDescent="0.4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</row>
    <row r="85" spans="1:24" x14ac:dyDescent="0.4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</row>
    <row r="86" spans="1:24" x14ac:dyDescent="0.4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</row>
    <row r="87" spans="1:24" x14ac:dyDescent="0.4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</row>
    <row r="88" spans="1:24" x14ac:dyDescent="0.4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</row>
    <row r="89" spans="1:24" x14ac:dyDescent="0.4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</row>
    <row r="90" spans="1:24" x14ac:dyDescent="0.4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</row>
    <row r="91" spans="1:24" x14ac:dyDescent="0.4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</row>
    <row r="92" spans="1:24" x14ac:dyDescent="0.4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</row>
    <row r="93" spans="1:24" x14ac:dyDescent="0.4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</row>
    <row r="94" spans="1:24" x14ac:dyDescent="0.4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</row>
    <row r="95" spans="1:24" x14ac:dyDescent="0.4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</row>
    <row r="96" spans="1:24" x14ac:dyDescent="0.4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</row>
    <row r="97" spans="1:24" x14ac:dyDescent="0.4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</row>
    <row r="98" spans="1:24" x14ac:dyDescent="0.4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</row>
    <row r="99" spans="1:24" x14ac:dyDescent="0.4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</row>
    <row r="100" spans="1:24" x14ac:dyDescent="0.4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</row>
    <row r="101" spans="1:24" x14ac:dyDescent="0.4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</row>
    <row r="102" spans="1:24" x14ac:dyDescent="0.4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 t="s">
        <v>51</v>
      </c>
      <c r="R102"/>
      <c r="S102"/>
      <c r="T102"/>
      <c r="U102"/>
      <c r="V102"/>
      <c r="W102"/>
      <c r="X102"/>
    </row>
  </sheetData>
  <sortState xmlns:xlrd2="http://schemas.microsoft.com/office/spreadsheetml/2017/richdata2" ref="Q3:S71">
    <sortCondition ref="Q3:Q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096F1-831C-4144-A27B-CF435FF684CE}">
  <dimension ref="A1:P118"/>
  <sheetViews>
    <sheetView zoomScaleNormal="100" workbookViewId="0">
      <selection activeCell="B1" sqref="B1:I1"/>
    </sheetView>
  </sheetViews>
  <sheetFormatPr defaultRowHeight="14.25" x14ac:dyDescent="0.45"/>
  <cols>
    <col min="2" max="2" width="15.46484375" customWidth="1"/>
    <col min="3" max="3" width="20.796875" bestFit="1" customWidth="1"/>
    <col min="5" max="5" width="11.53125" customWidth="1"/>
    <col min="6" max="6" width="17.33203125" customWidth="1"/>
    <col min="7" max="7" width="4.59765625" customWidth="1"/>
    <col min="8" max="8" width="11.53125" customWidth="1"/>
    <col min="9" max="9" width="17.33203125" customWidth="1"/>
    <col min="10" max="10" width="4.59765625" customWidth="1"/>
    <col min="11" max="11" width="11.53125" customWidth="1"/>
    <col min="12" max="12" width="17.33203125" customWidth="1"/>
    <col min="13" max="13" width="4.59765625" customWidth="1"/>
    <col min="14" max="14" width="11.53125" customWidth="1"/>
    <col min="15" max="15" width="17.33203125" customWidth="1"/>
  </cols>
  <sheetData>
    <row r="1" spans="1:16" ht="26.55" customHeight="1" thickBot="1" x14ac:dyDescent="0.8">
      <c r="B1" s="15" t="str">
        <f>UPPER(DATA!$A$3)&amp;" ANALYSIS SUMMARY"</f>
        <v xml:space="preserve"> ANALYSIS SUMMARY</v>
      </c>
      <c r="C1" s="15"/>
      <c r="D1" s="15"/>
      <c r="E1" s="15"/>
      <c r="F1" s="15"/>
      <c r="G1" s="15"/>
      <c r="H1" s="15"/>
      <c r="I1" s="15"/>
    </row>
    <row r="2" spans="1:16" ht="14.65" thickTop="1" x14ac:dyDescent="0.45">
      <c r="B2" s="4" t="str">
        <f>"ID: "&amp;DATA!$B$3</f>
        <v xml:space="preserve">ID: </v>
      </c>
    </row>
    <row r="4" spans="1:16" ht="17.25" thickBot="1" x14ac:dyDescent="0.55000000000000004">
      <c r="A4" s="16" t="s">
        <v>4</v>
      </c>
      <c r="B4" s="16"/>
      <c r="C4" s="16"/>
      <c r="E4" s="16" t="s">
        <v>11</v>
      </c>
      <c r="F4" s="16"/>
      <c r="G4" s="16"/>
      <c r="H4" s="16"/>
      <c r="I4" s="16"/>
    </row>
    <row r="5" spans="1:16" ht="14.65" thickTop="1" x14ac:dyDescent="0.45">
      <c r="B5" s="1" t="s">
        <v>12</v>
      </c>
      <c r="C5">
        <f>DATA!C3</f>
        <v>0</v>
      </c>
    </row>
    <row r="6" spans="1:16" x14ac:dyDescent="0.45">
      <c r="B6" s="1" t="s">
        <v>20</v>
      </c>
      <c r="C6">
        <f>IF(DATA!$A$3="file",IF(DATA!$F$3&gt;1048576,ROUND(DATA!$F$3/1024/1024,2)&amp;" MB",IF(DATA!$F$3&gt;1024,ROUND(DATA!$F$3/1024,2)&amp;" KB",DATA!$F$3&amp;" bytes")), DATA!$F$3)</f>
        <v>0</v>
      </c>
      <c r="P6" t="s">
        <v>13</v>
      </c>
    </row>
    <row r="7" spans="1:16" x14ac:dyDescent="0.45">
      <c r="B7" s="1" t="s">
        <v>21</v>
      </c>
      <c r="C7">
        <f>DATA!G3</f>
        <v>0</v>
      </c>
      <c r="P7" t="s">
        <v>13</v>
      </c>
    </row>
    <row r="8" spans="1:16" x14ac:dyDescent="0.45">
      <c r="B8" s="1" t="s">
        <v>52</v>
      </c>
      <c r="C8" s="14" t="str">
        <f>IF(ISBLANK(DATA!$W$3),"",DATA!$W$3)</f>
        <v/>
      </c>
    </row>
    <row r="9" spans="1:16" x14ac:dyDescent="0.45">
      <c r="P9" t="s">
        <v>13</v>
      </c>
    </row>
    <row r="10" spans="1:16" ht="17.25" thickBot="1" x14ac:dyDescent="0.55000000000000004">
      <c r="A10" s="16" t="s">
        <v>14</v>
      </c>
      <c r="B10" s="16"/>
      <c r="C10" s="16"/>
      <c r="P10" t="s">
        <v>13</v>
      </c>
    </row>
    <row r="11" spans="1:16" ht="14.65" thickTop="1" x14ac:dyDescent="0.45">
      <c r="B11" s="1" t="s">
        <v>16</v>
      </c>
      <c r="C11" s="3">
        <f>DATA!$K$3</f>
        <v>0</v>
      </c>
      <c r="P11" t="s">
        <v>13</v>
      </c>
    </row>
    <row r="12" spans="1:16" x14ac:dyDescent="0.45">
      <c r="B12" s="1" t="s">
        <v>15</v>
      </c>
      <c r="C12" s="3">
        <f>DATA!$J$3</f>
        <v>0</v>
      </c>
      <c r="P12" t="s">
        <v>13</v>
      </c>
    </row>
    <row r="13" spans="1:16" x14ac:dyDescent="0.45">
      <c r="B13" s="1" t="s">
        <v>17</v>
      </c>
      <c r="C13" s="3">
        <f>DATA!$L$3</f>
        <v>0</v>
      </c>
      <c r="P13" t="s">
        <v>13</v>
      </c>
    </row>
    <row r="14" spans="1:16" x14ac:dyDescent="0.45">
      <c r="B14" s="1" t="s">
        <v>18</v>
      </c>
      <c r="C14" s="3">
        <f>DATA!$M$3</f>
        <v>0</v>
      </c>
      <c r="P14" t="s">
        <v>13</v>
      </c>
    </row>
    <row r="15" spans="1:16" x14ac:dyDescent="0.45">
      <c r="B15" s="1" t="s">
        <v>19</v>
      </c>
      <c r="C15" s="3">
        <f>DATA!$O$3</f>
        <v>0</v>
      </c>
      <c r="P15" t="s">
        <v>13</v>
      </c>
    </row>
    <row r="16" spans="1:16" x14ac:dyDescent="0.45">
      <c r="B16" s="1" t="str">
        <f>IF(DATA!$A$3="file", "Unsupported", "")</f>
        <v/>
      </c>
      <c r="C16" s="3" t="str">
        <f>IF(DATA!$A$3="file", DATA!$N$3, "")</f>
        <v/>
      </c>
      <c r="P16" t="s">
        <v>13</v>
      </c>
    </row>
    <row r="17" spans="1:16" x14ac:dyDescent="0.45">
      <c r="E17" s="1" t="str">
        <f>IF(ISBLANK(DATA!$Q3),"",DATA!$Q3)</f>
        <v/>
      </c>
      <c r="F17" t="str">
        <f>IF(E17="","",IF(OR(ISBLANK(DATA!$S3),DATA!$R3="harmless",DATA!$R3="undetected",DATA!$R3="timeout"),DATA!$R3,IF(DATA!$R3="suspicious","(susp) ","")&amp;DATA!$S3))</f>
        <v/>
      </c>
      <c r="G17" t="s">
        <v>13</v>
      </c>
      <c r="H17" s="1" t="str">
        <f>IF(ISBLANK(DATA!$Q28),"",DATA!$Q28)</f>
        <v/>
      </c>
      <c r="I17" t="str">
        <f>IF(H17="","",IF(OR(ISBLANK(DATA!$S28),DATA!$R28="harmless",DATA!$R28="undetected",DATA!$R28="timeout"),DATA!$R28,IF(DATA!$R28="suspicious","(susp) ","")&amp;DATA!$S28))</f>
        <v/>
      </c>
      <c r="J17" t="s">
        <v>13</v>
      </c>
      <c r="K17" s="1" t="str">
        <f>IF(ISBLANK(DATA!$Q53),"",DATA!$Q53)</f>
        <v/>
      </c>
      <c r="L17" t="str">
        <f>IF(K17="","",IF(OR(ISBLANK(DATA!$S53),DATA!$R53="harmless",DATA!$R53="undetected",DATA!$R53="timeout"),DATA!$R53,IF(DATA!$R53="suspicious","(susp) ","")&amp;DATA!$S53))</f>
        <v/>
      </c>
      <c r="M17" t="s">
        <v>13</v>
      </c>
      <c r="N17" s="1" t="str">
        <f>IF(ISBLANK(DATA!$Q78),"",DATA!$Q78)</f>
        <v/>
      </c>
      <c r="O17" t="str">
        <f>IF(N17="","",IF(OR(ISBLANK(DATA!$S78),DATA!$R78="harmless",DATA!$R78="undetected",DATA!$R78="timeout"),DATA!$R78,IF(DATA!$R78="suspicious","(susp) ","")&amp;DATA!$S78))</f>
        <v/>
      </c>
      <c r="P17" t="s">
        <v>13</v>
      </c>
    </row>
    <row r="18" spans="1:16" ht="17.25" thickBot="1" x14ac:dyDescent="0.55000000000000004">
      <c r="A18" s="16" t="s">
        <v>5</v>
      </c>
      <c r="B18" s="16"/>
      <c r="C18" s="16"/>
      <c r="E18" s="1" t="str">
        <f>IF(ISBLANK(DATA!$Q4),"",DATA!$Q4)</f>
        <v/>
      </c>
      <c r="F18" t="str">
        <f>IF(E18="","",IF(OR(ISBLANK(DATA!$S4),DATA!$R4="harmless",DATA!$R4="undetected",DATA!$R4="timeout"),DATA!$R4,IF(DATA!$R4="suspicious","(susp) ","")&amp;DATA!$S4))</f>
        <v/>
      </c>
      <c r="G18" t="s">
        <v>13</v>
      </c>
      <c r="H18" s="1" t="str">
        <f>IF(ISBLANK(DATA!$Q29),"",DATA!$Q29)</f>
        <v/>
      </c>
      <c r="I18" t="str">
        <f>IF(H18="","",IF(OR(ISBLANK(DATA!$S29),DATA!$R29="harmless",DATA!$R29="undetected",DATA!$R29="timeout"),DATA!$R29,IF(DATA!$R29="suspicious","(susp) ","")&amp;DATA!$S29))</f>
        <v/>
      </c>
      <c r="J18" t="s">
        <v>13</v>
      </c>
      <c r="K18" s="1" t="str">
        <f>IF(ISBLANK(DATA!$Q54),"",DATA!$Q54)</f>
        <v/>
      </c>
      <c r="L18" t="str">
        <f>IF(K18="","",IF(OR(ISBLANK(DATA!$S54),DATA!$R54="harmless",DATA!$R54="undetected",DATA!$R54="timeout"),DATA!$R54,IF(DATA!$R54="suspicious","(susp) ","")&amp;DATA!$S54))</f>
        <v/>
      </c>
      <c r="M18" t="s">
        <v>13</v>
      </c>
      <c r="N18" s="1" t="str">
        <f>IF(ISBLANK(DATA!$Q79),"",DATA!$Q79)</f>
        <v/>
      </c>
      <c r="O18" t="str">
        <f>IF(N18="","",IF(OR(ISBLANK(DATA!$S79),DATA!$R79="harmless",DATA!$R79="undetected",DATA!$R79="timeout"),DATA!$R79,IF(DATA!$R79="suspicious","(susp) ","")&amp;DATA!$S79))</f>
        <v/>
      </c>
      <c r="P18" t="s">
        <v>13</v>
      </c>
    </row>
    <row r="19" spans="1:16" ht="14.65" thickTop="1" x14ac:dyDescent="0.45">
      <c r="B19" s="1" t="s">
        <v>6</v>
      </c>
      <c r="C19" s="5">
        <f>(((DATA!$D$3/60)/60)/24)+DATE(1970,1,1)</f>
        <v>25569</v>
      </c>
      <c r="E19" s="1" t="str">
        <f>IF(ISBLANK(DATA!$Q5),"",DATA!$Q5)</f>
        <v/>
      </c>
      <c r="F19" t="str">
        <f>IF(E19="","",IF(OR(ISBLANK(DATA!$S5),DATA!$R5="harmless",DATA!$R5="undetected",DATA!$R5="timeout"),DATA!$R5,IF(DATA!$R5="suspicious","(susp) ","")&amp;DATA!$S5))</f>
        <v/>
      </c>
      <c r="G19" t="s">
        <v>13</v>
      </c>
      <c r="H19" s="1" t="str">
        <f>IF(ISBLANK(DATA!$Q30),"",DATA!$Q30)</f>
        <v/>
      </c>
      <c r="I19" t="str">
        <f>IF(H19="","",IF(OR(ISBLANK(DATA!$S30),DATA!$R30="harmless",DATA!$R30="undetected",DATA!$R30="timeout"),DATA!$R30,IF(DATA!$R30="suspicious","(susp) ","")&amp;DATA!$S30))</f>
        <v/>
      </c>
      <c r="J19" t="s">
        <v>13</v>
      </c>
      <c r="K19" s="1" t="str">
        <f>IF(ISBLANK(DATA!$Q55),"",DATA!$Q55)</f>
        <v/>
      </c>
      <c r="L19" t="str">
        <f>IF(K19="","",IF(OR(ISBLANK(DATA!$S55),DATA!$R55="harmless",DATA!$R55="undetected",DATA!$R55="timeout"),DATA!$R55,IF(DATA!$R55="suspicious","(susp) ","")&amp;DATA!$S55))</f>
        <v/>
      </c>
      <c r="M19" t="s">
        <v>13</v>
      </c>
      <c r="N19" s="1" t="str">
        <f>IF(ISBLANK(DATA!$Q80),"",DATA!$Q80)</f>
        <v/>
      </c>
      <c r="O19" t="str">
        <f>IF(N19="","",IF(OR(ISBLANK(DATA!$S80),DATA!$R80="harmless",DATA!$R80="undetected",DATA!$R80="timeout"),DATA!$R80,IF(DATA!$R80="suspicious","(susp) ","")&amp;DATA!$S80))</f>
        <v/>
      </c>
      <c r="P19" t="s">
        <v>13</v>
      </c>
    </row>
    <row r="20" spans="1:16" x14ac:dyDescent="0.45">
      <c r="B20" s="1" t="s">
        <v>7</v>
      </c>
      <c r="C20" s="5">
        <f>(((DATA!$E$3/60)/60)/24)+DATE(1970,1,1)</f>
        <v>25569</v>
      </c>
      <c r="E20" s="1" t="str">
        <f>IF(ISBLANK(DATA!$Q6),"",DATA!$Q6)</f>
        <v/>
      </c>
      <c r="F20" t="str">
        <f>IF(E20="","",IF(OR(ISBLANK(DATA!$S6),DATA!$R6="harmless",DATA!$R6="undetected",DATA!$R6="timeout"),DATA!$R6,IF(DATA!$R6="suspicious","(susp) ","")&amp;DATA!$S6))</f>
        <v/>
      </c>
      <c r="G20" t="s">
        <v>13</v>
      </c>
      <c r="H20" s="1" t="str">
        <f>IF(ISBLANK(DATA!$Q31),"",DATA!$Q31)</f>
        <v/>
      </c>
      <c r="I20" t="str">
        <f>IF(H20="","",IF(OR(ISBLANK(DATA!$S31),DATA!$R31="harmless",DATA!$R31="undetected",DATA!$R31="timeout"),DATA!$R31,IF(DATA!$R31="suspicious","(susp) ","")&amp;DATA!$S31))</f>
        <v/>
      </c>
      <c r="J20" t="s">
        <v>13</v>
      </c>
      <c r="K20" s="1" t="str">
        <f>IF(ISBLANK(DATA!$Q56),"",DATA!$Q56)</f>
        <v/>
      </c>
      <c r="L20" t="str">
        <f>IF(K20="","",IF(OR(ISBLANK(DATA!$S56),DATA!$R56="harmless",DATA!$R56="undetected",DATA!$R56="timeout"),DATA!$R56,IF(DATA!$R56="suspicious","(susp) ","")&amp;DATA!$S56))</f>
        <v/>
      </c>
      <c r="M20" t="s">
        <v>13</v>
      </c>
      <c r="N20" s="1" t="str">
        <f>IF(ISBLANK(DATA!$Q81),"",DATA!$Q81)</f>
        <v/>
      </c>
      <c r="O20" t="str">
        <f>IF(N20="","",IF(OR(ISBLANK(DATA!$S81),DATA!$R81="harmless",DATA!$R81="undetected",DATA!$R81="timeout"),DATA!$R81,IF(DATA!$R81="suspicious","(susp) ","")&amp;DATA!$S81))</f>
        <v/>
      </c>
      <c r="P20" t="s">
        <v>13</v>
      </c>
    </row>
    <row r="21" spans="1:16" x14ac:dyDescent="0.45">
      <c r="B21" s="1" t="s">
        <v>8</v>
      </c>
      <c r="C21" s="5">
        <f>(((DATA!$P$3/60)/60)/24)+DATE(1970,1,1)</f>
        <v>25569</v>
      </c>
      <c r="E21" s="1" t="str">
        <f>IF(ISBLANK(DATA!$Q7),"",DATA!$Q7)</f>
        <v/>
      </c>
      <c r="F21" t="str">
        <f>IF(E21="","",IF(OR(ISBLANK(DATA!$S7),DATA!$R7="harmless",DATA!$R7="undetected",DATA!$R7="timeout"),DATA!$R7,IF(DATA!$R7="suspicious","(susp) ","")&amp;DATA!$S7))</f>
        <v/>
      </c>
      <c r="G21" t="s">
        <v>13</v>
      </c>
      <c r="H21" s="1" t="str">
        <f>IF(ISBLANK(DATA!$Q32),"",DATA!$Q32)</f>
        <v/>
      </c>
      <c r="I21" t="str">
        <f>IF(H21="","",IF(OR(ISBLANK(DATA!$S32),DATA!$R32="harmless",DATA!$R32="undetected",DATA!$R32="timeout"),DATA!$R32,IF(DATA!$R32="suspicious","(susp) ","")&amp;DATA!$S32))</f>
        <v/>
      </c>
      <c r="J21" t="s">
        <v>13</v>
      </c>
      <c r="K21" s="1" t="str">
        <f>IF(ISBLANK(DATA!$Q57),"",DATA!$Q57)</f>
        <v/>
      </c>
      <c r="L21" t="str">
        <f>IF(K21="","",IF(OR(ISBLANK(DATA!$S57),DATA!$R57="harmless",DATA!$R57="undetected",DATA!$R57="timeout"),DATA!$R57,IF(DATA!$R57="suspicious","(susp) ","")&amp;DATA!$S57))</f>
        <v/>
      </c>
      <c r="M21" t="s">
        <v>13</v>
      </c>
      <c r="N21" s="1" t="str">
        <f>IF(ISBLANK(DATA!$Q82),"",DATA!$Q82)</f>
        <v/>
      </c>
      <c r="O21" t="str">
        <f>IF(N21="","",IF(OR(ISBLANK(DATA!$S82),DATA!$R82="harmless",DATA!$R82="undetected",DATA!$R82="timeout"),DATA!$R82,IF(DATA!$R82="suspicious","(susp) ","")&amp;DATA!$S82))</f>
        <v/>
      </c>
      <c r="P21" t="s">
        <v>13</v>
      </c>
    </row>
    <row r="22" spans="1:16" x14ac:dyDescent="0.45">
      <c r="E22" s="1" t="str">
        <f>IF(ISBLANK(DATA!$Q8),"",DATA!$Q8)</f>
        <v/>
      </c>
      <c r="F22" t="str">
        <f>IF(E22="","",IF(OR(ISBLANK(DATA!$S8),DATA!$R8="harmless",DATA!$R8="undetected",DATA!$R8="timeout"),DATA!$R8,IF(DATA!$R8="suspicious","(susp) ","")&amp;DATA!$S8))</f>
        <v/>
      </c>
      <c r="G22" t="s">
        <v>13</v>
      </c>
      <c r="H22" s="1" t="str">
        <f>IF(ISBLANK(DATA!$Q33),"",DATA!$Q33)</f>
        <v/>
      </c>
      <c r="I22" t="str">
        <f>IF(H22="","",IF(OR(ISBLANK(DATA!$S33),DATA!$R33="harmless",DATA!$R33="undetected",DATA!$R33="timeout"),DATA!$R33,IF(DATA!$R33="suspicious","(susp) ","")&amp;DATA!$S33))</f>
        <v/>
      </c>
      <c r="J22" t="s">
        <v>13</v>
      </c>
      <c r="K22" s="1" t="str">
        <f>IF(ISBLANK(DATA!$Q58),"",DATA!$Q58)</f>
        <v/>
      </c>
      <c r="L22" t="str">
        <f>IF(K22="","",IF(OR(ISBLANK(DATA!$S58),DATA!$R58="harmless",DATA!$R58="undetected",DATA!$R58="timeout"),DATA!$R58,IF(DATA!$R58="suspicious","(susp) ","")&amp;DATA!$S58))</f>
        <v/>
      </c>
      <c r="M22" t="s">
        <v>13</v>
      </c>
      <c r="N22" s="1" t="str">
        <f>IF(ISBLANK(DATA!$Q83),"",DATA!$Q83)</f>
        <v/>
      </c>
      <c r="O22" t="str">
        <f>IF(N22="","",IF(OR(ISBLANK(DATA!$S83),DATA!$R83="harmless",DATA!$R83="undetected",DATA!$R83="timeout"),DATA!$R83,IF(DATA!$R83="suspicious","(susp) ","")&amp;DATA!$S83))</f>
        <v/>
      </c>
      <c r="P22" t="s">
        <v>13</v>
      </c>
    </row>
    <row r="23" spans="1:16" ht="17.25" thickBot="1" x14ac:dyDescent="0.55000000000000004">
      <c r="A23" s="16" t="s">
        <v>9</v>
      </c>
      <c r="B23" s="16"/>
      <c r="C23" s="16"/>
      <c r="E23" s="1" t="str">
        <f>IF(ISBLANK(DATA!$Q9),"",DATA!$Q9)</f>
        <v/>
      </c>
      <c r="F23" t="str">
        <f>IF(E23="","",IF(OR(ISBLANK(DATA!$S9),DATA!$R9="harmless",DATA!$R9="undetected",DATA!$R9="timeout"),DATA!$R9,IF(DATA!$R9="suspicious","(susp) ","")&amp;DATA!$S9))</f>
        <v/>
      </c>
      <c r="G23" t="s">
        <v>13</v>
      </c>
      <c r="H23" s="1" t="str">
        <f>IF(ISBLANK(DATA!$Q34),"",DATA!$Q34)</f>
        <v/>
      </c>
      <c r="I23" t="str">
        <f>IF(H23="","",IF(OR(ISBLANK(DATA!$S34),DATA!$R34="harmless",DATA!$R34="undetected",DATA!$R34="timeout"),DATA!$R34,IF(DATA!$R34="suspicious","(susp) ","")&amp;DATA!$S34))</f>
        <v/>
      </c>
      <c r="J23" t="s">
        <v>13</v>
      </c>
      <c r="K23" s="1" t="str">
        <f>IF(ISBLANK(DATA!$Q59),"",DATA!$Q59)</f>
        <v/>
      </c>
      <c r="L23" t="str">
        <f>IF(K23="","",IF(OR(ISBLANK(DATA!$S59),DATA!$R59="harmless",DATA!$R59="undetected",DATA!$R59="timeout"),DATA!$R59,IF(DATA!$R59="suspicious","(susp) ","")&amp;DATA!$S59))</f>
        <v/>
      </c>
      <c r="M23" t="s">
        <v>13</v>
      </c>
      <c r="N23" s="1" t="str">
        <f>IF(ISBLANK(DATA!$Q84),"",DATA!$Q84)</f>
        <v/>
      </c>
      <c r="O23" t="str">
        <f>IF(N23="","",IF(OR(ISBLANK(DATA!$S84),DATA!$R84="harmless",DATA!$R84="undetected",DATA!$R84="timeout"),DATA!$R84,IF(DATA!$R84="suspicious","(susp) ","")&amp;DATA!$S84))</f>
        <v/>
      </c>
      <c r="P23" t="s">
        <v>13</v>
      </c>
    </row>
    <row r="24" spans="1:16" ht="14.65" thickTop="1" x14ac:dyDescent="0.45">
      <c r="B24" s="1" t="s">
        <v>10</v>
      </c>
      <c r="C24" s="6">
        <f>DATA!T3</f>
        <v>0</v>
      </c>
      <c r="E24" s="1" t="str">
        <f>IF(ISBLANK(DATA!$Q10),"",DATA!$Q10)</f>
        <v/>
      </c>
      <c r="F24" t="str">
        <f>IF(E24="","",IF(OR(ISBLANK(DATA!$S10),DATA!$R10="harmless",DATA!$R10="undetected",DATA!$R10="timeout"),DATA!$R10,IF(DATA!$R10="suspicious","(susp) ","")&amp;DATA!$S10))</f>
        <v/>
      </c>
      <c r="G24" t="s">
        <v>13</v>
      </c>
      <c r="H24" s="1" t="str">
        <f>IF(ISBLANK(DATA!$Q35),"",DATA!$Q35)</f>
        <v/>
      </c>
      <c r="I24" t="str">
        <f>IF(H24="","",IF(OR(ISBLANK(DATA!$S35),DATA!$R35="harmless",DATA!$R35="undetected",DATA!$R35="timeout"),DATA!$R35,IF(DATA!$R35="suspicious","(susp) ","")&amp;DATA!$S35))</f>
        <v/>
      </c>
      <c r="J24" t="s">
        <v>13</v>
      </c>
      <c r="K24" s="1" t="str">
        <f>IF(ISBLANK(DATA!$Q60),"",DATA!$Q60)</f>
        <v/>
      </c>
      <c r="L24" t="str">
        <f>IF(K24="","",IF(OR(ISBLANK(DATA!$S60),DATA!$R60="harmless",DATA!$R60="undetected",DATA!$R60="timeout"),DATA!$R60,IF(DATA!$R60="suspicious","(susp) ","")&amp;DATA!$S60))</f>
        <v/>
      </c>
      <c r="M24" t="s">
        <v>13</v>
      </c>
      <c r="N24" s="1" t="str">
        <f>IF(ISBLANK(DATA!$Q85),"",DATA!$Q85)</f>
        <v/>
      </c>
      <c r="O24" t="str">
        <f>IF(N24="","",IF(OR(ISBLANK(DATA!$S85),DATA!$R85="harmless",DATA!$R85="undetected",DATA!$R85="timeout"),DATA!$R85,IF(DATA!$R85="suspicious","(susp) ","")&amp;DATA!$S85))</f>
        <v/>
      </c>
      <c r="P24" t="s">
        <v>13</v>
      </c>
    </row>
    <row r="25" spans="1:16" x14ac:dyDescent="0.45">
      <c r="B25" s="7" t="s">
        <v>36</v>
      </c>
      <c r="C25" s="3">
        <f>DATA!U3</f>
        <v>0</v>
      </c>
      <c r="E25" s="1" t="str">
        <f>IF(ISBLANK(DATA!$Q11),"",DATA!$Q11)</f>
        <v/>
      </c>
      <c r="F25" t="str">
        <f>IF(E25="","",IF(OR(ISBLANK(DATA!$S11),DATA!$R11="harmless",DATA!$R11="undetected",DATA!$R11="timeout"),DATA!$R11,IF(DATA!$R11="suspicious","(susp) ","")&amp;DATA!$S11))</f>
        <v/>
      </c>
      <c r="G25" t="s">
        <v>13</v>
      </c>
      <c r="H25" s="1" t="str">
        <f>IF(ISBLANK(DATA!$Q36),"",DATA!$Q36)</f>
        <v/>
      </c>
      <c r="I25" t="str">
        <f>IF(H25="","",IF(OR(ISBLANK(DATA!$S36),DATA!$R36="harmless",DATA!$R36="undetected",DATA!$R36="timeout"),DATA!$R36,IF(DATA!$R36="suspicious","(susp) ","")&amp;DATA!$S36))</f>
        <v/>
      </c>
      <c r="J25" t="s">
        <v>13</v>
      </c>
      <c r="K25" s="1" t="str">
        <f>IF(ISBLANK(DATA!$Q61),"",DATA!$Q61)</f>
        <v/>
      </c>
      <c r="L25" t="str">
        <f>IF(K25="","",IF(OR(ISBLANK(DATA!$S61),DATA!$R61="harmless",DATA!$R61="undetected",DATA!$R61="timeout"),DATA!$R61,IF(DATA!$R61="suspicious","(susp) ","")&amp;DATA!$S61))</f>
        <v/>
      </c>
      <c r="M25" t="s">
        <v>13</v>
      </c>
      <c r="N25" s="1" t="str">
        <f>IF(ISBLANK(DATA!$Q86),"",DATA!$Q86)</f>
        <v/>
      </c>
      <c r="O25" t="str">
        <f>IF(N25="","",IF(OR(ISBLANK(DATA!$S86),DATA!$R86="harmless",DATA!$R86="undetected",DATA!$R86="timeout"),DATA!$R86,IF(DATA!$R86="suspicious","(susp) ","")&amp;DATA!$S86))</f>
        <v/>
      </c>
      <c r="P25" t="s">
        <v>13</v>
      </c>
    </row>
    <row r="26" spans="1:16" x14ac:dyDescent="0.45">
      <c r="B26" s="7" t="s">
        <v>37</v>
      </c>
      <c r="C26" s="3">
        <f>DATA!V3</f>
        <v>0</v>
      </c>
      <c r="E26" s="1" t="str">
        <f>IF(ISBLANK(DATA!$Q12),"",DATA!$Q12)</f>
        <v/>
      </c>
      <c r="F26" t="str">
        <f>IF(E26="","",IF(OR(ISBLANK(DATA!$S12),DATA!$R12="harmless",DATA!$R12="undetected",DATA!$R12="timeout"),DATA!$R12,IF(DATA!$R12="suspicious","(susp) ","")&amp;DATA!$S12))</f>
        <v/>
      </c>
      <c r="G26" t="s">
        <v>13</v>
      </c>
      <c r="H26" s="1" t="str">
        <f>IF(ISBLANK(DATA!$Q37),"",DATA!$Q37)</f>
        <v/>
      </c>
      <c r="I26" t="str">
        <f>IF(H26="","",IF(OR(ISBLANK(DATA!$S37),DATA!$R37="harmless",DATA!$R37="undetected",DATA!$R37="timeout"),DATA!$R37,IF(DATA!$R37="suspicious","(susp) ","")&amp;DATA!$S37))</f>
        <v/>
      </c>
      <c r="J26" t="s">
        <v>13</v>
      </c>
      <c r="K26" s="1" t="str">
        <f>IF(ISBLANK(DATA!$Q62),"",DATA!$Q62)</f>
        <v/>
      </c>
      <c r="L26" t="str">
        <f>IF(K26="","",IF(OR(ISBLANK(DATA!$S62),DATA!$R62="harmless",DATA!$R62="undetected",DATA!$R62="timeout"),DATA!$R62,IF(DATA!$R62="suspicious","(susp) ","")&amp;DATA!$S62))</f>
        <v/>
      </c>
      <c r="M26" t="s">
        <v>13</v>
      </c>
      <c r="N26" s="1" t="str">
        <f>IF(ISBLANK(DATA!$Q87),"",DATA!$Q87)</f>
        <v/>
      </c>
      <c r="O26" t="str">
        <f>IF(N26="","",IF(OR(ISBLANK(DATA!$S87),DATA!$R87="harmless",DATA!$R87="undetected",DATA!$R87="timeout"),DATA!$R87,IF(DATA!$R87="suspicious","(susp) ","")&amp;DATA!$S87))</f>
        <v/>
      </c>
      <c r="P26" t="s">
        <v>13</v>
      </c>
    </row>
    <row r="27" spans="1:16" x14ac:dyDescent="0.45">
      <c r="E27" s="1" t="str">
        <f>IF(ISBLANK(DATA!$Q13),"",DATA!$Q13)</f>
        <v/>
      </c>
      <c r="F27" t="str">
        <f>IF(E27="","",IF(OR(ISBLANK(DATA!$S13),DATA!$R13="harmless",DATA!$R13="undetected",DATA!$R13="timeout"),DATA!$R13,IF(DATA!$R13="suspicious","(susp) ","")&amp;DATA!$S13))</f>
        <v/>
      </c>
      <c r="G27" t="s">
        <v>13</v>
      </c>
      <c r="H27" s="1" t="str">
        <f>IF(ISBLANK(DATA!$Q38),"",DATA!$Q38)</f>
        <v/>
      </c>
      <c r="I27" t="str">
        <f>IF(H27="","",IF(OR(ISBLANK(DATA!$S38),DATA!$R38="harmless",DATA!$R38="undetected",DATA!$R38="timeout"),DATA!$R38,IF(DATA!$R38="suspicious","(susp) ","")&amp;DATA!$S38))</f>
        <v/>
      </c>
      <c r="J27" t="s">
        <v>13</v>
      </c>
      <c r="K27" s="1" t="str">
        <f>IF(ISBLANK(DATA!$Q63),"",DATA!$Q63)</f>
        <v/>
      </c>
      <c r="L27" t="str">
        <f>IF(K27="","",IF(OR(ISBLANK(DATA!$S63),DATA!$R63="harmless",DATA!$R63="undetected",DATA!$R63="timeout"),DATA!$R63,IF(DATA!$R63="suspicious","(susp) ","")&amp;DATA!$S63))</f>
        <v/>
      </c>
      <c r="M27" t="s">
        <v>13</v>
      </c>
      <c r="N27" s="1" t="str">
        <f>IF(ISBLANK(DATA!$Q88),"",DATA!$Q88)</f>
        <v/>
      </c>
      <c r="O27" t="str">
        <f>IF(N27="","",IF(OR(ISBLANK(DATA!$S88),DATA!$R88="harmless",DATA!$R88="undetected",DATA!$R88="timeout"),DATA!$R88,IF(DATA!$R88="suspicious","(susp) ","")&amp;DATA!$S88))</f>
        <v/>
      </c>
    </row>
    <row r="28" spans="1:16" x14ac:dyDescent="0.45">
      <c r="E28" s="1" t="str">
        <f>IF(ISBLANK(DATA!$Q14),"",DATA!$Q14)</f>
        <v/>
      </c>
      <c r="F28" t="str">
        <f>IF(E28="","",IF(OR(ISBLANK(DATA!$S14),DATA!$R14="harmless",DATA!$R14="undetected",DATA!$R14="timeout"),DATA!$R14,IF(DATA!$R14="suspicious","(susp) ","")&amp;DATA!$S14))</f>
        <v/>
      </c>
      <c r="G28" t="s">
        <v>13</v>
      </c>
      <c r="H28" s="1" t="str">
        <f>IF(ISBLANK(DATA!$Q39),"",DATA!$Q39)</f>
        <v/>
      </c>
      <c r="I28" t="str">
        <f>IF(H28="","",IF(OR(ISBLANK(DATA!$S39),DATA!$R39="harmless",DATA!$R39="undetected",DATA!$R39="timeout"),DATA!$R39,IF(DATA!$R39="suspicious","(susp) ","")&amp;DATA!$S39))</f>
        <v/>
      </c>
      <c r="J28" t="s">
        <v>13</v>
      </c>
      <c r="K28" s="1" t="str">
        <f>IF(ISBLANK(DATA!$Q64),"",DATA!$Q64)</f>
        <v/>
      </c>
      <c r="L28" t="str">
        <f>IF(K28="","",IF(OR(ISBLANK(DATA!$S64),DATA!$R64="harmless",DATA!$R64="undetected",DATA!$R64="timeout"),DATA!$R64,IF(DATA!$R64="suspicious","(susp) ","")&amp;DATA!$S64))</f>
        <v/>
      </c>
      <c r="M28" t="s">
        <v>13</v>
      </c>
      <c r="N28" s="1" t="str">
        <f>IF(ISBLANK(DATA!$Q89),"",DATA!$Q89)</f>
        <v/>
      </c>
      <c r="O28" t="str">
        <f>IF(N28="","",IF(OR(ISBLANK(DATA!$S89),DATA!$R89="harmless",DATA!$R89="undetected",DATA!$R89="timeout"),DATA!$R89,IF(DATA!$R89="suspicious","(susp) ","")&amp;DATA!$S89))</f>
        <v/>
      </c>
    </row>
    <row r="29" spans="1:16" x14ac:dyDescent="0.45">
      <c r="E29" s="1" t="str">
        <f>IF(ISBLANK(DATA!$Q15),"",DATA!$Q15)</f>
        <v/>
      </c>
      <c r="F29" t="str">
        <f>IF(E29="","",IF(OR(ISBLANK(DATA!$S15),DATA!$R15="harmless",DATA!$R15="undetected",DATA!$R15="timeout"),DATA!$R15,IF(DATA!$R15="suspicious","(susp) ","")&amp;DATA!$S15))</f>
        <v/>
      </c>
      <c r="G29" t="s">
        <v>13</v>
      </c>
      <c r="H29" s="1" t="str">
        <f>IF(ISBLANK(DATA!$Q40),"",DATA!$Q40)</f>
        <v/>
      </c>
      <c r="I29" t="str">
        <f>IF(H29="","",IF(OR(ISBLANK(DATA!$S40),DATA!$R40="harmless",DATA!$R40="undetected",DATA!$R40="timeout"),DATA!$R40,IF(DATA!$R40="suspicious","(susp) ","")&amp;DATA!$S40))</f>
        <v/>
      </c>
      <c r="J29" t="s">
        <v>13</v>
      </c>
      <c r="K29" s="1" t="str">
        <f>IF(ISBLANK(DATA!$Q65),"",DATA!$Q65)</f>
        <v/>
      </c>
      <c r="L29" t="str">
        <f>IF(K29="","",IF(OR(ISBLANK(DATA!$S65),DATA!$R65="harmless",DATA!$R65="undetected",DATA!$R65="timeout"),DATA!$R65,IF(DATA!$R65="suspicious","(susp) ","")&amp;DATA!$S65))</f>
        <v/>
      </c>
      <c r="M29" t="s">
        <v>13</v>
      </c>
      <c r="N29" s="1" t="str">
        <f>IF(ISBLANK(DATA!$Q90),"",DATA!$Q90)</f>
        <v/>
      </c>
      <c r="O29" t="str">
        <f>IF(N29="","",IF(OR(ISBLANK(DATA!$S90),DATA!$R90="harmless",DATA!$R90="undetected",DATA!$R90="timeout"),DATA!$R90,IF(DATA!$R90="suspicious","(susp) ","")&amp;DATA!$S90))</f>
        <v/>
      </c>
    </row>
    <row r="30" spans="1:16" x14ac:dyDescent="0.45">
      <c r="E30" s="1" t="str">
        <f>IF(ISBLANK(DATA!$Q16),"",DATA!$Q16)</f>
        <v/>
      </c>
      <c r="F30" t="str">
        <f>IF(E30="","",IF(OR(ISBLANK(DATA!$S16),DATA!$R16="harmless",DATA!$R16="undetected",DATA!$R16="timeout"),DATA!$R16,IF(DATA!$R16="suspicious","(susp) ","")&amp;DATA!$S16))</f>
        <v/>
      </c>
      <c r="G30" t="s">
        <v>13</v>
      </c>
      <c r="H30" s="1" t="str">
        <f>IF(ISBLANK(DATA!$Q41),"",DATA!$Q41)</f>
        <v/>
      </c>
      <c r="I30" t="str">
        <f>IF(H30="","",IF(OR(ISBLANK(DATA!$S41),DATA!$R41="harmless",DATA!$R41="undetected",DATA!$R41="timeout"),DATA!$R41,IF(DATA!$R41="suspicious","(susp) ","")&amp;DATA!$S41))</f>
        <v/>
      </c>
      <c r="J30" t="s">
        <v>13</v>
      </c>
      <c r="K30" s="1" t="str">
        <f>IF(ISBLANK(DATA!$Q66),"",DATA!$Q66)</f>
        <v/>
      </c>
      <c r="L30" t="str">
        <f>IF(K30="","",IF(OR(ISBLANK(DATA!$S66),DATA!$R66="harmless",DATA!$R66="undetected",DATA!$R66="timeout"),DATA!$R66,IF(DATA!$R66="suspicious","(susp) ","")&amp;DATA!$S66))</f>
        <v/>
      </c>
      <c r="M30" t="s">
        <v>13</v>
      </c>
      <c r="N30" s="1" t="str">
        <f>IF(ISBLANK(DATA!$Q91),"",DATA!$Q91)</f>
        <v/>
      </c>
      <c r="O30" t="str">
        <f>IF(N30="","",IF(OR(ISBLANK(DATA!$S91),DATA!$R91="harmless",DATA!$R91="undetected",DATA!$R91="timeout"),DATA!$R91,IF(DATA!$R91="suspicious","(susp) ","")&amp;DATA!$S91))</f>
        <v/>
      </c>
    </row>
    <row r="31" spans="1:16" x14ac:dyDescent="0.45">
      <c r="E31" s="1" t="str">
        <f>IF(ISBLANK(DATA!$Q17),"",DATA!$Q17)</f>
        <v/>
      </c>
      <c r="F31" t="str">
        <f>IF(E31="","",IF(OR(ISBLANK(DATA!$S17),DATA!$R17="harmless",DATA!$R17="undetected",DATA!$R17="timeout"),DATA!$R17,IF(DATA!$R17="suspicious","(susp) ","")&amp;DATA!$S17))</f>
        <v/>
      </c>
      <c r="G31" t="s">
        <v>13</v>
      </c>
      <c r="H31" s="1" t="str">
        <f>IF(ISBLANK(DATA!$Q42),"",DATA!$Q42)</f>
        <v/>
      </c>
      <c r="I31" t="str">
        <f>IF(H31="","",IF(OR(ISBLANK(DATA!$S42),DATA!$R42="harmless",DATA!$R42="undetected",DATA!$R42="timeout"),DATA!$R42,IF(DATA!$R42="suspicious","(susp) ","")&amp;DATA!$S42))</f>
        <v/>
      </c>
      <c r="J31" t="s">
        <v>13</v>
      </c>
      <c r="K31" s="1" t="str">
        <f>IF(ISBLANK(DATA!$Q67),"",DATA!$Q67)</f>
        <v/>
      </c>
      <c r="L31" t="str">
        <f>IF(K31="","",IF(OR(ISBLANK(DATA!$S67),DATA!$R67="harmless",DATA!$R67="undetected",DATA!$R67="timeout"),DATA!$R67,IF(DATA!$R67="suspicious","(susp) ","")&amp;DATA!$S67))</f>
        <v/>
      </c>
      <c r="M31" t="s">
        <v>13</v>
      </c>
      <c r="N31" s="1" t="str">
        <f>IF(ISBLANK(DATA!$Q92),"",DATA!$Q92)</f>
        <v/>
      </c>
      <c r="O31" t="str">
        <f>IF(N31="","",IF(OR(ISBLANK(DATA!$S92),DATA!$R92="harmless",DATA!$R92="undetected",DATA!$R92="timeout"),DATA!$R92,IF(DATA!$R92="suspicious","(susp) ","")&amp;DATA!$S92))</f>
        <v/>
      </c>
    </row>
    <row r="32" spans="1:16" x14ac:dyDescent="0.45">
      <c r="E32" s="1" t="str">
        <f>IF(ISBLANK(DATA!$Q18),"",DATA!$Q18)</f>
        <v/>
      </c>
      <c r="F32" t="str">
        <f>IF(E32="","",IF(OR(ISBLANK(DATA!$S18),DATA!$R18="harmless",DATA!$R18="undetected",DATA!$R18="timeout"),DATA!$R18,IF(DATA!$R18="suspicious","(susp) ","")&amp;DATA!$S18))</f>
        <v/>
      </c>
      <c r="G32" t="s">
        <v>13</v>
      </c>
      <c r="H32" s="1" t="str">
        <f>IF(ISBLANK(DATA!$Q43),"",DATA!$Q43)</f>
        <v/>
      </c>
      <c r="I32" t="str">
        <f>IF(H32="","",IF(OR(ISBLANK(DATA!$S43),DATA!$R43="harmless",DATA!$R43="undetected",DATA!$R43="timeout"),DATA!$R43,IF(DATA!$R43="suspicious","(susp) ","")&amp;DATA!$S43))</f>
        <v/>
      </c>
      <c r="J32" t="s">
        <v>13</v>
      </c>
      <c r="K32" s="1" t="str">
        <f>IF(ISBLANK(DATA!$Q68),"",DATA!$Q68)</f>
        <v/>
      </c>
      <c r="L32" t="str">
        <f>IF(K32="","",IF(OR(ISBLANK(DATA!$S68),DATA!$R68="harmless",DATA!$R68="undetected",DATA!$R68="timeout"),DATA!$R68,IF(DATA!$R68="suspicious","(susp) ","")&amp;DATA!$S68))</f>
        <v/>
      </c>
      <c r="M32" t="s">
        <v>13</v>
      </c>
      <c r="N32" s="1" t="str">
        <f>IF(ISBLANK(DATA!$Q93),"",DATA!$Q93)</f>
        <v/>
      </c>
      <c r="O32" t="str">
        <f>IF(N32="","",IF(OR(ISBLANK(DATA!$S93),DATA!$R93="harmless",DATA!$R93="undetected",DATA!$R93="timeout"),DATA!$R93,IF(DATA!$R93="suspicious","(susp) ","")&amp;DATA!$S93))</f>
        <v/>
      </c>
    </row>
    <row r="33" spans="5:15" x14ac:dyDescent="0.45">
      <c r="E33" s="1" t="str">
        <f>IF(ISBLANK(DATA!$Q19),"",DATA!$Q19)</f>
        <v/>
      </c>
      <c r="F33" t="str">
        <f>IF(E33="","",IF(OR(ISBLANK(DATA!$S19),DATA!$R19="harmless",DATA!$R19="undetected",DATA!$R19="timeout"),DATA!$R19,IF(DATA!$R19="suspicious","(susp) ","")&amp;DATA!$S19))</f>
        <v/>
      </c>
      <c r="G33" t="s">
        <v>13</v>
      </c>
      <c r="H33" s="1" t="str">
        <f>IF(ISBLANK(DATA!$Q44),"",DATA!$Q44)</f>
        <v/>
      </c>
      <c r="I33" t="str">
        <f>IF(H33="","",IF(OR(ISBLANK(DATA!$S44),DATA!$R44="harmless",DATA!$R44="undetected",DATA!$R44="timeout"),DATA!$R44,IF(DATA!$R44="suspicious","(susp) ","")&amp;DATA!$S44))</f>
        <v/>
      </c>
      <c r="J33" t="s">
        <v>13</v>
      </c>
      <c r="K33" s="1" t="str">
        <f>IF(ISBLANK(DATA!$Q69),"",DATA!$Q69)</f>
        <v/>
      </c>
      <c r="L33" t="str">
        <f>IF(K33="","",IF(OR(ISBLANK(DATA!$S69),DATA!$R69="harmless",DATA!$R69="undetected",DATA!$R69="timeout"),DATA!$R69,IF(DATA!$R69="suspicious","(susp) ","")&amp;DATA!$S69))</f>
        <v/>
      </c>
      <c r="M33" t="s">
        <v>13</v>
      </c>
      <c r="N33" s="1" t="str">
        <f>IF(ISBLANK(DATA!$Q94),"",DATA!$Q94)</f>
        <v/>
      </c>
      <c r="O33" t="str">
        <f>IF(N33="","",IF(OR(ISBLANK(DATA!$S94),DATA!$R94="harmless",DATA!$R94="undetected",DATA!$R94="timeout"),DATA!$R94,IF(DATA!$R94="suspicious","(susp) ","")&amp;DATA!$S94))</f>
        <v/>
      </c>
    </row>
    <row r="34" spans="5:15" x14ac:dyDescent="0.45">
      <c r="E34" s="1" t="str">
        <f>IF(ISBLANK(DATA!$Q20),"",DATA!$Q20)</f>
        <v/>
      </c>
      <c r="F34" t="str">
        <f>IF(E34="","",IF(OR(ISBLANK(DATA!$S20),DATA!$R20="harmless",DATA!$R20="undetected",DATA!$R20="timeout"),DATA!$R20,IF(DATA!$R20="suspicious","(susp) ","")&amp;DATA!$S20))</f>
        <v/>
      </c>
      <c r="G34" t="s">
        <v>13</v>
      </c>
      <c r="H34" s="1" t="str">
        <f>IF(ISBLANK(DATA!$Q45),"",DATA!$Q45)</f>
        <v/>
      </c>
      <c r="I34" t="str">
        <f>IF(H34="","",IF(OR(ISBLANK(DATA!$S45),DATA!$R45="harmless",DATA!$R45="undetected",DATA!$R45="timeout"),DATA!$R45,IF(DATA!$R45="suspicious","(susp) ","")&amp;DATA!$S45))</f>
        <v/>
      </c>
      <c r="J34" t="s">
        <v>13</v>
      </c>
      <c r="K34" s="1" t="str">
        <f>IF(ISBLANK(DATA!$Q70),"",DATA!$Q70)</f>
        <v/>
      </c>
      <c r="L34" t="str">
        <f>IF(K34="","",IF(OR(ISBLANK(DATA!$S70),DATA!$R70="harmless",DATA!$R70="undetected",DATA!$R70="timeout"),DATA!$R70,IF(DATA!$R70="suspicious","(susp) ","")&amp;DATA!$S70))</f>
        <v/>
      </c>
      <c r="M34" t="s">
        <v>13</v>
      </c>
      <c r="N34" s="1" t="str">
        <f>IF(ISBLANK(DATA!$Q95),"",DATA!$Q95)</f>
        <v/>
      </c>
      <c r="O34" t="str">
        <f>IF(N34="","",IF(OR(ISBLANK(DATA!$S95),DATA!$R95="harmless",DATA!$R95="undetected",DATA!$R95="timeout"),DATA!$R95,IF(DATA!$R95="suspicious","(susp) ","")&amp;DATA!$S95))</f>
        <v/>
      </c>
    </row>
    <row r="35" spans="5:15" x14ac:dyDescent="0.45">
      <c r="E35" s="1" t="str">
        <f>IF(ISBLANK(DATA!$Q21),"",DATA!$Q21)</f>
        <v/>
      </c>
      <c r="F35" t="str">
        <f>IF(E35="","",IF(OR(ISBLANK(DATA!$S21),DATA!$R21="harmless",DATA!$R21="undetected",DATA!$R21="timeout"),DATA!$R21,IF(DATA!$R21="suspicious","(susp) ","")&amp;DATA!$S21))</f>
        <v/>
      </c>
      <c r="G35" t="s">
        <v>13</v>
      </c>
      <c r="H35" s="1" t="str">
        <f>IF(ISBLANK(DATA!$Q46),"",DATA!$Q46)</f>
        <v/>
      </c>
      <c r="I35" t="str">
        <f>IF(H35="","",IF(OR(ISBLANK(DATA!$S46),DATA!$R46="harmless",DATA!$R46="undetected",DATA!$R46="timeout"),DATA!$R46,IF(DATA!$R46="suspicious","(susp) ","")&amp;DATA!$S46))</f>
        <v/>
      </c>
      <c r="J35" t="s">
        <v>13</v>
      </c>
      <c r="K35" s="1" t="str">
        <f>IF(ISBLANK(DATA!$Q71),"",DATA!$Q71)</f>
        <v/>
      </c>
      <c r="L35" t="str">
        <f>IF(K35="","",IF(OR(ISBLANK(DATA!$S71),DATA!$R71="harmless",DATA!$R71="undetected",DATA!$R71="timeout"),DATA!$R71,IF(DATA!$R71="suspicious","(susp) ","")&amp;DATA!$S71))</f>
        <v/>
      </c>
      <c r="M35" t="s">
        <v>13</v>
      </c>
      <c r="N35" s="1" t="str">
        <f>IF(ISBLANK(DATA!$Q96),"",DATA!$Q96)</f>
        <v/>
      </c>
      <c r="O35" t="str">
        <f>IF(N35="","",IF(OR(ISBLANK(DATA!$S96),DATA!$R96="harmless",DATA!$R96="undetected",DATA!$R96="timeout"),DATA!$R96,IF(DATA!$R96="suspicious","(susp) ","")&amp;DATA!$S96))</f>
        <v/>
      </c>
    </row>
    <row r="36" spans="5:15" x14ac:dyDescent="0.45">
      <c r="E36" s="1" t="str">
        <f>IF(ISBLANK(DATA!$Q22),"",DATA!$Q22)</f>
        <v/>
      </c>
      <c r="F36" t="str">
        <f>IF(E36="","",IF(OR(ISBLANK(DATA!$S22),DATA!$R22="harmless",DATA!$R22="undetected",DATA!$R22="timeout"),DATA!$R22,IF(DATA!$R22="suspicious","(susp) ","")&amp;DATA!$S22))</f>
        <v/>
      </c>
      <c r="G36" t="s">
        <v>13</v>
      </c>
      <c r="H36" s="1" t="str">
        <f>IF(ISBLANK(DATA!$Q47),"",DATA!$Q47)</f>
        <v/>
      </c>
      <c r="I36" t="str">
        <f>IF(H36="","",IF(OR(ISBLANK(DATA!$S47),DATA!$R47="harmless",DATA!$R47="undetected",DATA!$R47="timeout"),DATA!$R47,IF(DATA!$R47="suspicious","(susp) ","")&amp;DATA!$S47))</f>
        <v/>
      </c>
      <c r="J36" t="s">
        <v>13</v>
      </c>
      <c r="K36" s="1" t="str">
        <f>IF(ISBLANK(DATA!$Q72),"",DATA!$Q72)</f>
        <v/>
      </c>
      <c r="L36" t="str">
        <f>IF(K36="","",IF(OR(ISBLANK(DATA!$S72),DATA!$R72="harmless",DATA!$R72="undetected",DATA!$R72="timeout"),DATA!$R72,IF(DATA!$R72="suspicious","(susp) ","")&amp;DATA!$S72))</f>
        <v/>
      </c>
      <c r="N36" s="1" t="str">
        <f>IF(ISBLANK(DATA!$Q97),"",DATA!$Q97)</f>
        <v/>
      </c>
      <c r="O36" t="str">
        <f>IF(N36="","",IF(OR(ISBLANK(DATA!$S97),DATA!$R97="harmless",DATA!$R97="undetected",DATA!$R97="timeout"),DATA!$R97,IF(DATA!$R97="suspicious","(susp) ","")&amp;DATA!$S97))</f>
        <v/>
      </c>
    </row>
    <row r="37" spans="5:15" x14ac:dyDescent="0.45">
      <c r="E37" s="1" t="str">
        <f>IF(ISBLANK(DATA!$Q23),"",DATA!$Q23)</f>
        <v/>
      </c>
      <c r="F37" t="str">
        <f>IF(E37="","",IF(OR(ISBLANK(DATA!$S23),DATA!$R23="harmless",DATA!$R23="undetected",DATA!$R23="timeout"),DATA!$R23,IF(DATA!$R23="suspicious","(susp) ","")&amp;DATA!$S23))</f>
        <v/>
      </c>
      <c r="H37" s="1" t="str">
        <f>IF(ISBLANK(DATA!$Q48),"",DATA!$Q48)</f>
        <v/>
      </c>
      <c r="I37" t="str">
        <f>IF(H37="","",IF(OR(ISBLANK(DATA!$S48),DATA!$R48="harmless",DATA!$R48="undetected",DATA!$R48="timeout"),DATA!$R48,IF(DATA!$R48="suspicious","(susp) ","")&amp;DATA!$S48))</f>
        <v/>
      </c>
      <c r="K37" s="1" t="str">
        <f>IF(ISBLANK(DATA!$Q73),"",DATA!$Q73)</f>
        <v/>
      </c>
      <c r="L37" t="str">
        <f>IF(K37="","",IF(OR(ISBLANK(DATA!$S73),DATA!$R73="harmless",DATA!$R73="undetected",DATA!$R73="timeout"),DATA!$R73,IF(DATA!$R73="suspicious","(susp) ","")&amp;DATA!$S73))</f>
        <v/>
      </c>
      <c r="N37" s="1" t="str">
        <f>IF(ISBLANK(DATA!$Q98),"",DATA!$Q98)</f>
        <v/>
      </c>
      <c r="O37" t="str">
        <f>IF(N37="","",IF(OR(ISBLANK(DATA!$S98),DATA!$R98="harmless",DATA!$R98="undetected",DATA!$R98="timeout"),DATA!$R98,IF(DATA!$R98="suspicious","(susp) ","")&amp;DATA!$S98))</f>
        <v/>
      </c>
    </row>
    <row r="38" spans="5:15" x14ac:dyDescent="0.45">
      <c r="E38" s="1" t="str">
        <f>IF(ISBLANK(DATA!$Q24),"",DATA!$Q24)</f>
        <v/>
      </c>
      <c r="F38" t="str">
        <f>IF(E38="","",IF(OR(ISBLANK(DATA!$S24),DATA!$R24="harmless",DATA!$R24="undetected",DATA!$R24="timeout"),DATA!$R24,IF(DATA!$R24="suspicious","(susp) ","")&amp;DATA!$S24))</f>
        <v/>
      </c>
      <c r="H38" s="1" t="str">
        <f>IF(ISBLANK(DATA!$Q49),"",DATA!$Q49)</f>
        <v/>
      </c>
      <c r="I38" t="str">
        <f>IF(H38="","",IF(OR(ISBLANK(DATA!$S49),DATA!$R49="harmless",DATA!$R49="undetected",DATA!$R49="timeout"),DATA!$R49,IF(DATA!$R49="suspicious","(susp) ","")&amp;DATA!$S49))</f>
        <v/>
      </c>
      <c r="K38" s="1" t="str">
        <f>IF(ISBLANK(DATA!$Q74),"",DATA!$Q74)</f>
        <v/>
      </c>
      <c r="L38" t="str">
        <f>IF(K38="","",IF(OR(ISBLANK(DATA!$S74),DATA!$R74="harmless",DATA!$R74="undetected",DATA!$R74="timeout"),DATA!$R74,IF(DATA!$R74="suspicious","(susp) ","")&amp;DATA!$S74))</f>
        <v/>
      </c>
      <c r="N38" s="1" t="str">
        <f>IF(ISBLANK(DATA!$Q99),"",DATA!$Q99)</f>
        <v/>
      </c>
      <c r="O38" t="str">
        <f>IF(N38="","",IF(OR(ISBLANK(DATA!$S99),DATA!$R99="harmless",DATA!$R99="undetected",DATA!$R99="timeout"),DATA!$R99,IF(DATA!$R99="suspicious","(susp) ","")&amp;DATA!$S99))</f>
        <v/>
      </c>
    </row>
    <row r="39" spans="5:15" x14ac:dyDescent="0.45">
      <c r="E39" s="1" t="str">
        <f>IF(ISBLANK(DATA!$Q25),"",DATA!$Q25)</f>
        <v/>
      </c>
      <c r="F39" t="str">
        <f>IF(E39="","",IF(OR(ISBLANK(DATA!$S25),DATA!$R25="harmless",DATA!$R25="undetected",DATA!$R25="timeout"),DATA!$R25,IF(DATA!$R25="suspicious","(susp) ","")&amp;DATA!$S25))</f>
        <v/>
      </c>
      <c r="H39" s="1" t="str">
        <f>IF(ISBLANK(DATA!$Q50),"",DATA!$Q50)</f>
        <v/>
      </c>
      <c r="I39" t="str">
        <f>IF(H39="","",IF(OR(ISBLANK(DATA!$S50),DATA!$R50="harmless",DATA!$R50="undetected",DATA!$R50="timeout"),DATA!$R50,IF(DATA!$R50="suspicious","(susp) ","")&amp;DATA!$S50))</f>
        <v/>
      </c>
      <c r="K39" s="1" t="str">
        <f>IF(ISBLANK(DATA!$Q75),"",DATA!$Q75)</f>
        <v/>
      </c>
      <c r="L39" t="str">
        <f>IF(K39="","",IF(OR(ISBLANK(DATA!$S75),DATA!$R75="harmless",DATA!$R75="undetected",DATA!$R75="timeout"),DATA!$R75,IF(DATA!$R75="suspicious","(susp) ","")&amp;DATA!$S75))</f>
        <v/>
      </c>
      <c r="N39" s="1" t="str">
        <f>IF(ISBLANK(DATA!$Q100),"",DATA!$Q100)</f>
        <v/>
      </c>
      <c r="O39" t="str">
        <f>IF(N39="","",IF(OR(ISBLANK(DATA!$S100),DATA!$R100="harmless",DATA!$R100="undetected",DATA!$R100="timeout"),DATA!$R100,IF(DATA!$R100="suspicious","(susp) ","")&amp;DATA!$S100))</f>
        <v/>
      </c>
    </row>
    <row r="40" spans="5:15" x14ac:dyDescent="0.45">
      <c r="E40" s="1" t="str">
        <f>IF(ISBLANK(DATA!$Q26),"",DATA!$Q26)</f>
        <v/>
      </c>
      <c r="F40" t="str">
        <f>IF(E40="","",IF(OR(ISBLANK(DATA!$S26),DATA!$R26="harmless",DATA!$R26="undetected",DATA!$R26="timeout"),DATA!$R26,IF(DATA!$R26="suspicious","(susp) ","")&amp;DATA!$S26))</f>
        <v/>
      </c>
      <c r="H40" s="1" t="str">
        <f>IF(ISBLANK(DATA!$Q51),"",DATA!$Q51)</f>
        <v/>
      </c>
      <c r="I40" t="str">
        <f>IF(H40="","",IF(OR(ISBLANK(DATA!$S51),DATA!$R51="harmless",DATA!$R51="undetected",DATA!$R51="timeout"),DATA!$R51,IF(DATA!$R51="suspicious","(susp) ","")&amp;DATA!$S51))</f>
        <v/>
      </c>
      <c r="K40" s="1" t="str">
        <f>IF(ISBLANK(DATA!$Q76),"",DATA!$Q76)</f>
        <v/>
      </c>
      <c r="L40" t="str">
        <f>IF(K40="","",IF(OR(ISBLANK(DATA!$S76),DATA!$R76="harmless",DATA!$R76="undetected",DATA!$R76="timeout"),DATA!$R76,IF(DATA!$R76="suspicious","(susp) ","")&amp;DATA!$S76))</f>
        <v/>
      </c>
      <c r="N40" s="1" t="str">
        <f>IF(ISBLANK(DATA!$Q101),"",DATA!$Q101)</f>
        <v/>
      </c>
      <c r="O40" t="str">
        <f>IF(N40="","",IF(OR(ISBLANK(DATA!$S101),DATA!$R101="harmless",DATA!$R101="undetected",DATA!$R101="timeout"),DATA!$R101,IF(DATA!$R101="suspicious","(susp) ","")&amp;DATA!$S101))</f>
        <v/>
      </c>
    </row>
    <row r="41" spans="5:15" x14ac:dyDescent="0.45">
      <c r="E41" s="1" t="str">
        <f>IF(ISBLANK(DATA!$Q27),"",DATA!$Q27)</f>
        <v/>
      </c>
      <c r="F41" t="str">
        <f>IF(E41="","",IF(OR(ISBLANK(DATA!$S27),DATA!$R27="harmless",DATA!$R27="undetected",DATA!$R27="timeout"),DATA!$R27,IF(DATA!$R27="suspicious","(susp) ","")&amp;DATA!$S27))</f>
        <v/>
      </c>
      <c r="H41" s="1" t="str">
        <f>IF(ISBLANK(DATA!$Q52),"",DATA!$Q52)</f>
        <v/>
      </c>
      <c r="I41" t="str">
        <f>IF(H41="","",IF(OR(ISBLANK(DATA!$S52),DATA!$R52="harmless",DATA!$R52="undetected",DATA!$R52="timeout"),DATA!$R52,IF(DATA!$R52="suspicious","(susp) ","")&amp;DATA!$S52))</f>
        <v/>
      </c>
      <c r="K41" s="1" t="str">
        <f>IF(ISBLANK(DATA!$Q77),"",DATA!$Q77)</f>
        <v/>
      </c>
      <c r="L41" t="str">
        <f>IF(K41="","",IF(OR(ISBLANK(DATA!$S77),DATA!$R77="harmless",DATA!$R77="undetected",DATA!$R77="timeout"),DATA!$R77,IF(DATA!$R77="suspicious","(susp) ","")&amp;DATA!$S77))</f>
        <v/>
      </c>
      <c r="N41" s="1" t="str">
        <f>IF(ISBLANK(DATA!$Q102),"",DATA!$Q102)</f>
        <v>None</v>
      </c>
      <c r="O41">
        <f>IF(N41="","",IF(OR(ISBLANK(DATA!$S102),DATA!$R102="harmless",DATA!$R102="undetected",DATA!$R102="timeout"),DATA!$R102,IF(DATA!$R102="suspicious","(susp) ","")&amp;DATA!$S102))</f>
        <v>0</v>
      </c>
    </row>
    <row r="101" spans="2:3" x14ac:dyDescent="0.45">
      <c r="B101" s="8" t="e">
        <f t="shared" ref="B101:B106" si="0">IF(OR(ISBLANK(B11),C11&lt;1),NA(),B11)</f>
        <v>#N/A</v>
      </c>
      <c r="C101" s="8" t="e">
        <f t="shared" ref="C101:C106" si="1">IF(OR(B11="",ISBLANK(B11),C11&lt;1),NA(),C11)</f>
        <v>#N/A</v>
      </c>
    </row>
    <row r="102" spans="2:3" x14ac:dyDescent="0.45">
      <c r="B102" s="8" t="e">
        <f t="shared" si="0"/>
        <v>#N/A</v>
      </c>
      <c r="C102" s="8" t="e">
        <f t="shared" si="1"/>
        <v>#N/A</v>
      </c>
    </row>
    <row r="103" spans="2:3" x14ac:dyDescent="0.45">
      <c r="B103" s="8" t="e">
        <f t="shared" si="0"/>
        <v>#N/A</v>
      </c>
      <c r="C103" s="8" t="e">
        <f t="shared" si="1"/>
        <v>#N/A</v>
      </c>
    </row>
    <row r="104" spans="2:3" x14ac:dyDescent="0.45">
      <c r="B104" s="8" t="e">
        <f t="shared" si="0"/>
        <v>#N/A</v>
      </c>
      <c r="C104" s="8" t="e">
        <f t="shared" si="1"/>
        <v>#N/A</v>
      </c>
    </row>
    <row r="105" spans="2:3" x14ac:dyDescent="0.45">
      <c r="B105" s="8" t="e">
        <f t="shared" si="0"/>
        <v>#N/A</v>
      </c>
      <c r="C105" s="8" t="e">
        <f t="shared" si="1"/>
        <v>#N/A</v>
      </c>
    </row>
    <row r="106" spans="2:3" x14ac:dyDescent="0.45">
      <c r="B106" s="8" t="str">
        <f t="shared" si="0"/>
        <v/>
      </c>
      <c r="C106" s="8" t="e">
        <f t="shared" si="1"/>
        <v>#N/A</v>
      </c>
    </row>
    <row r="107" spans="2:3" x14ac:dyDescent="0.45">
      <c r="B107" s="9" t="s">
        <v>22</v>
      </c>
      <c r="C107" s="9" cm="1">
        <f t="array" ref="C107">SUM(IF(ISERROR($C$101:$C$106),"",$C$101:$C$106))</f>
        <v>0</v>
      </c>
    </row>
    <row r="108" spans="2:3" x14ac:dyDescent="0.45">
      <c r="B108" s="9" t="s">
        <v>23</v>
      </c>
      <c r="C108" s="9" t="s">
        <v>24</v>
      </c>
    </row>
    <row r="109" spans="2:3" x14ac:dyDescent="0.45">
      <c r="B109" s="8" t="s">
        <v>25</v>
      </c>
      <c r="C109" s="8">
        <v>0</v>
      </c>
    </row>
    <row r="110" spans="2:3" x14ac:dyDescent="0.45">
      <c r="B110" s="8" t="s">
        <v>26</v>
      </c>
      <c r="C110" s="8">
        <v>0.5</v>
      </c>
    </row>
    <row r="111" spans="2:3" x14ac:dyDescent="0.45">
      <c r="B111" s="8" t="s">
        <v>27</v>
      </c>
      <c r="C111" s="8">
        <v>0.5</v>
      </c>
    </row>
    <row r="112" spans="2:3" x14ac:dyDescent="0.45">
      <c r="B112" s="8" t="s">
        <v>28</v>
      </c>
      <c r="C112" s="8">
        <f>SUM(C109:C111)</f>
        <v>1</v>
      </c>
    </row>
    <row r="113" spans="2:3" x14ac:dyDescent="0.45">
      <c r="B113" s="9" t="s">
        <v>29</v>
      </c>
      <c r="C113" s="9" t="s">
        <v>24</v>
      </c>
    </row>
    <row r="114" spans="2:3" x14ac:dyDescent="0.45">
      <c r="B114" s="8" t="s">
        <v>30</v>
      </c>
      <c r="C114" s="8">
        <f>C117/($C$118*2)</f>
        <v>0.5</v>
      </c>
    </row>
    <row r="115" spans="2:3" x14ac:dyDescent="0.45">
      <c r="B115" s="8" t="s">
        <v>31</v>
      </c>
      <c r="C115" s="8">
        <v>0.02</v>
      </c>
    </row>
    <row r="116" spans="2:3" x14ac:dyDescent="0.45">
      <c r="B116" s="8" t="s">
        <v>32</v>
      </c>
      <c r="C116" s="8">
        <f>SUM(C109:C112)-SUM(C114:C115)</f>
        <v>1.48</v>
      </c>
    </row>
    <row r="117" spans="2:3" x14ac:dyDescent="0.45">
      <c r="B117" s="8" t="s">
        <v>33</v>
      </c>
      <c r="C117" s="8">
        <f>IF(C24&gt;0,MIN(C24,$C$118),MAX(C24,-$C$118))+$C$118</f>
        <v>100</v>
      </c>
    </row>
    <row r="118" spans="2:3" x14ac:dyDescent="0.45">
      <c r="B118" s="8" t="s">
        <v>34</v>
      </c>
      <c r="C118" s="8">
        <v>100</v>
      </c>
    </row>
  </sheetData>
  <mergeCells count="6">
    <mergeCell ref="B1:I1"/>
    <mergeCell ref="A10:C10"/>
    <mergeCell ref="A23:C23"/>
    <mergeCell ref="E4:I4"/>
    <mergeCell ref="A4:C4"/>
    <mergeCell ref="A18:C18"/>
  </mergeCells>
  <phoneticPr fontId="7" type="noConversion"/>
  <conditionalFormatting sqref="F17:F41 I17:I41 L17:L41 O17:O41">
    <cfRule type="containsText" dxfId="30" priority="2" stopIfTrue="1" operator="containsText" text="failure">
      <formula>NOT(ISERROR(SEARCH("failure",F17)))</formula>
    </cfRule>
    <cfRule type="containsText" dxfId="29" priority="3" stopIfTrue="1" operator="containsText" text="timeout">
      <formula>NOT(ISERROR(SEARCH("timeout",F17)))</formula>
    </cfRule>
    <cfRule type="containsText" dxfId="28" priority="4" stopIfTrue="1" operator="containsText" text="type-unsupported">
      <formula>NOT(ISERROR(SEARCH("type-unsupported",F17)))</formula>
    </cfRule>
    <cfRule type="containsText" dxfId="27" priority="5" stopIfTrue="1" operator="containsText" text="clean">
      <formula>NOT(ISERROR(SEARCH("clean",F17)))</formula>
    </cfRule>
    <cfRule type="containsText" dxfId="26" priority="6" stopIfTrue="1" operator="containsText" text="harmless">
      <formula>NOT(ISERROR(SEARCH("harmless",F17)))</formula>
    </cfRule>
    <cfRule type="containsText" dxfId="25" priority="7" stopIfTrue="1" operator="containsText" text="undetected">
      <formula>NOT(ISERROR(SEARCH("undetected",F17)))</formula>
    </cfRule>
    <cfRule type="notContainsBlanks" dxfId="24" priority="19">
      <formula>LEN(TRIM(F17))&gt;0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stopIfTrue="1" operator="containsText" text="susp" id="{E347CCBE-D975-4625-9339-3CFB193DA3C6}">
            <xm:f>NOT(ISERROR(SEARCH("susp",'DOMAIN SUMMARY'!F16)))</xm:f>
            <x14:dxf>
              <font>
                <b val="0"/>
                <i val="0"/>
                <strike val="0"/>
                <color rgb="FFE8A836"/>
              </font>
              <numFmt numFmtId="168" formatCode="\!\ @"/>
              <fill>
                <patternFill patternType="none">
                  <bgColor auto="1"/>
                </patternFill>
              </fill>
            </x14:dxf>
          </x14:cfRule>
          <xm:sqref>F17:F41 I17:I41 L17:L41 O17:O41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DCDC4-D0C7-4A75-BC87-799C61F3CE5D}">
  <dimension ref="A1:P117"/>
  <sheetViews>
    <sheetView zoomScaleNormal="100" workbookViewId="0">
      <selection activeCell="B1" sqref="B1:I1"/>
    </sheetView>
  </sheetViews>
  <sheetFormatPr defaultRowHeight="14.25" x14ac:dyDescent="0.45"/>
  <cols>
    <col min="2" max="2" width="17.33203125" customWidth="1"/>
    <col min="3" max="3" width="20.796875" bestFit="1" customWidth="1"/>
    <col min="5" max="5" width="11.53125" customWidth="1"/>
    <col min="6" max="6" width="17.33203125" customWidth="1"/>
    <col min="7" max="7" width="4.59765625" customWidth="1"/>
    <col min="8" max="8" width="11.53125" customWidth="1"/>
    <col min="9" max="9" width="17.33203125" customWidth="1"/>
    <col min="10" max="10" width="4.59765625" customWidth="1"/>
    <col min="11" max="11" width="11.53125" customWidth="1"/>
    <col min="12" max="12" width="17.33203125" customWidth="1"/>
    <col min="13" max="13" width="4.59765625" customWidth="1"/>
    <col min="14" max="14" width="11.53125" customWidth="1"/>
    <col min="15" max="15" width="17.33203125" customWidth="1"/>
  </cols>
  <sheetData>
    <row r="1" spans="1:16" ht="26.55" customHeight="1" thickBot="1" x14ac:dyDescent="0.8">
      <c r="B1" s="15" t="str">
        <f>UPPER(DATA!$A$3)&amp;" ANALYSIS SUMMARY"</f>
        <v xml:space="preserve"> ANALYSIS SUMMARY</v>
      </c>
      <c r="C1" s="15"/>
      <c r="D1" s="15"/>
      <c r="E1" s="15"/>
      <c r="F1" s="15"/>
      <c r="G1" s="15"/>
      <c r="H1" s="15"/>
      <c r="I1" s="15"/>
    </row>
    <row r="2" spans="1:16" ht="14.65" thickTop="1" x14ac:dyDescent="0.45">
      <c r="B2" s="4" t="str">
        <f>"ID: "&amp;DATA!$B$3</f>
        <v xml:space="preserve">ID: </v>
      </c>
    </row>
    <row r="4" spans="1:16" ht="17.25" thickBot="1" x14ac:dyDescent="0.55000000000000004">
      <c r="A4" s="16" t="s">
        <v>4</v>
      </c>
      <c r="B4" s="16"/>
      <c r="C4" s="16"/>
      <c r="E4" s="16" t="s">
        <v>11</v>
      </c>
      <c r="F4" s="16"/>
      <c r="G4" s="16"/>
      <c r="H4" s="16"/>
      <c r="I4" s="16"/>
    </row>
    <row r="5" spans="1:16" ht="14.65" thickTop="1" x14ac:dyDescent="0.45">
      <c r="B5" s="1" t="s">
        <v>38</v>
      </c>
      <c r="C5">
        <f>DATA!C3</f>
        <v>0</v>
      </c>
    </row>
    <row r="6" spans="1:16" x14ac:dyDescent="0.45">
      <c r="B6" s="1" t="s">
        <v>39</v>
      </c>
      <c r="C6">
        <f>IF(DATA!$A$3="file",IF(DATA!$F$3&gt;1048576,ROUND(DATA!$F$3/1024/1024,2)&amp;" MB",IF(DATA!$F$3&gt;1024,ROUND(DATA!$F$3/1024,2)&amp;" KB",DATA!$F$3&amp;" bytes")), DATA!$F$3)</f>
        <v>0</v>
      </c>
      <c r="P6" t="s">
        <v>13</v>
      </c>
    </row>
    <row r="7" spans="1:16" x14ac:dyDescent="0.45">
      <c r="B7" s="1" t="s">
        <v>40</v>
      </c>
      <c r="C7" t="str">
        <f>IF(ISBLANK(DATA!I3),"None",DATA!I3)</f>
        <v>None</v>
      </c>
      <c r="P7" t="s">
        <v>13</v>
      </c>
    </row>
    <row r="8" spans="1:16" x14ac:dyDescent="0.45">
      <c r="P8" t="s">
        <v>13</v>
      </c>
    </row>
    <row r="9" spans="1:16" ht="17.25" thickBot="1" x14ac:dyDescent="0.55000000000000004">
      <c r="A9" s="16" t="s">
        <v>14</v>
      </c>
      <c r="B9" s="16"/>
      <c r="C9" s="16"/>
      <c r="P9" t="s">
        <v>13</v>
      </c>
    </row>
    <row r="10" spans="1:16" ht="14.65" thickTop="1" x14ac:dyDescent="0.45">
      <c r="B10" s="1" t="s">
        <v>16</v>
      </c>
      <c r="C10" s="3">
        <f>DATA!$K$3</f>
        <v>0</v>
      </c>
      <c r="P10" t="s">
        <v>13</v>
      </c>
    </row>
    <row r="11" spans="1:16" x14ac:dyDescent="0.45">
      <c r="B11" s="1" t="s">
        <v>15</v>
      </c>
      <c r="C11" s="3">
        <f>DATA!$J$3</f>
        <v>0</v>
      </c>
      <c r="P11" t="s">
        <v>13</v>
      </c>
    </row>
    <row r="12" spans="1:16" x14ac:dyDescent="0.45">
      <c r="B12" s="1" t="s">
        <v>17</v>
      </c>
      <c r="C12" s="3">
        <f>DATA!$L$3</f>
        <v>0</v>
      </c>
      <c r="P12" t="s">
        <v>13</v>
      </c>
    </row>
    <row r="13" spans="1:16" x14ac:dyDescent="0.45">
      <c r="B13" s="1" t="s">
        <v>18</v>
      </c>
      <c r="C13" s="3">
        <f>DATA!$M$3</f>
        <v>0</v>
      </c>
      <c r="P13" t="s">
        <v>13</v>
      </c>
    </row>
    <row r="14" spans="1:16" x14ac:dyDescent="0.45">
      <c r="B14" s="1" t="s">
        <v>19</v>
      </c>
      <c r="C14" s="3">
        <f>DATA!$O$3</f>
        <v>0</v>
      </c>
      <c r="P14" t="s">
        <v>13</v>
      </c>
    </row>
    <row r="15" spans="1:16" x14ac:dyDescent="0.45">
      <c r="B15" s="1" t="str">
        <f>IF(DATA!$A$3="file", "Unsupported", "")</f>
        <v/>
      </c>
      <c r="C15" s="3" t="str">
        <f>IF(DATA!$A$3="file", DATA!$N$3, "")</f>
        <v/>
      </c>
      <c r="P15" t="s">
        <v>13</v>
      </c>
    </row>
    <row r="16" spans="1:16" ht="17.25" thickBot="1" x14ac:dyDescent="0.55000000000000004">
      <c r="A16" s="16" t="s">
        <v>5</v>
      </c>
      <c r="B16" s="16"/>
      <c r="C16" s="16"/>
      <c r="E16" s="1" t="str">
        <f>IF(ISBLANK(DATA!$Q3),"",DATA!$Q3)</f>
        <v/>
      </c>
      <c r="F16" t="str">
        <f>IF(E16="","",IF(OR(ISBLANK(DATA!$S3),DATA!$R3="harmless",DATA!$R3="undetected",DATA!$R3="timeout"),DATA!$R3,IF(DATA!$R3="suspicious","(susp) ","")&amp;DATA!$S3))</f>
        <v/>
      </c>
      <c r="G16" t="s">
        <v>13</v>
      </c>
      <c r="H16" s="1" t="str">
        <f>IF(ISBLANK(DATA!$Q28),"",DATA!$Q28)</f>
        <v/>
      </c>
      <c r="I16" t="str">
        <f>IF(H16="","",IF(OR(ISBLANK(DATA!$S28),DATA!$R28="harmless",DATA!$R28="undetected",DATA!$R28="timeout"),DATA!$R28,IF(DATA!$R28="suspicious","(susp) ","")&amp;DATA!$S28))</f>
        <v/>
      </c>
      <c r="J16" t="s">
        <v>13</v>
      </c>
      <c r="K16" s="1" t="str">
        <f>IF(ISBLANK(DATA!$Q53),"",DATA!$Q53)</f>
        <v/>
      </c>
      <c r="L16" t="str">
        <f>IF(K16="","",IF(OR(ISBLANK(DATA!$S53),DATA!$R53="harmless",DATA!$R53="undetected",DATA!$R53="timeout"),DATA!$R53,IF(DATA!$R53="suspicious","(susp) ","")&amp;DATA!$S53))</f>
        <v/>
      </c>
      <c r="M16" t="s">
        <v>13</v>
      </c>
      <c r="N16" s="1" t="str">
        <f>IF(ISBLANK(DATA!$Q78),"",DATA!$Q78)</f>
        <v/>
      </c>
      <c r="O16" t="str">
        <f>IF(N16="","",IF(OR(ISBLANK(DATA!$S78),DATA!$R78="harmless",DATA!$R78="undetected",DATA!$R78="timeout"),DATA!$R78,IF(DATA!$R78="suspicious","(susp) ","")&amp;DATA!$S78))</f>
        <v/>
      </c>
      <c r="P16" t="s">
        <v>13</v>
      </c>
    </row>
    <row r="17" spans="1:16" ht="14.65" thickTop="1" x14ac:dyDescent="0.45">
      <c r="B17" s="1" t="s">
        <v>6</v>
      </c>
      <c r="C17" s="5">
        <f>(((DATA!$D$3/60)/60)/24)+DATE(1970,1,1)</f>
        <v>25569</v>
      </c>
      <c r="E17" s="1" t="str">
        <f>IF(ISBLANK(DATA!$Q4),"",DATA!$Q4)</f>
        <v/>
      </c>
      <c r="F17" t="str">
        <f>IF(E17="","",IF(OR(ISBLANK(DATA!$S4),DATA!$R4="harmless",DATA!$R4="undetected",DATA!$R4="timeout"),DATA!$R4,IF(DATA!$R4="suspicious","(susp) ","")&amp;DATA!$S4))</f>
        <v/>
      </c>
      <c r="G17" t="s">
        <v>13</v>
      </c>
      <c r="H17" s="1" t="str">
        <f>IF(ISBLANK(DATA!$Q29),"",DATA!$Q29)</f>
        <v/>
      </c>
      <c r="I17" t="str">
        <f>IF(H17="","",IF(OR(ISBLANK(DATA!$S29),DATA!$R29="harmless",DATA!$R29="undetected",DATA!$R29="timeout"),DATA!$R29,IF(DATA!$R29="suspicious","(susp) ","")&amp;DATA!$S29))</f>
        <v/>
      </c>
      <c r="J17" t="s">
        <v>13</v>
      </c>
      <c r="K17" s="1" t="str">
        <f>IF(ISBLANK(DATA!$Q54),"",DATA!$Q54)</f>
        <v/>
      </c>
      <c r="L17" t="str">
        <f>IF(K17="","",IF(OR(ISBLANK(DATA!$S54),DATA!$R54="harmless",DATA!$R54="undetected",DATA!$R54="timeout"),DATA!$R54,IF(DATA!$R54="suspicious","(susp) ","")&amp;DATA!$S54))</f>
        <v/>
      </c>
      <c r="M17" t="s">
        <v>13</v>
      </c>
      <c r="N17" s="1" t="str">
        <f>IF(ISBLANK(DATA!$Q79),"",DATA!$Q79)</f>
        <v/>
      </c>
      <c r="O17" t="str">
        <f>IF(N17="","",IF(OR(ISBLANK(DATA!$S79),DATA!$R79="harmless",DATA!$R79="undetected",DATA!$R79="timeout"),DATA!$R79,IF(DATA!$R79="suspicious","(susp) ","")&amp;DATA!$S79))</f>
        <v/>
      </c>
      <c r="P17" t="s">
        <v>13</v>
      </c>
    </row>
    <row r="18" spans="1:16" x14ac:dyDescent="0.45">
      <c r="B18" s="1" t="s">
        <v>7</v>
      </c>
      <c r="C18" s="5">
        <f>(((DATA!$E$3/60)/60)/24)+DATE(1970,1,1)</f>
        <v>25569</v>
      </c>
      <c r="E18" s="1" t="str">
        <f>IF(ISBLANK(DATA!$Q5),"",DATA!$Q5)</f>
        <v/>
      </c>
      <c r="F18" t="str">
        <f>IF(E18="","",IF(OR(ISBLANK(DATA!$S5),DATA!$R5="harmless",DATA!$R5="undetected",DATA!$R5="timeout"),DATA!$R5,IF(DATA!$R5="suspicious","(susp) ","")&amp;DATA!$S5))</f>
        <v/>
      </c>
      <c r="G18" t="s">
        <v>13</v>
      </c>
      <c r="H18" s="1" t="str">
        <f>IF(ISBLANK(DATA!$Q30),"",DATA!$Q30)</f>
        <v/>
      </c>
      <c r="I18" t="str">
        <f>IF(H18="","",IF(OR(ISBLANK(DATA!$S30),DATA!$R30="harmless",DATA!$R30="undetected",DATA!$R30="timeout"),DATA!$R30,IF(DATA!$R30="suspicious","(susp) ","")&amp;DATA!$S30))</f>
        <v/>
      </c>
      <c r="J18" t="s">
        <v>13</v>
      </c>
      <c r="K18" s="1" t="str">
        <f>IF(ISBLANK(DATA!$Q55),"",DATA!$Q55)</f>
        <v/>
      </c>
      <c r="L18" t="str">
        <f>IF(K18="","",IF(OR(ISBLANK(DATA!$S55),DATA!$R55="harmless",DATA!$R55="undetected",DATA!$R55="timeout"),DATA!$R55,IF(DATA!$R55="suspicious","(susp) ","")&amp;DATA!$S55))</f>
        <v/>
      </c>
      <c r="M18" t="s">
        <v>13</v>
      </c>
      <c r="N18" s="1" t="str">
        <f>IF(ISBLANK(DATA!$Q80),"",DATA!$Q80)</f>
        <v/>
      </c>
      <c r="O18" t="str">
        <f>IF(N18="","",IF(OR(ISBLANK(DATA!$S80),DATA!$R80="harmless",DATA!$R80="undetected",DATA!$R80="timeout"),DATA!$R80,IF(DATA!$R80="suspicious","(susp) ","")&amp;DATA!$S80))</f>
        <v/>
      </c>
      <c r="P18" t="s">
        <v>13</v>
      </c>
    </row>
    <row r="19" spans="1:16" x14ac:dyDescent="0.45">
      <c r="B19" s="1" t="s">
        <v>8</v>
      </c>
      <c r="C19" s="5">
        <f>(((DATA!$P$3/60)/60)/24)+DATE(1970,1,1)</f>
        <v>25569</v>
      </c>
      <c r="E19" s="1" t="str">
        <f>IF(ISBLANK(DATA!$Q6),"",DATA!$Q6)</f>
        <v/>
      </c>
      <c r="F19" t="str">
        <f>IF(E19="","",IF(OR(ISBLANK(DATA!$S6),DATA!$R6="harmless",DATA!$R6="undetected",DATA!$R6="timeout"),DATA!$R6,IF(DATA!$R6="suspicious","(susp) ","")&amp;DATA!$S6))</f>
        <v/>
      </c>
      <c r="G19" t="s">
        <v>13</v>
      </c>
      <c r="H19" s="1" t="str">
        <f>IF(ISBLANK(DATA!$Q31),"",DATA!$Q31)</f>
        <v/>
      </c>
      <c r="I19" t="str">
        <f>IF(H19="","",IF(OR(ISBLANK(DATA!$S31),DATA!$R31="harmless",DATA!$R31="undetected",DATA!$R31="timeout"),DATA!$R31,IF(DATA!$R31="suspicious","(susp) ","")&amp;DATA!$S31))</f>
        <v/>
      </c>
      <c r="J19" t="s">
        <v>13</v>
      </c>
      <c r="K19" s="1" t="str">
        <f>IF(ISBLANK(DATA!$Q56),"",DATA!$Q56)</f>
        <v/>
      </c>
      <c r="L19" t="str">
        <f>IF(K19="","",IF(OR(ISBLANK(DATA!$S56),DATA!$R56="harmless",DATA!$R56="undetected",DATA!$R56="timeout"),DATA!$R56,IF(DATA!$R56="suspicious","(susp) ","")&amp;DATA!$S56))</f>
        <v/>
      </c>
      <c r="M19" t="s">
        <v>13</v>
      </c>
      <c r="N19" s="1" t="str">
        <f>IF(ISBLANK(DATA!$Q81),"",DATA!$Q81)</f>
        <v/>
      </c>
      <c r="O19" t="str">
        <f>IF(N19="","",IF(OR(ISBLANK(DATA!$S81),DATA!$R81="harmless",DATA!$R81="undetected",DATA!$R81="timeout"),DATA!$R81,IF(DATA!$R81="suspicious","(susp) ","")&amp;DATA!$S81))</f>
        <v/>
      </c>
      <c r="P19" t="s">
        <v>13</v>
      </c>
    </row>
    <row r="20" spans="1:16" x14ac:dyDescent="0.45">
      <c r="E20" s="1" t="str">
        <f>IF(ISBLANK(DATA!$Q7),"",DATA!$Q7)</f>
        <v/>
      </c>
      <c r="F20" t="str">
        <f>IF(E20="","",IF(OR(ISBLANK(DATA!$S7),DATA!$R7="harmless",DATA!$R7="undetected",DATA!$R7="timeout"),DATA!$R7,IF(DATA!$R7="suspicious","(susp) ","")&amp;DATA!$S7))</f>
        <v/>
      </c>
      <c r="G20" t="s">
        <v>13</v>
      </c>
      <c r="H20" s="1" t="str">
        <f>IF(ISBLANK(DATA!$Q32),"",DATA!$Q32)</f>
        <v/>
      </c>
      <c r="I20" t="str">
        <f>IF(H20="","",IF(OR(ISBLANK(DATA!$S32),DATA!$R32="harmless",DATA!$R32="undetected",DATA!$R32="timeout"),DATA!$R32,IF(DATA!$R32="suspicious","(susp) ","")&amp;DATA!$S32))</f>
        <v/>
      </c>
      <c r="J20" t="s">
        <v>13</v>
      </c>
      <c r="K20" s="1" t="str">
        <f>IF(ISBLANK(DATA!$Q57),"",DATA!$Q57)</f>
        <v/>
      </c>
      <c r="L20" t="str">
        <f>IF(K20="","",IF(OR(ISBLANK(DATA!$S57),DATA!$R57="harmless",DATA!$R57="undetected",DATA!$R57="timeout"),DATA!$R57,IF(DATA!$R57="suspicious","(susp) ","")&amp;DATA!$S57))</f>
        <v/>
      </c>
      <c r="M20" t="s">
        <v>13</v>
      </c>
      <c r="N20" s="1" t="str">
        <f>IF(ISBLANK(DATA!$Q82),"",DATA!$Q82)</f>
        <v/>
      </c>
      <c r="O20" t="str">
        <f>IF(N20="","",IF(OR(ISBLANK(DATA!$S82),DATA!$R82="harmless",DATA!$R82="undetected",DATA!$R82="timeout"),DATA!$R82,IF(DATA!$R82="suspicious","(susp) ","")&amp;DATA!$S82))</f>
        <v/>
      </c>
      <c r="P20" t="s">
        <v>13</v>
      </c>
    </row>
    <row r="21" spans="1:16" ht="17.25" thickBot="1" x14ac:dyDescent="0.55000000000000004">
      <c r="A21" s="16" t="s">
        <v>9</v>
      </c>
      <c r="B21" s="16"/>
      <c r="C21" s="16"/>
      <c r="E21" s="1" t="str">
        <f>IF(ISBLANK(DATA!$Q8),"",DATA!$Q8)</f>
        <v/>
      </c>
      <c r="F21" t="str">
        <f>IF(E21="","",IF(OR(ISBLANK(DATA!$S8),DATA!$R8="harmless",DATA!$R8="undetected",DATA!$R8="timeout"),DATA!$R8,IF(DATA!$R8="suspicious","(susp) ","")&amp;DATA!$S8))</f>
        <v/>
      </c>
      <c r="G21" t="s">
        <v>13</v>
      </c>
      <c r="H21" s="1" t="str">
        <f>IF(ISBLANK(DATA!$Q33),"",DATA!$Q33)</f>
        <v/>
      </c>
      <c r="I21" t="str">
        <f>IF(H21="","",IF(OR(ISBLANK(DATA!$S33),DATA!$R33="harmless",DATA!$R33="undetected",DATA!$R33="timeout"),DATA!$R33,IF(DATA!$R33="suspicious","(susp) ","")&amp;DATA!$S33))</f>
        <v/>
      </c>
      <c r="J21" t="s">
        <v>13</v>
      </c>
      <c r="K21" s="1" t="str">
        <f>IF(ISBLANK(DATA!$Q58),"",DATA!$Q58)</f>
        <v/>
      </c>
      <c r="L21" t="str">
        <f>IF(K21="","",IF(OR(ISBLANK(DATA!$S58),DATA!$R58="harmless",DATA!$R58="undetected",DATA!$R58="timeout"),DATA!$R58,IF(DATA!$R58="suspicious","(susp) ","")&amp;DATA!$S58))</f>
        <v/>
      </c>
      <c r="M21" t="s">
        <v>13</v>
      </c>
      <c r="N21" s="1" t="str">
        <f>IF(ISBLANK(DATA!$Q83),"",DATA!$Q83)</f>
        <v/>
      </c>
      <c r="O21" t="str">
        <f>IF(N21="","",IF(OR(ISBLANK(DATA!$S83),DATA!$R83="harmless",DATA!$R83="undetected",DATA!$R83="timeout"),DATA!$R83,IF(DATA!$R83="suspicious","(susp) ","")&amp;DATA!$S83))</f>
        <v/>
      </c>
      <c r="P21" t="s">
        <v>13</v>
      </c>
    </row>
    <row r="22" spans="1:16" ht="14.65" thickTop="1" x14ac:dyDescent="0.45">
      <c r="B22" s="1" t="s">
        <v>10</v>
      </c>
      <c r="C22" s="6">
        <f>DATA!T3</f>
        <v>0</v>
      </c>
      <c r="E22" s="1" t="str">
        <f>IF(ISBLANK(DATA!$Q9),"",DATA!$Q9)</f>
        <v/>
      </c>
      <c r="F22" t="str">
        <f>IF(E22="","",IF(OR(ISBLANK(DATA!$S9),DATA!$R9="harmless",DATA!$R9="undetected",DATA!$R9="timeout"),DATA!$R9,IF(DATA!$R9="suspicious","(susp) ","")&amp;DATA!$S9))</f>
        <v/>
      </c>
      <c r="G22" t="s">
        <v>13</v>
      </c>
      <c r="H22" s="1" t="str">
        <f>IF(ISBLANK(DATA!$Q34),"",DATA!$Q34)</f>
        <v/>
      </c>
      <c r="I22" t="str">
        <f>IF(H22="","",IF(OR(ISBLANK(DATA!$S34),DATA!$R34="harmless",DATA!$R34="undetected",DATA!$R34="timeout"),DATA!$R34,IF(DATA!$R34="suspicious","(susp) ","")&amp;DATA!$S34))</f>
        <v/>
      </c>
      <c r="J22" t="s">
        <v>13</v>
      </c>
      <c r="K22" s="1" t="str">
        <f>IF(ISBLANK(DATA!$Q59),"",DATA!$Q59)</f>
        <v/>
      </c>
      <c r="L22" t="str">
        <f>IF(K22="","",IF(OR(ISBLANK(DATA!$S59),DATA!$R59="harmless",DATA!$R59="undetected",DATA!$R59="timeout"),DATA!$R59,IF(DATA!$R59="suspicious","(susp) ","")&amp;DATA!$S59))</f>
        <v/>
      </c>
      <c r="M22" t="s">
        <v>13</v>
      </c>
      <c r="N22" s="1" t="str">
        <f>IF(ISBLANK(DATA!$Q84),"",DATA!$Q84)</f>
        <v/>
      </c>
      <c r="O22" t="str">
        <f>IF(N22="","",IF(OR(ISBLANK(DATA!$S84),DATA!$R84="harmless",DATA!$R84="undetected",DATA!$R84="timeout"),DATA!$R84,IF(DATA!$R84="suspicious","(susp) ","")&amp;DATA!$S84))</f>
        <v/>
      </c>
      <c r="P22" t="s">
        <v>13</v>
      </c>
    </row>
    <row r="23" spans="1:16" x14ac:dyDescent="0.45">
      <c r="B23" s="7" t="s">
        <v>36</v>
      </c>
      <c r="C23" s="3">
        <f>DATA!U3</f>
        <v>0</v>
      </c>
      <c r="E23" s="1" t="str">
        <f>IF(ISBLANK(DATA!$Q10),"",DATA!$Q10)</f>
        <v/>
      </c>
      <c r="F23" t="str">
        <f>IF(E23="","",IF(OR(ISBLANK(DATA!$S10),DATA!$R10="harmless",DATA!$R10="undetected",DATA!$R10="timeout"),DATA!$R10,IF(DATA!$R10="suspicious","(susp) ","")&amp;DATA!$S10))</f>
        <v/>
      </c>
      <c r="G23" t="s">
        <v>13</v>
      </c>
      <c r="H23" s="1" t="str">
        <f>IF(ISBLANK(DATA!$Q35),"",DATA!$Q35)</f>
        <v/>
      </c>
      <c r="I23" t="str">
        <f>IF(H23="","",IF(OR(ISBLANK(DATA!$S35),DATA!$R35="harmless",DATA!$R35="undetected",DATA!$R35="timeout"),DATA!$R35,IF(DATA!$R35="suspicious","(susp) ","")&amp;DATA!$S35))</f>
        <v/>
      </c>
      <c r="J23" t="s">
        <v>13</v>
      </c>
      <c r="K23" s="1" t="str">
        <f>IF(ISBLANK(DATA!$Q60),"",DATA!$Q60)</f>
        <v/>
      </c>
      <c r="L23" t="str">
        <f>IF(K23="","",IF(OR(ISBLANK(DATA!$S60),DATA!$R60="harmless",DATA!$R60="undetected",DATA!$R60="timeout"),DATA!$R60,IF(DATA!$R60="suspicious","(susp) ","")&amp;DATA!$S60))</f>
        <v/>
      </c>
      <c r="M23" t="s">
        <v>13</v>
      </c>
      <c r="N23" s="1" t="str">
        <f>IF(ISBLANK(DATA!$Q85),"",DATA!$Q85)</f>
        <v/>
      </c>
      <c r="O23" t="str">
        <f>IF(N23="","",IF(OR(ISBLANK(DATA!$S85),DATA!$R85="harmless",DATA!$R85="undetected",DATA!$R85="timeout"),DATA!$R85,IF(DATA!$R85="suspicious","(susp) ","")&amp;DATA!$S85))</f>
        <v/>
      </c>
      <c r="P23" t="s">
        <v>13</v>
      </c>
    </row>
    <row r="24" spans="1:16" x14ac:dyDescent="0.45">
      <c r="B24" s="7" t="s">
        <v>37</v>
      </c>
      <c r="C24" s="3">
        <f>DATA!V3</f>
        <v>0</v>
      </c>
      <c r="E24" s="1" t="str">
        <f>IF(ISBLANK(DATA!$Q11),"",DATA!$Q11)</f>
        <v/>
      </c>
      <c r="F24" t="str">
        <f>IF(E24="","",IF(OR(ISBLANK(DATA!$S11),DATA!$R11="harmless",DATA!$R11="undetected",DATA!$R11="timeout"),DATA!$R11,IF(DATA!$R11="suspicious","(susp) ","")&amp;DATA!$S11))</f>
        <v/>
      </c>
      <c r="G24" t="s">
        <v>13</v>
      </c>
      <c r="H24" s="1" t="str">
        <f>IF(ISBLANK(DATA!$Q36),"",DATA!$Q36)</f>
        <v/>
      </c>
      <c r="I24" t="str">
        <f>IF(H24="","",IF(OR(ISBLANK(DATA!$S36),DATA!$R36="harmless",DATA!$R36="undetected",DATA!$R36="timeout"),DATA!$R36,IF(DATA!$R36="suspicious","(susp) ","")&amp;DATA!$S36))</f>
        <v/>
      </c>
      <c r="J24" t="s">
        <v>13</v>
      </c>
      <c r="K24" s="1" t="str">
        <f>IF(ISBLANK(DATA!$Q61),"",DATA!$Q61)</f>
        <v/>
      </c>
      <c r="L24" t="str">
        <f>IF(K24="","",IF(OR(ISBLANK(DATA!$S61),DATA!$R61="harmless",DATA!$R61="undetected",DATA!$R61="timeout"),DATA!$R61,IF(DATA!$R61="suspicious","(susp) ","")&amp;DATA!$S61))</f>
        <v/>
      </c>
      <c r="M24" t="s">
        <v>13</v>
      </c>
      <c r="N24" s="1" t="str">
        <f>IF(ISBLANK(DATA!$Q86),"",DATA!$Q86)</f>
        <v/>
      </c>
      <c r="O24" t="str">
        <f>IF(N24="","",IF(OR(ISBLANK(DATA!$S86),DATA!$R86="harmless",DATA!$R86="undetected",DATA!$R86="timeout"),DATA!$R86,IF(DATA!$R86="suspicious","(susp) ","")&amp;DATA!$S86))</f>
        <v/>
      </c>
      <c r="P24" t="s">
        <v>13</v>
      </c>
    </row>
    <row r="25" spans="1:16" x14ac:dyDescent="0.45">
      <c r="E25" s="1" t="str">
        <f>IF(ISBLANK(DATA!$Q12),"",DATA!$Q12)</f>
        <v/>
      </c>
      <c r="F25" t="str">
        <f>IF(E25="","",IF(OR(ISBLANK(DATA!$S12),DATA!$R12="harmless",DATA!$R12="undetected",DATA!$R12="timeout"),DATA!$R12,IF(DATA!$R12="suspicious","(susp) ","")&amp;DATA!$S12))</f>
        <v/>
      </c>
      <c r="G25" t="s">
        <v>13</v>
      </c>
      <c r="H25" s="1" t="str">
        <f>IF(ISBLANK(DATA!$Q37),"",DATA!$Q37)</f>
        <v/>
      </c>
      <c r="I25" t="str">
        <f>IF(H25="","",IF(OR(ISBLANK(DATA!$S37),DATA!$R37="harmless",DATA!$R37="undetected",DATA!$R37="timeout"),DATA!$R37,IF(DATA!$R37="suspicious","(susp) ","")&amp;DATA!$S37))</f>
        <v/>
      </c>
      <c r="J25" t="s">
        <v>13</v>
      </c>
      <c r="K25" s="1" t="str">
        <f>IF(ISBLANK(DATA!$Q62),"",DATA!$Q62)</f>
        <v/>
      </c>
      <c r="L25" t="str">
        <f>IF(K25="","",IF(OR(ISBLANK(DATA!$S62),DATA!$R62="harmless",DATA!$R62="undetected",DATA!$R62="timeout"),DATA!$R62,IF(DATA!$R62="suspicious","(susp) ","")&amp;DATA!$S62))</f>
        <v/>
      </c>
      <c r="M25" t="s">
        <v>13</v>
      </c>
      <c r="N25" s="1" t="str">
        <f>IF(ISBLANK(DATA!$Q87),"",DATA!$Q87)</f>
        <v/>
      </c>
      <c r="O25" t="str">
        <f>IF(N25="","",IF(OR(ISBLANK(DATA!$S87),DATA!$R87="harmless",DATA!$R87="undetected",DATA!$R87="timeout"),DATA!$R87,IF(DATA!$R87="suspicious","(susp) ","")&amp;DATA!$S87))</f>
        <v/>
      </c>
      <c r="P25" t="s">
        <v>13</v>
      </c>
    </row>
    <row r="26" spans="1:16" x14ac:dyDescent="0.45">
      <c r="E26" s="1" t="str">
        <f>IF(ISBLANK(DATA!$Q13),"",DATA!$Q13)</f>
        <v/>
      </c>
      <c r="F26" t="str">
        <f>IF(E26="","",IF(OR(ISBLANK(DATA!$S13),DATA!$R13="harmless",DATA!$R13="undetected",DATA!$R13="timeout"),DATA!$R13,IF(DATA!$R13="suspicious","(susp) ","")&amp;DATA!$S13))</f>
        <v/>
      </c>
      <c r="G26" t="s">
        <v>13</v>
      </c>
      <c r="H26" s="1" t="str">
        <f>IF(ISBLANK(DATA!$Q38),"",DATA!$Q38)</f>
        <v/>
      </c>
      <c r="I26" t="str">
        <f>IF(H26="","",IF(OR(ISBLANK(DATA!$S38),DATA!$R38="harmless",DATA!$R38="undetected",DATA!$R38="timeout"),DATA!$R38,IF(DATA!$R38="suspicious","(susp) ","")&amp;DATA!$S38))</f>
        <v/>
      </c>
      <c r="J26" t="s">
        <v>13</v>
      </c>
      <c r="K26" s="1" t="str">
        <f>IF(ISBLANK(DATA!$Q63),"",DATA!$Q63)</f>
        <v/>
      </c>
      <c r="L26" t="str">
        <f>IF(K26="","",IF(OR(ISBLANK(DATA!$S63),DATA!$R63="harmless",DATA!$R63="undetected",DATA!$R63="timeout"),DATA!$R63,IF(DATA!$R63="suspicious","(susp) ","")&amp;DATA!$S63))</f>
        <v/>
      </c>
      <c r="M26" t="s">
        <v>13</v>
      </c>
      <c r="N26" s="1" t="str">
        <f>IF(ISBLANK(DATA!$Q88),"",DATA!$Q88)</f>
        <v/>
      </c>
      <c r="O26" t="str">
        <f>IF(N26="","",IF(OR(ISBLANK(DATA!$S88),DATA!$R88="harmless",DATA!$R88="undetected",DATA!$R88="timeout"),DATA!$R88,IF(DATA!$R88="suspicious","(susp) ","")&amp;DATA!$S88))</f>
        <v/>
      </c>
    </row>
    <row r="27" spans="1:16" x14ac:dyDescent="0.45">
      <c r="E27" s="1" t="str">
        <f>IF(ISBLANK(DATA!$Q14),"",DATA!$Q14)</f>
        <v/>
      </c>
      <c r="F27" t="str">
        <f>IF(E27="","",IF(OR(ISBLANK(DATA!$S14),DATA!$R14="harmless",DATA!$R14="undetected",DATA!$R14="timeout"),DATA!$R14,IF(DATA!$R14="suspicious","(susp) ","")&amp;DATA!$S14))</f>
        <v/>
      </c>
      <c r="G27" t="s">
        <v>13</v>
      </c>
      <c r="H27" s="1" t="str">
        <f>IF(ISBLANK(DATA!$Q39),"",DATA!$Q39)</f>
        <v/>
      </c>
      <c r="I27" t="str">
        <f>IF(H27="","",IF(OR(ISBLANK(DATA!$S39),DATA!$R39="harmless",DATA!$R39="undetected",DATA!$R39="timeout"),DATA!$R39,IF(DATA!$R39="suspicious","(susp) ","")&amp;DATA!$S39))</f>
        <v/>
      </c>
      <c r="J27" t="s">
        <v>13</v>
      </c>
      <c r="K27" s="1" t="str">
        <f>IF(ISBLANK(DATA!$Q64),"",DATA!$Q64)</f>
        <v/>
      </c>
      <c r="L27" t="str">
        <f>IF(K27="","",IF(OR(ISBLANK(DATA!$S64),DATA!$R64="harmless",DATA!$R64="undetected",DATA!$R64="timeout"),DATA!$R64,IF(DATA!$R64="suspicious","(susp) ","")&amp;DATA!$S64))</f>
        <v/>
      </c>
      <c r="M27" t="s">
        <v>13</v>
      </c>
      <c r="N27" s="1" t="str">
        <f>IF(ISBLANK(DATA!$Q89),"",DATA!$Q89)</f>
        <v/>
      </c>
      <c r="O27" t="str">
        <f>IF(N27="","",IF(OR(ISBLANK(DATA!$S89),DATA!$R89="harmless",DATA!$R89="undetected",DATA!$R89="timeout"),DATA!$R89,IF(DATA!$R89="suspicious","(susp) ","")&amp;DATA!$S89))</f>
        <v/>
      </c>
    </row>
    <row r="28" spans="1:16" x14ac:dyDescent="0.45">
      <c r="E28" s="1" t="str">
        <f>IF(ISBLANK(DATA!$Q15),"",DATA!$Q15)</f>
        <v/>
      </c>
      <c r="F28" t="str">
        <f>IF(E28="","",IF(OR(ISBLANK(DATA!$S15),DATA!$R15="harmless",DATA!$R15="undetected",DATA!$R15="timeout"),DATA!$R15,IF(DATA!$R15="suspicious","(susp) ","")&amp;DATA!$S15))</f>
        <v/>
      </c>
      <c r="G28" t="s">
        <v>13</v>
      </c>
      <c r="H28" s="1" t="str">
        <f>IF(ISBLANK(DATA!$Q40),"",DATA!$Q40)</f>
        <v/>
      </c>
      <c r="I28" t="str">
        <f>IF(H28="","",IF(OR(ISBLANK(DATA!$S40),DATA!$R40="harmless",DATA!$R40="undetected",DATA!$R40="timeout"),DATA!$R40,IF(DATA!$R40="suspicious","(susp) ","")&amp;DATA!$S40))</f>
        <v/>
      </c>
      <c r="J28" t="s">
        <v>13</v>
      </c>
      <c r="K28" s="1" t="str">
        <f>IF(ISBLANK(DATA!$Q65),"",DATA!$Q65)</f>
        <v/>
      </c>
      <c r="L28" t="str">
        <f>IF(K28="","",IF(OR(ISBLANK(DATA!$S65),DATA!$R65="harmless",DATA!$R65="undetected",DATA!$R65="timeout"),DATA!$R65,IF(DATA!$R65="suspicious","(susp) ","")&amp;DATA!$S65))</f>
        <v/>
      </c>
      <c r="M28" t="s">
        <v>13</v>
      </c>
      <c r="N28" s="1" t="str">
        <f>IF(ISBLANK(DATA!$Q90),"",DATA!$Q90)</f>
        <v/>
      </c>
      <c r="O28" t="str">
        <f>IF(N28="","",IF(OR(ISBLANK(DATA!$S90),DATA!$R90="harmless",DATA!$R90="undetected",DATA!$R90="timeout"),DATA!$R90,IF(DATA!$R90="suspicious","(susp) ","")&amp;DATA!$S90))</f>
        <v/>
      </c>
    </row>
    <row r="29" spans="1:16" x14ac:dyDescent="0.45">
      <c r="E29" s="1" t="str">
        <f>IF(ISBLANK(DATA!$Q16),"",DATA!$Q16)</f>
        <v/>
      </c>
      <c r="F29" t="str">
        <f>IF(E29="","",IF(OR(ISBLANK(DATA!$S16),DATA!$R16="harmless",DATA!$R16="undetected",DATA!$R16="timeout"),DATA!$R16,IF(DATA!$R16="suspicious","(susp) ","")&amp;DATA!$S16))</f>
        <v/>
      </c>
      <c r="G29" t="s">
        <v>13</v>
      </c>
      <c r="H29" s="1" t="str">
        <f>IF(ISBLANK(DATA!$Q41),"",DATA!$Q41)</f>
        <v/>
      </c>
      <c r="I29" t="str">
        <f>IF(H29="","",IF(OR(ISBLANK(DATA!$S41),DATA!$R41="harmless",DATA!$R41="undetected",DATA!$R41="timeout"),DATA!$R41,IF(DATA!$R41="suspicious","(susp) ","")&amp;DATA!$S41))</f>
        <v/>
      </c>
      <c r="J29" t="s">
        <v>13</v>
      </c>
      <c r="K29" s="1" t="str">
        <f>IF(ISBLANK(DATA!$Q66),"",DATA!$Q66)</f>
        <v/>
      </c>
      <c r="L29" t="str">
        <f>IF(K29="","",IF(OR(ISBLANK(DATA!$S66),DATA!$R66="harmless",DATA!$R66="undetected",DATA!$R66="timeout"),DATA!$R66,IF(DATA!$R66="suspicious","(susp) ","")&amp;DATA!$S66))</f>
        <v/>
      </c>
      <c r="M29" t="s">
        <v>13</v>
      </c>
      <c r="N29" s="1" t="str">
        <f>IF(ISBLANK(DATA!$Q91),"",DATA!$Q91)</f>
        <v/>
      </c>
      <c r="O29" t="str">
        <f>IF(N29="","",IF(OR(ISBLANK(DATA!$S91),DATA!$R91="harmless",DATA!$R91="undetected",DATA!$R91="timeout"),DATA!$R91,IF(DATA!$R91="suspicious","(susp) ","")&amp;DATA!$S91))</f>
        <v/>
      </c>
    </row>
    <row r="30" spans="1:16" x14ac:dyDescent="0.45">
      <c r="E30" s="1" t="str">
        <f>IF(ISBLANK(DATA!$Q17),"",DATA!$Q17)</f>
        <v/>
      </c>
      <c r="F30" t="str">
        <f>IF(E30="","",IF(OR(ISBLANK(DATA!$S17),DATA!$R17="harmless",DATA!$R17="undetected",DATA!$R17="timeout"),DATA!$R17,IF(DATA!$R17="suspicious","(susp) ","")&amp;DATA!$S17))</f>
        <v/>
      </c>
      <c r="G30" t="s">
        <v>13</v>
      </c>
      <c r="H30" s="1" t="str">
        <f>IF(ISBLANK(DATA!$Q42),"",DATA!$Q42)</f>
        <v/>
      </c>
      <c r="I30" t="str">
        <f>IF(H30="","",IF(OR(ISBLANK(DATA!$S42),DATA!$R42="harmless",DATA!$R42="undetected",DATA!$R42="timeout"),DATA!$R42,IF(DATA!$R42="suspicious","(susp) ","")&amp;DATA!$S42))</f>
        <v/>
      </c>
      <c r="J30" t="s">
        <v>13</v>
      </c>
      <c r="K30" s="1" t="str">
        <f>IF(ISBLANK(DATA!$Q67),"",DATA!$Q67)</f>
        <v/>
      </c>
      <c r="L30" t="str">
        <f>IF(K30="","",IF(OR(ISBLANK(DATA!$S67),DATA!$R67="harmless",DATA!$R67="undetected",DATA!$R67="timeout"),DATA!$R67,IF(DATA!$R67="suspicious","(susp) ","")&amp;DATA!$S67))</f>
        <v/>
      </c>
      <c r="M30" t="s">
        <v>13</v>
      </c>
      <c r="N30" s="1" t="str">
        <f>IF(ISBLANK(DATA!$Q92),"",DATA!$Q92)</f>
        <v/>
      </c>
      <c r="O30" t="str">
        <f>IF(N30="","",IF(OR(ISBLANK(DATA!$S92),DATA!$R92="harmless",DATA!$R92="undetected",DATA!$R92="timeout"),DATA!$R92,IF(DATA!$R92="suspicious","(susp) ","")&amp;DATA!$S92))</f>
        <v/>
      </c>
    </row>
    <row r="31" spans="1:16" x14ac:dyDescent="0.45">
      <c r="E31" s="1" t="str">
        <f>IF(ISBLANK(DATA!$Q18),"",DATA!$Q18)</f>
        <v/>
      </c>
      <c r="F31" t="str">
        <f>IF(E31="","",IF(OR(ISBLANK(DATA!$S18),DATA!$R18="harmless",DATA!$R18="undetected",DATA!$R18="timeout"),DATA!$R18,IF(DATA!$R18="suspicious","(susp) ","")&amp;DATA!$S18))</f>
        <v/>
      </c>
      <c r="G31" t="s">
        <v>13</v>
      </c>
      <c r="H31" s="1" t="str">
        <f>IF(ISBLANK(DATA!$Q43),"",DATA!$Q43)</f>
        <v/>
      </c>
      <c r="I31" t="str">
        <f>IF(H31="","",IF(OR(ISBLANK(DATA!$S43),DATA!$R43="harmless",DATA!$R43="undetected",DATA!$R43="timeout"),DATA!$R43,IF(DATA!$R43="suspicious","(susp) ","")&amp;DATA!$S43))</f>
        <v/>
      </c>
      <c r="J31" t="s">
        <v>13</v>
      </c>
      <c r="K31" s="1" t="str">
        <f>IF(ISBLANK(DATA!$Q68),"",DATA!$Q68)</f>
        <v/>
      </c>
      <c r="L31" t="str">
        <f>IF(K31="","",IF(OR(ISBLANK(DATA!$S68),DATA!$R68="harmless",DATA!$R68="undetected",DATA!$R68="timeout"),DATA!$R68,IF(DATA!$R68="suspicious","(susp) ","")&amp;DATA!$S68))</f>
        <v/>
      </c>
      <c r="M31" t="s">
        <v>13</v>
      </c>
      <c r="N31" s="1" t="str">
        <f>IF(ISBLANK(DATA!$Q93),"",DATA!$Q93)</f>
        <v/>
      </c>
      <c r="O31" t="str">
        <f>IF(N31="","",IF(OR(ISBLANK(DATA!$S93),DATA!$R93="harmless",DATA!$R93="undetected",DATA!$R93="timeout"),DATA!$R93,IF(DATA!$R93="suspicious","(susp) ","")&amp;DATA!$S93))</f>
        <v/>
      </c>
    </row>
    <row r="32" spans="1:16" x14ac:dyDescent="0.45">
      <c r="E32" s="1" t="str">
        <f>IF(ISBLANK(DATA!$Q19),"",DATA!$Q19)</f>
        <v/>
      </c>
      <c r="F32" t="str">
        <f>IF(E32="","",IF(OR(ISBLANK(DATA!$S19),DATA!$R19="harmless",DATA!$R19="undetected",DATA!$R19="timeout"),DATA!$R19,IF(DATA!$R19="suspicious","(susp) ","")&amp;DATA!$S19))</f>
        <v/>
      </c>
      <c r="G32" t="s">
        <v>13</v>
      </c>
      <c r="H32" s="1" t="str">
        <f>IF(ISBLANK(DATA!$Q44),"",DATA!$Q44)</f>
        <v/>
      </c>
      <c r="I32" t="str">
        <f>IF(H32="","",IF(OR(ISBLANK(DATA!$S44),DATA!$R44="harmless",DATA!$R44="undetected",DATA!$R44="timeout"),DATA!$R44,IF(DATA!$R44="suspicious","(susp) ","")&amp;DATA!$S44))</f>
        <v/>
      </c>
      <c r="J32" t="s">
        <v>13</v>
      </c>
      <c r="K32" s="1" t="str">
        <f>IF(ISBLANK(DATA!$Q69),"",DATA!$Q69)</f>
        <v/>
      </c>
      <c r="L32" t="str">
        <f>IF(K32="","",IF(OR(ISBLANK(DATA!$S69),DATA!$R69="harmless",DATA!$R69="undetected",DATA!$R69="timeout"),DATA!$R69,IF(DATA!$R69="suspicious","(susp) ","")&amp;DATA!$S69))</f>
        <v/>
      </c>
      <c r="M32" t="s">
        <v>13</v>
      </c>
      <c r="N32" s="1" t="str">
        <f>IF(ISBLANK(DATA!$Q94),"",DATA!$Q94)</f>
        <v/>
      </c>
      <c r="O32" t="str">
        <f>IF(N32="","",IF(OR(ISBLANK(DATA!$S94),DATA!$R94="harmless",DATA!$R94="undetected",DATA!$R94="timeout"),DATA!$R94,IF(DATA!$R94="suspicious","(susp) ","")&amp;DATA!$S94))</f>
        <v/>
      </c>
    </row>
    <row r="33" spans="1:15" x14ac:dyDescent="0.45">
      <c r="E33" s="1" t="str">
        <f>IF(ISBLANK(DATA!$Q20),"",DATA!$Q20)</f>
        <v/>
      </c>
      <c r="F33" t="str">
        <f>IF(E33="","",IF(OR(ISBLANK(DATA!$S20),DATA!$R20="harmless",DATA!$R20="undetected",DATA!$R20="timeout"),DATA!$R20,IF(DATA!$R20="suspicious","(susp) ","")&amp;DATA!$S20))</f>
        <v/>
      </c>
      <c r="G33" t="s">
        <v>13</v>
      </c>
      <c r="H33" s="1" t="str">
        <f>IF(ISBLANK(DATA!$Q45),"",DATA!$Q45)</f>
        <v/>
      </c>
      <c r="I33" t="str">
        <f>IF(H33="","",IF(OR(ISBLANK(DATA!$S45),DATA!$R45="harmless",DATA!$R45="undetected",DATA!$R45="timeout"),DATA!$R45,IF(DATA!$R45="suspicious","(susp) ","")&amp;DATA!$S45))</f>
        <v/>
      </c>
      <c r="J33" t="s">
        <v>13</v>
      </c>
      <c r="K33" s="1" t="str">
        <f>IF(ISBLANK(DATA!$Q70),"",DATA!$Q70)</f>
        <v/>
      </c>
      <c r="L33" t="str">
        <f>IF(K33="","",IF(OR(ISBLANK(DATA!$S70),DATA!$R70="harmless",DATA!$R70="undetected",DATA!$R70="timeout"),DATA!$R70,IF(DATA!$R70="suspicious","(susp) ","")&amp;DATA!$S70))</f>
        <v/>
      </c>
      <c r="M33" t="s">
        <v>13</v>
      </c>
      <c r="N33" s="1" t="str">
        <f>IF(ISBLANK(DATA!$Q95),"",DATA!$Q95)</f>
        <v/>
      </c>
      <c r="O33" t="str">
        <f>IF(N33="","",IF(OR(ISBLANK(DATA!$S95),DATA!$R95="harmless",DATA!$R95="undetected",DATA!$R95="timeout"),DATA!$R95,IF(DATA!$R95="suspicious","(susp) ","")&amp;DATA!$S95))</f>
        <v/>
      </c>
    </row>
    <row r="34" spans="1:15" x14ac:dyDescent="0.45">
      <c r="E34" s="1" t="str">
        <f>IF(ISBLANK(DATA!$Q21),"",DATA!$Q21)</f>
        <v/>
      </c>
      <c r="F34" t="str">
        <f>IF(E34="","",IF(OR(ISBLANK(DATA!$S21),DATA!$R21="harmless",DATA!$R21="undetected",DATA!$R21="timeout"),DATA!$R21,IF(DATA!$R21="suspicious","(susp) ","")&amp;DATA!$S21))</f>
        <v/>
      </c>
      <c r="G34" t="s">
        <v>13</v>
      </c>
      <c r="H34" s="1" t="str">
        <f>IF(ISBLANK(DATA!$Q46),"",DATA!$Q46)</f>
        <v/>
      </c>
      <c r="I34" t="str">
        <f>IF(H34="","",IF(OR(ISBLANK(DATA!$S46),DATA!$R46="harmless",DATA!$R46="undetected",DATA!$R46="timeout"),DATA!$R46,IF(DATA!$R46="suspicious","(susp) ","")&amp;DATA!$S46))</f>
        <v/>
      </c>
      <c r="J34" t="s">
        <v>13</v>
      </c>
      <c r="K34" s="1" t="str">
        <f>IF(ISBLANK(DATA!$Q71),"",DATA!$Q71)</f>
        <v/>
      </c>
      <c r="L34" t="str">
        <f>IF(K34="","",IF(OR(ISBLANK(DATA!$S71),DATA!$R71="harmless",DATA!$R71="undetected",DATA!$R71="timeout"),DATA!$R71,IF(DATA!$R71="suspicious","(susp) ","")&amp;DATA!$S71))</f>
        <v/>
      </c>
      <c r="M34" t="s">
        <v>13</v>
      </c>
      <c r="N34" s="1" t="str">
        <f>IF(ISBLANK(DATA!$Q96),"",DATA!$Q96)</f>
        <v/>
      </c>
      <c r="O34" t="str">
        <f>IF(N34="","",IF(OR(ISBLANK(DATA!$S96),DATA!$R96="harmless",DATA!$R96="undetected",DATA!$R96="timeout"),DATA!$R96,IF(DATA!$R96="suspicious","(susp) ","")&amp;DATA!$S96))</f>
        <v/>
      </c>
    </row>
    <row r="35" spans="1:15" x14ac:dyDescent="0.45">
      <c r="E35" s="1" t="str">
        <f>IF(ISBLANK(DATA!$Q22),"",DATA!$Q22)</f>
        <v/>
      </c>
      <c r="F35" t="str">
        <f>IF(E35="","",IF(OR(ISBLANK(DATA!$S22),DATA!$R22="harmless",DATA!$R22="undetected",DATA!$R22="timeout"),DATA!$R22,IF(DATA!$R22="suspicious","(susp) ","")&amp;DATA!$S22))</f>
        <v/>
      </c>
      <c r="G35" t="s">
        <v>13</v>
      </c>
      <c r="H35" s="1" t="str">
        <f>IF(ISBLANK(DATA!$Q47),"",DATA!$Q47)</f>
        <v/>
      </c>
      <c r="I35" t="str">
        <f>IF(H35="","",IF(OR(ISBLANK(DATA!$S47),DATA!$R47="harmless",DATA!$R47="undetected",DATA!$R47="timeout"),DATA!$R47,IF(DATA!$R47="suspicious","(susp) ","")&amp;DATA!$S47))</f>
        <v/>
      </c>
      <c r="J35" t="s">
        <v>13</v>
      </c>
      <c r="K35" s="1" t="str">
        <f>IF(ISBLANK(DATA!$Q72),"",DATA!$Q72)</f>
        <v/>
      </c>
      <c r="L35" t="str">
        <f>IF(K35="","",IF(OR(ISBLANK(DATA!$S72),DATA!$R72="harmless",DATA!$R72="undetected",DATA!$R72="timeout"),DATA!$R72,IF(DATA!$R72="suspicious","(susp) ","")&amp;DATA!$S72))</f>
        <v/>
      </c>
      <c r="N35" s="1" t="str">
        <f>IF(ISBLANK(DATA!$Q97),"",DATA!$Q97)</f>
        <v/>
      </c>
      <c r="O35" t="str">
        <f>IF(N35="","",IF(OR(ISBLANK(DATA!$S97),DATA!$R97="harmless",DATA!$R97="undetected",DATA!$R97="timeout"),DATA!$R97,IF(DATA!$R97="suspicious","(susp) ","")&amp;DATA!$S97))</f>
        <v/>
      </c>
    </row>
    <row r="36" spans="1:15" x14ac:dyDescent="0.45">
      <c r="E36" s="1" t="str">
        <f>IF(ISBLANK(DATA!$Q23),"",DATA!$Q23)</f>
        <v/>
      </c>
      <c r="F36" t="str">
        <f>IF(E36="","",IF(OR(ISBLANK(DATA!$S23),DATA!$R23="harmless",DATA!$R23="undetected",DATA!$R23="timeout"),DATA!$R23,IF(DATA!$R23="suspicious","(susp) ","")&amp;DATA!$S23))</f>
        <v/>
      </c>
      <c r="H36" s="1" t="str">
        <f>IF(ISBLANK(DATA!$Q48),"",DATA!$Q48)</f>
        <v/>
      </c>
      <c r="I36" t="str">
        <f>IF(H36="","",IF(OR(ISBLANK(DATA!$S48),DATA!$R48="harmless",DATA!$R48="undetected",DATA!$R48="timeout"),DATA!$R48,IF(DATA!$R48="suspicious","(susp) ","")&amp;DATA!$S48))</f>
        <v/>
      </c>
      <c r="K36" s="1" t="str">
        <f>IF(ISBLANK(DATA!$Q73),"",DATA!$Q73)</f>
        <v/>
      </c>
      <c r="L36" t="str">
        <f>IF(K36="","",IF(OR(ISBLANK(DATA!$S73),DATA!$R73="harmless",DATA!$R73="undetected",DATA!$R73="timeout"),DATA!$R73,IF(DATA!$R73="suspicious","(susp) ","")&amp;DATA!$S73))</f>
        <v/>
      </c>
      <c r="N36" s="1" t="str">
        <f>IF(ISBLANK(DATA!$Q98),"",DATA!$Q98)</f>
        <v/>
      </c>
      <c r="O36" t="str">
        <f>IF(N36="","",IF(OR(ISBLANK(DATA!$S98),DATA!$R98="harmless",DATA!$R98="undetected",DATA!$R98="timeout"),DATA!$R98,IF(DATA!$R98="suspicious","(susp) ","")&amp;DATA!$S98))</f>
        <v/>
      </c>
    </row>
    <row r="37" spans="1:15" x14ac:dyDescent="0.45">
      <c r="E37" s="1" t="str">
        <f>IF(ISBLANK(DATA!$Q24),"",DATA!$Q24)</f>
        <v/>
      </c>
      <c r="F37" t="str">
        <f>IF(E37="","",IF(OR(ISBLANK(DATA!$S24),DATA!$R24="harmless",DATA!$R24="undetected",DATA!$R24="timeout"),DATA!$R24,IF(DATA!$R24="suspicious","(susp) ","")&amp;DATA!$S24))</f>
        <v/>
      </c>
      <c r="H37" s="1" t="str">
        <f>IF(ISBLANK(DATA!$Q49),"",DATA!$Q49)</f>
        <v/>
      </c>
      <c r="I37" t="str">
        <f>IF(H37="","",IF(OR(ISBLANK(DATA!$S49),DATA!$R49="harmless",DATA!$R49="undetected",DATA!$R49="timeout"),DATA!$R49,IF(DATA!$R49="suspicious","(susp) ","")&amp;DATA!$S49))</f>
        <v/>
      </c>
      <c r="K37" s="1" t="str">
        <f>IF(ISBLANK(DATA!$Q74),"",DATA!$Q74)</f>
        <v/>
      </c>
      <c r="L37" t="str">
        <f>IF(K37="","",IF(OR(ISBLANK(DATA!$S74),DATA!$R74="harmless",DATA!$R74="undetected",DATA!$R74="timeout"),DATA!$R74,IF(DATA!$R74="suspicious","(susp) ","")&amp;DATA!$S74))</f>
        <v/>
      </c>
      <c r="N37" s="1" t="str">
        <f>IF(ISBLANK(DATA!$Q99),"",DATA!$Q99)</f>
        <v/>
      </c>
      <c r="O37" t="str">
        <f>IF(N37="","",IF(OR(ISBLANK(DATA!$S99),DATA!$R99="harmless",DATA!$R99="undetected",DATA!$R99="timeout"),DATA!$R99,IF(DATA!$R99="suspicious","(susp) ","")&amp;DATA!$S99))</f>
        <v/>
      </c>
    </row>
    <row r="38" spans="1:15" x14ac:dyDescent="0.45">
      <c r="E38" s="1" t="str">
        <f>IF(ISBLANK(DATA!$Q25),"",DATA!$Q25)</f>
        <v/>
      </c>
      <c r="F38" t="str">
        <f>IF(E38="","",IF(OR(ISBLANK(DATA!$S25),DATA!$R25="harmless",DATA!$R25="undetected",DATA!$R25="timeout"),DATA!$R25,IF(DATA!$R25="suspicious","(susp) ","")&amp;DATA!$S25))</f>
        <v/>
      </c>
      <c r="H38" s="1" t="str">
        <f>IF(ISBLANK(DATA!$Q50),"",DATA!$Q50)</f>
        <v/>
      </c>
      <c r="I38" t="str">
        <f>IF(H38="","",IF(OR(ISBLANK(DATA!$S50),DATA!$R50="harmless",DATA!$R50="undetected",DATA!$R50="timeout"),DATA!$R50,IF(DATA!$R50="suspicious","(susp) ","")&amp;DATA!$S50))</f>
        <v/>
      </c>
      <c r="K38" s="1" t="str">
        <f>IF(ISBLANK(DATA!$Q75),"",DATA!$Q75)</f>
        <v/>
      </c>
      <c r="L38" t="str">
        <f>IF(K38="","",IF(OR(ISBLANK(DATA!$S75),DATA!$R75="harmless",DATA!$R75="undetected",DATA!$R75="timeout"),DATA!$R75,IF(DATA!$R75="suspicious","(susp) ","")&amp;DATA!$S75))</f>
        <v/>
      </c>
      <c r="N38" s="1" t="str">
        <f>IF(ISBLANK(DATA!$Q100),"",DATA!$Q100)</f>
        <v/>
      </c>
      <c r="O38" t="str">
        <f>IF(N38="","",IF(OR(ISBLANK(DATA!$S100),DATA!$R100="harmless",DATA!$R100="undetected",DATA!$R100="timeout"),DATA!$R100,IF(DATA!$R100="suspicious","(susp) ","")&amp;DATA!$S100))</f>
        <v/>
      </c>
    </row>
    <row r="39" spans="1:15" x14ac:dyDescent="0.45">
      <c r="E39" s="1" t="str">
        <f>IF(ISBLANK(DATA!$Q26),"",DATA!$Q26)</f>
        <v/>
      </c>
      <c r="F39" t="str">
        <f>IF(E39="","",IF(OR(ISBLANK(DATA!$S26),DATA!$R26="harmless",DATA!$R26="undetected",DATA!$R26="timeout"),DATA!$R26,IF(DATA!$R26="suspicious","(susp) ","")&amp;DATA!$S26))</f>
        <v/>
      </c>
      <c r="H39" s="1" t="str">
        <f>IF(ISBLANK(DATA!$Q51),"",DATA!$Q51)</f>
        <v/>
      </c>
      <c r="I39" t="str">
        <f>IF(H39="","",IF(OR(ISBLANK(DATA!$S51),DATA!$R51="harmless",DATA!$R51="undetected",DATA!$R51="timeout"),DATA!$R51,IF(DATA!$R51="suspicious","(susp) ","")&amp;DATA!$S51))</f>
        <v/>
      </c>
      <c r="K39" s="1" t="str">
        <f>IF(ISBLANK(DATA!$Q76),"",DATA!$Q76)</f>
        <v/>
      </c>
      <c r="L39" t="str">
        <f>IF(K39="","",IF(OR(ISBLANK(DATA!$S76),DATA!$R76="harmless",DATA!$R76="undetected",DATA!$R76="timeout"),DATA!$R76,IF(DATA!$R76="suspicious","(susp) ","")&amp;DATA!$S76))</f>
        <v/>
      </c>
      <c r="N39" s="1" t="str">
        <f>IF(ISBLANK(DATA!$Q101),"",DATA!$Q101)</f>
        <v/>
      </c>
      <c r="O39" t="str">
        <f>IF(N39="","",IF(OR(ISBLANK(DATA!$S101),DATA!$R101="harmless",DATA!$R101="undetected",DATA!$R101="timeout"),DATA!$R101,IF(DATA!$R101="suspicious","(susp) ","")&amp;DATA!$S101))</f>
        <v/>
      </c>
    </row>
    <row r="40" spans="1:15" ht="17.25" thickBot="1" x14ac:dyDescent="0.55000000000000004">
      <c r="A40" s="16" t="s">
        <v>41</v>
      </c>
      <c r="B40" s="16"/>
      <c r="C40" s="16"/>
      <c r="E40" s="1" t="str">
        <f>IF(ISBLANK(DATA!$Q27),"",DATA!$Q27)</f>
        <v/>
      </c>
      <c r="F40" t="str">
        <f>IF(E40="","",IF(OR(ISBLANK(DATA!$S27),DATA!$R27="harmless",DATA!$R27="undetected",DATA!$R27="timeout"),DATA!$R27,IF(DATA!$R27="suspicious","(susp) ","")&amp;DATA!$S27))</f>
        <v/>
      </c>
      <c r="H40" s="1" t="str">
        <f>IF(ISBLANK(DATA!$Q52),"",DATA!$Q52)</f>
        <v/>
      </c>
      <c r="I40" t="str">
        <f>IF(H40="","",IF(OR(ISBLANK(DATA!$S52),DATA!$R52="harmless",DATA!$R52="undetected",DATA!$R52="timeout"),DATA!$R52,IF(DATA!$R52="suspicious","(susp) ","")&amp;DATA!$S52))</f>
        <v/>
      </c>
      <c r="K40" s="1" t="str">
        <f>IF(ISBLANK(DATA!$Q77),"",DATA!$Q77)</f>
        <v/>
      </c>
      <c r="L40" t="str">
        <f>IF(K40="","",IF(OR(ISBLANK(DATA!$S77),DATA!$R77="harmless",DATA!$R77="undetected",DATA!$R77="timeout"),DATA!$R77,IF(DATA!$R77="suspicious","(susp) ","")&amp;DATA!$S77))</f>
        <v/>
      </c>
      <c r="N40" s="1" t="str">
        <f>IF(ISBLANK(DATA!$Q102),"",DATA!$Q102)</f>
        <v>None</v>
      </c>
      <c r="O40">
        <f>IF(N40="","",IF(OR(ISBLANK(DATA!$S102),DATA!$R102="harmless",DATA!$R102="undetected",DATA!$R102="timeout"),DATA!$R102,IF(DATA!$R102="suspicious","(susp) ","")&amp;DATA!$S102))</f>
        <v>0</v>
      </c>
    </row>
    <row r="41" spans="1:15" ht="14.65" thickTop="1" x14ac:dyDescent="0.45">
      <c r="B41" s="1" t="str">
        <f>IF(ISBLANK(DATA!$G3),"",DATA!$G3)</f>
        <v/>
      </c>
      <c r="C41" s="10" t="str">
        <f>IF(ISBLANK(DATA!$H3),"",DATA!$H3)</f>
        <v/>
      </c>
    </row>
    <row r="42" spans="1:15" x14ac:dyDescent="0.45">
      <c r="B42" s="1" t="str">
        <f>IF(ISBLANK(DATA!$G4),"",DATA!$G4)</f>
        <v/>
      </c>
      <c r="C42" s="10" t="str">
        <f>IF(ISBLANK(DATA!$H4),"",DATA!$H4)</f>
        <v/>
      </c>
    </row>
    <row r="43" spans="1:15" x14ac:dyDescent="0.45">
      <c r="B43" s="1" t="str">
        <f>IF(ISBLANK(DATA!$G5),"",DATA!$G5)</f>
        <v/>
      </c>
      <c r="C43" s="10" t="str">
        <f>IF(ISBLANK(DATA!$H5),"",DATA!$H5)</f>
        <v/>
      </c>
    </row>
    <row r="44" spans="1:15" x14ac:dyDescent="0.45">
      <c r="B44" s="1" t="str">
        <f>IF(ISBLANK(DATA!$G6),"",DATA!$G6)</f>
        <v/>
      </c>
      <c r="C44" s="10" t="str">
        <f>IF(ISBLANK(DATA!$H6),"",DATA!$H6)</f>
        <v/>
      </c>
    </row>
    <row r="45" spans="1:15" x14ac:dyDescent="0.45">
      <c r="B45" s="1" t="str">
        <f>IF(ISBLANK(DATA!$G7),"",DATA!$G7)</f>
        <v/>
      </c>
      <c r="C45" s="10" t="str">
        <f>IF(ISBLANK(DATA!$H7),"",DATA!$H7)</f>
        <v/>
      </c>
    </row>
    <row r="46" spans="1:15" x14ac:dyDescent="0.45">
      <c r="B46" s="1" t="str">
        <f>IF(ISBLANK(DATA!$G8),"",DATA!$G8)</f>
        <v/>
      </c>
      <c r="C46" s="10" t="str">
        <f>IF(ISBLANK(DATA!$H8),"",DATA!$H8)</f>
        <v/>
      </c>
    </row>
    <row r="47" spans="1:15" x14ac:dyDescent="0.45">
      <c r="B47" s="1" t="str">
        <f>IF(ISBLANK(DATA!$G9),"",DATA!$G9)</f>
        <v/>
      </c>
      <c r="C47" s="10" t="str">
        <f>IF(ISBLANK(DATA!$H9),"",DATA!$H9)</f>
        <v/>
      </c>
    </row>
    <row r="48" spans="1:15" x14ac:dyDescent="0.45">
      <c r="B48" s="1" t="str">
        <f>IF(ISBLANK(DATA!$G10),"",DATA!$G10)</f>
        <v/>
      </c>
      <c r="C48" s="10" t="str">
        <f>IF(ISBLANK(DATA!$H10),"",DATA!$H10)</f>
        <v/>
      </c>
    </row>
    <row r="49" spans="2:3" x14ac:dyDescent="0.45">
      <c r="B49" s="1" t="str">
        <f>IF(ISBLANK(DATA!$G11),"",DATA!$G11)</f>
        <v/>
      </c>
      <c r="C49" s="10" t="str">
        <f>IF(ISBLANK(DATA!$H11),"",DATA!$H11)</f>
        <v/>
      </c>
    </row>
    <row r="50" spans="2:3" x14ac:dyDescent="0.45">
      <c r="B50" s="1" t="str">
        <f>IF(ISBLANK(DATA!$G12),"",DATA!$G12)</f>
        <v/>
      </c>
      <c r="C50" s="10" t="str">
        <f>IF(ISBLANK(DATA!$H12),"",DATA!$H12)</f>
        <v/>
      </c>
    </row>
    <row r="51" spans="2:3" x14ac:dyDescent="0.45">
      <c r="B51" s="1" t="str">
        <f>IF(ISBLANK(DATA!$G13),"",DATA!$G13)</f>
        <v/>
      </c>
      <c r="C51" s="10" t="str">
        <f>IF(ISBLANK(DATA!$H13),"",DATA!$H13)</f>
        <v/>
      </c>
    </row>
    <row r="52" spans="2:3" x14ac:dyDescent="0.45">
      <c r="B52" s="1" t="str">
        <f>IF(ISBLANK(DATA!$G14),"",DATA!$G14)</f>
        <v/>
      </c>
      <c r="C52" s="10" t="str">
        <f>IF(ISBLANK(DATA!$H14),"",DATA!$H14)</f>
        <v/>
      </c>
    </row>
    <row r="53" spans="2:3" x14ac:dyDescent="0.45">
      <c r="B53" s="1" t="str">
        <f>IF(ISBLANK(DATA!$G15),"",DATA!$G15)</f>
        <v/>
      </c>
      <c r="C53" s="10" t="str">
        <f>IF(ISBLANK(DATA!$H15),"",DATA!$H15)</f>
        <v/>
      </c>
    </row>
    <row r="54" spans="2:3" x14ac:dyDescent="0.45">
      <c r="B54" s="1" t="str">
        <f>IF(ISBLANK(DATA!$G16),"",DATA!$G16)</f>
        <v/>
      </c>
      <c r="C54" s="10" t="str">
        <f>IF(ISBLANK(DATA!$H16),"",DATA!$H16)</f>
        <v/>
      </c>
    </row>
    <row r="55" spans="2:3" x14ac:dyDescent="0.45">
      <c r="B55" s="1" t="str">
        <f>IF(ISBLANK(DATA!$G17),"",DATA!$G17)</f>
        <v/>
      </c>
      <c r="C55" s="10" t="str">
        <f>IF(ISBLANK(DATA!$H17),"",DATA!$H17)</f>
        <v/>
      </c>
    </row>
    <row r="56" spans="2:3" x14ac:dyDescent="0.45">
      <c r="B56" s="1" t="str">
        <f>IF(ISBLANK(DATA!$G18),"",DATA!$G18)</f>
        <v/>
      </c>
      <c r="C56" s="10" t="str">
        <f>IF(ISBLANK(DATA!$H18),"",DATA!$H18)</f>
        <v/>
      </c>
    </row>
    <row r="57" spans="2:3" x14ac:dyDescent="0.45">
      <c r="B57" s="1" t="str">
        <f>IF(ISBLANK(DATA!$G19),"",DATA!$G19)</f>
        <v/>
      </c>
      <c r="C57" s="10" t="str">
        <f>IF(ISBLANK(DATA!$H19),"",DATA!$H19)</f>
        <v/>
      </c>
    </row>
    <row r="58" spans="2:3" x14ac:dyDescent="0.45">
      <c r="B58" s="1" t="str">
        <f>IF(ISBLANK(DATA!$G20),"",DATA!$G20)</f>
        <v/>
      </c>
      <c r="C58" s="10" t="str">
        <f>IF(ISBLANK(DATA!$H20),"",DATA!$H20)</f>
        <v/>
      </c>
    </row>
    <row r="59" spans="2:3" x14ac:dyDescent="0.45">
      <c r="B59" s="1" t="str">
        <f>IF(ISBLANK(DATA!$G21),"",DATA!$G21)</f>
        <v/>
      </c>
      <c r="C59" s="10" t="str">
        <f>IF(ISBLANK(DATA!$H21),"",DATA!$H21)</f>
        <v/>
      </c>
    </row>
    <row r="60" spans="2:3" x14ac:dyDescent="0.45">
      <c r="B60" s="1" t="str">
        <f>IF(ISBLANK(DATA!$G22),"",DATA!$G22)</f>
        <v/>
      </c>
      <c r="C60" s="10" t="str">
        <f>IF(ISBLANK(DATA!$H22),"",DATA!$H22)</f>
        <v/>
      </c>
    </row>
    <row r="61" spans="2:3" x14ac:dyDescent="0.45">
      <c r="B61" s="1" t="str">
        <f>IF(ISBLANK(DATA!$G23),"",DATA!$G23)</f>
        <v/>
      </c>
      <c r="C61" s="10" t="str">
        <f>IF(ISBLANK(DATA!$H23),"",DATA!$H23)</f>
        <v/>
      </c>
    </row>
    <row r="62" spans="2:3" x14ac:dyDescent="0.45">
      <c r="B62" s="1" t="str">
        <f>IF(ISBLANK(DATA!$G24),"",DATA!$G24)</f>
        <v/>
      </c>
      <c r="C62" s="10" t="str">
        <f>IF(ISBLANK(DATA!$H24),"",DATA!$H24)</f>
        <v/>
      </c>
    </row>
    <row r="63" spans="2:3" x14ac:dyDescent="0.45">
      <c r="B63" s="1" t="str">
        <f>IF(ISBLANK(DATA!$G25),"",DATA!$G25)</f>
        <v/>
      </c>
      <c r="C63" s="10" t="str">
        <f>IF(ISBLANK(DATA!$H25),"",DATA!$H25)</f>
        <v/>
      </c>
    </row>
    <row r="64" spans="2:3" x14ac:dyDescent="0.45">
      <c r="B64" s="1" t="str">
        <f>IF(ISBLANK(DATA!$G26),"",DATA!$G26)</f>
        <v/>
      </c>
      <c r="C64" s="10" t="str">
        <f>IF(ISBLANK(DATA!$H26),"",DATA!$H26)</f>
        <v/>
      </c>
    </row>
    <row r="65" spans="2:3" x14ac:dyDescent="0.45">
      <c r="B65" s="1" t="str">
        <f>IF(ISBLANK(DATA!$G27),"",DATA!$G27)</f>
        <v/>
      </c>
      <c r="C65" s="10" t="str">
        <f>IF(ISBLANK(DATA!$H27),"",DATA!$H27)</f>
        <v/>
      </c>
    </row>
    <row r="66" spans="2:3" x14ac:dyDescent="0.45">
      <c r="B66" s="1" t="str">
        <f>IF(ISBLANK(DATA!$G28),"",DATA!$G28)</f>
        <v/>
      </c>
      <c r="C66" s="10" t="str">
        <f>IF(ISBLANK(DATA!$H28),"",DATA!$H28)</f>
        <v/>
      </c>
    </row>
    <row r="67" spans="2:3" x14ac:dyDescent="0.45">
      <c r="B67" s="1" t="str">
        <f>IF(ISBLANK(DATA!$G29),"",DATA!$G29)</f>
        <v/>
      </c>
      <c r="C67" s="10" t="str">
        <f>IF(ISBLANK(DATA!$H29),"",DATA!$H29)</f>
        <v/>
      </c>
    </row>
    <row r="68" spans="2:3" x14ac:dyDescent="0.45">
      <c r="B68" s="1" t="str">
        <f>IF(ISBLANK(DATA!$G30),"",DATA!$G30)</f>
        <v/>
      </c>
      <c r="C68" s="10" t="str">
        <f>IF(ISBLANK(DATA!$H30),"",DATA!$H30)</f>
        <v/>
      </c>
    </row>
    <row r="69" spans="2:3" x14ac:dyDescent="0.45">
      <c r="B69" s="1" t="str">
        <f>IF(ISBLANK(DATA!$G31),"",DATA!$G31)</f>
        <v/>
      </c>
      <c r="C69" s="10" t="str">
        <f>IF(ISBLANK(DATA!$H31),"",DATA!$H31)</f>
        <v/>
      </c>
    </row>
    <row r="70" spans="2:3" x14ac:dyDescent="0.45">
      <c r="B70" s="1" t="str">
        <f>IF(ISBLANK(DATA!$G32),"",DATA!$G32)</f>
        <v/>
      </c>
      <c r="C70" s="10" t="str">
        <f>IF(ISBLANK(DATA!$H32),"",DATA!$H32)</f>
        <v/>
      </c>
    </row>
    <row r="71" spans="2:3" x14ac:dyDescent="0.45">
      <c r="B71" s="1" t="str">
        <f>IF(ISBLANK(DATA!$G33),"",DATA!$G33)</f>
        <v/>
      </c>
      <c r="C71" s="10" t="str">
        <f>IF(ISBLANK(DATA!$H33),"",DATA!$H33)</f>
        <v/>
      </c>
    </row>
    <row r="72" spans="2:3" x14ac:dyDescent="0.45">
      <c r="B72" s="1" t="str">
        <f>IF(ISBLANK(DATA!$G34),"",DATA!$G34)</f>
        <v/>
      </c>
      <c r="C72" s="10" t="str">
        <f>IF(ISBLANK(DATA!$H34),"",DATA!$H34)</f>
        <v/>
      </c>
    </row>
    <row r="73" spans="2:3" x14ac:dyDescent="0.45">
      <c r="B73" s="1" t="str">
        <f>IF(ISBLANK(DATA!$G35),"",DATA!$G35)</f>
        <v/>
      </c>
      <c r="C73" s="10" t="str">
        <f>IF(ISBLANK(DATA!$H35),"",DATA!$H35)</f>
        <v/>
      </c>
    </row>
    <row r="74" spans="2:3" x14ac:dyDescent="0.45">
      <c r="B74" s="1" t="str">
        <f>IF(ISBLANK(DATA!$G36),"",DATA!$G36)</f>
        <v/>
      </c>
      <c r="C74" s="10" t="str">
        <f>IF(ISBLANK(DATA!$H36),"",DATA!$H36)</f>
        <v/>
      </c>
    </row>
    <row r="75" spans="2:3" x14ac:dyDescent="0.45">
      <c r="B75" s="1" t="str">
        <f>IF(ISBLANK(DATA!$G37),"",DATA!$G37)</f>
        <v/>
      </c>
      <c r="C75" s="10" t="str">
        <f>IF(ISBLANK(DATA!$H37),"",DATA!$H37)</f>
        <v/>
      </c>
    </row>
    <row r="76" spans="2:3" x14ac:dyDescent="0.45">
      <c r="B76" s="1" t="str">
        <f>IF(ISBLANK(DATA!$G38),"",DATA!$G38)</f>
        <v/>
      </c>
      <c r="C76" s="10" t="str">
        <f>IF(ISBLANK(DATA!$H38),"",DATA!$H38)</f>
        <v/>
      </c>
    </row>
    <row r="77" spans="2:3" x14ac:dyDescent="0.45">
      <c r="B77" s="1" t="str">
        <f>IF(ISBLANK(DATA!$G39),"",DATA!$G39)</f>
        <v/>
      </c>
      <c r="C77" s="10" t="str">
        <f>IF(ISBLANK(DATA!$H39),"",DATA!$H39)</f>
        <v/>
      </c>
    </row>
    <row r="78" spans="2:3" x14ac:dyDescent="0.45">
      <c r="B78" s="1" t="str">
        <f>IF(ISBLANK(DATA!$G40),"",DATA!$G40)</f>
        <v/>
      </c>
      <c r="C78" s="10" t="str">
        <f>IF(ISBLANK(DATA!$H40),"",DATA!$H40)</f>
        <v/>
      </c>
    </row>
    <row r="79" spans="2:3" x14ac:dyDescent="0.45">
      <c r="B79" s="1" t="str">
        <f>IF(ISBLANK(DATA!$G41),"",DATA!$G41)</f>
        <v/>
      </c>
      <c r="C79" s="10" t="str">
        <f>IF(ISBLANK(DATA!$H41),"",DATA!$H41)</f>
        <v/>
      </c>
    </row>
    <row r="80" spans="2:3" x14ac:dyDescent="0.45">
      <c r="B80" s="1" t="str">
        <f>IF(ISBLANK(DATA!$G42),"",DATA!$G42)</f>
        <v/>
      </c>
      <c r="C80" s="10" t="str">
        <f>IF(ISBLANK(DATA!$H42),"",DATA!$H42)</f>
        <v/>
      </c>
    </row>
    <row r="81" spans="2:3" x14ac:dyDescent="0.45">
      <c r="B81" s="1" t="str">
        <f>IF(ISBLANK(DATA!$G43),"",DATA!$G43)</f>
        <v/>
      </c>
      <c r="C81" s="10" t="str">
        <f>IF(ISBLANK(DATA!$H43),"",DATA!$H43)</f>
        <v/>
      </c>
    </row>
    <row r="82" spans="2:3" x14ac:dyDescent="0.45">
      <c r="B82" s="1" t="str">
        <f>IF(ISBLANK(DATA!$G44),"",DATA!$G44)</f>
        <v/>
      </c>
      <c r="C82" s="10" t="str">
        <f>IF(ISBLANK(DATA!$H44),"",DATA!$H44)</f>
        <v/>
      </c>
    </row>
    <row r="83" spans="2:3" x14ac:dyDescent="0.45">
      <c r="B83" s="1" t="str">
        <f>IF(ISBLANK(DATA!$G45),"",DATA!$G45)</f>
        <v/>
      </c>
      <c r="C83" s="10" t="str">
        <f>IF(ISBLANK(DATA!$H45),"",DATA!$H45)</f>
        <v/>
      </c>
    </row>
    <row r="84" spans="2:3" x14ac:dyDescent="0.45">
      <c r="B84" s="1" t="str">
        <f>IF(ISBLANK(DATA!$G46),"",DATA!$G46)</f>
        <v/>
      </c>
      <c r="C84" s="10" t="str">
        <f>IF(ISBLANK(DATA!$H46),"",DATA!$H46)</f>
        <v/>
      </c>
    </row>
    <row r="85" spans="2:3" x14ac:dyDescent="0.45">
      <c r="B85" s="1" t="str">
        <f>IF(ISBLANK(DATA!$G47),"",DATA!$G47)</f>
        <v/>
      </c>
      <c r="C85" s="10" t="str">
        <f>IF(ISBLANK(DATA!$H47),"",DATA!$H47)</f>
        <v/>
      </c>
    </row>
    <row r="86" spans="2:3" x14ac:dyDescent="0.45">
      <c r="B86" s="1" t="str">
        <f>IF(ISBLANK(DATA!$G48),"",DATA!$G48)</f>
        <v/>
      </c>
      <c r="C86" s="10" t="str">
        <f>IF(ISBLANK(DATA!$H48),"",DATA!$H48)</f>
        <v/>
      </c>
    </row>
    <row r="87" spans="2:3" x14ac:dyDescent="0.45">
      <c r="B87" s="1" t="str">
        <f>IF(ISBLANK(DATA!$G49),"",DATA!$G49)</f>
        <v/>
      </c>
      <c r="C87" s="10" t="str">
        <f>IF(ISBLANK(DATA!$H49),"",DATA!$H49)</f>
        <v/>
      </c>
    </row>
    <row r="88" spans="2:3" x14ac:dyDescent="0.45">
      <c r="B88" s="1" t="str">
        <f>IF(ISBLANK(DATA!$G50),"",DATA!$G50)</f>
        <v/>
      </c>
      <c r="C88" s="10" t="str">
        <f>IF(ISBLANK(DATA!$H50),"",DATA!$H50)</f>
        <v/>
      </c>
    </row>
    <row r="89" spans="2:3" x14ac:dyDescent="0.45">
      <c r="B89" s="1" t="str">
        <f>IF(ISBLANK(DATA!$G51),"",DATA!$G51)</f>
        <v/>
      </c>
      <c r="C89" s="10" t="str">
        <f>IF(ISBLANK(DATA!$H51),"",DATA!$H51)</f>
        <v/>
      </c>
    </row>
    <row r="90" spans="2:3" x14ac:dyDescent="0.45">
      <c r="B90" s="1" t="str">
        <f>IF(ISBLANK(DATA!$G52),"",DATA!$G52)</f>
        <v/>
      </c>
      <c r="C90" s="10" t="str">
        <f>IF(ISBLANK(DATA!$H52),"",DATA!$H52)</f>
        <v/>
      </c>
    </row>
    <row r="100" spans="2:3" x14ac:dyDescent="0.45">
      <c r="B100" s="8" t="e">
        <f t="shared" ref="B100:B105" si="0">IF(OR(ISBLANK(B10),C10&lt;1),NA(),B10)</f>
        <v>#N/A</v>
      </c>
      <c r="C100" s="8" t="e">
        <f t="shared" ref="C100:C105" si="1">IF(OR(B10="",ISBLANK(B10),C10&lt;1),NA(),C10)</f>
        <v>#N/A</v>
      </c>
    </row>
    <row r="101" spans="2:3" x14ac:dyDescent="0.45">
      <c r="B101" s="8" t="e">
        <f t="shared" si="0"/>
        <v>#N/A</v>
      </c>
      <c r="C101" s="8" t="e">
        <f t="shared" si="1"/>
        <v>#N/A</v>
      </c>
    </row>
    <row r="102" spans="2:3" x14ac:dyDescent="0.45">
      <c r="B102" s="8" t="e">
        <f t="shared" si="0"/>
        <v>#N/A</v>
      </c>
      <c r="C102" s="8" t="e">
        <f t="shared" si="1"/>
        <v>#N/A</v>
      </c>
    </row>
    <row r="103" spans="2:3" x14ac:dyDescent="0.45">
      <c r="B103" s="8" t="e">
        <f t="shared" si="0"/>
        <v>#N/A</v>
      </c>
      <c r="C103" s="8" t="e">
        <f t="shared" si="1"/>
        <v>#N/A</v>
      </c>
    </row>
    <row r="104" spans="2:3" x14ac:dyDescent="0.45">
      <c r="B104" s="8" t="e">
        <f t="shared" si="0"/>
        <v>#N/A</v>
      </c>
      <c r="C104" s="8" t="e">
        <f t="shared" si="1"/>
        <v>#N/A</v>
      </c>
    </row>
    <row r="105" spans="2:3" x14ac:dyDescent="0.45">
      <c r="B105" s="8" t="str">
        <f t="shared" si="0"/>
        <v/>
      </c>
      <c r="C105" s="8" t="e">
        <f t="shared" si="1"/>
        <v>#N/A</v>
      </c>
    </row>
    <row r="106" spans="2:3" x14ac:dyDescent="0.45">
      <c r="B106" s="9" t="s">
        <v>22</v>
      </c>
      <c r="C106" s="9" cm="1">
        <f t="array" ref="C106">SUM(IF(ISERROR($C$100:$C$105),"",$C$100:$C$105))</f>
        <v>0</v>
      </c>
    </row>
    <row r="107" spans="2:3" x14ac:dyDescent="0.45">
      <c r="B107" s="9" t="s">
        <v>23</v>
      </c>
      <c r="C107" s="9" t="s">
        <v>24</v>
      </c>
    </row>
    <row r="108" spans="2:3" x14ac:dyDescent="0.45">
      <c r="B108" s="8" t="s">
        <v>25</v>
      </c>
      <c r="C108" s="8">
        <v>0</v>
      </c>
    </row>
    <row r="109" spans="2:3" x14ac:dyDescent="0.45">
      <c r="B109" s="8" t="s">
        <v>26</v>
      </c>
      <c r="C109" s="8">
        <v>0.5</v>
      </c>
    </row>
    <row r="110" spans="2:3" x14ac:dyDescent="0.45">
      <c r="B110" s="8" t="s">
        <v>27</v>
      </c>
      <c r="C110" s="8">
        <v>0.5</v>
      </c>
    </row>
    <row r="111" spans="2:3" x14ac:dyDescent="0.45">
      <c r="B111" s="8" t="s">
        <v>28</v>
      </c>
      <c r="C111" s="8">
        <f>SUM(C108:C110)</f>
        <v>1</v>
      </c>
    </row>
    <row r="112" spans="2:3" x14ac:dyDescent="0.45">
      <c r="B112" s="9" t="s">
        <v>29</v>
      </c>
      <c r="C112" s="9" t="s">
        <v>24</v>
      </c>
    </row>
    <row r="113" spans="2:3" x14ac:dyDescent="0.45">
      <c r="B113" s="8" t="s">
        <v>30</v>
      </c>
      <c r="C113" s="8">
        <f>C116/($C$117*2)</f>
        <v>0.5</v>
      </c>
    </row>
    <row r="114" spans="2:3" x14ac:dyDescent="0.45">
      <c r="B114" s="8" t="s">
        <v>31</v>
      </c>
      <c r="C114" s="8">
        <v>0.02</v>
      </c>
    </row>
    <row r="115" spans="2:3" x14ac:dyDescent="0.45">
      <c r="B115" s="8" t="s">
        <v>32</v>
      </c>
      <c r="C115" s="8">
        <f>SUM(C108:C111)-SUM(C113:C114)</f>
        <v>1.48</v>
      </c>
    </row>
    <row r="116" spans="2:3" x14ac:dyDescent="0.45">
      <c r="B116" s="8" t="s">
        <v>33</v>
      </c>
      <c r="C116" s="8">
        <f>IF(C22&gt;0,MIN(C22,$C$117),MAX(C22,-$C$117))+$C$117</f>
        <v>100</v>
      </c>
    </row>
    <row r="117" spans="2:3" x14ac:dyDescent="0.45">
      <c r="B117" s="8" t="s">
        <v>34</v>
      </c>
      <c r="C117" s="8">
        <v>100</v>
      </c>
    </row>
  </sheetData>
  <mergeCells count="7">
    <mergeCell ref="A16:C16"/>
    <mergeCell ref="A21:C21"/>
    <mergeCell ref="A40:C40"/>
    <mergeCell ref="B1:I1"/>
    <mergeCell ref="A4:C4"/>
    <mergeCell ref="E4:I4"/>
    <mergeCell ref="A9:C9"/>
  </mergeCells>
  <conditionalFormatting sqref="F16:F40 I16:I40 L16:L40 O16:O40">
    <cfRule type="containsText" dxfId="23" priority="1" stopIfTrue="1" operator="containsText" text="failure">
      <formula>NOT(ISERROR(SEARCH("failure",F16)))</formula>
    </cfRule>
    <cfRule type="containsText" dxfId="22" priority="2" stopIfTrue="1" operator="containsText" text="timeout">
      <formula>NOT(ISERROR(SEARCH("timeout",F16)))</formula>
    </cfRule>
    <cfRule type="containsText" dxfId="21" priority="3" stopIfTrue="1" operator="containsText" text="type-unsupported">
      <formula>NOT(ISERROR(SEARCH("type-unsupported",F16)))</formula>
    </cfRule>
    <cfRule type="containsText" dxfId="20" priority="4" stopIfTrue="1" operator="containsText" text="clean">
      <formula>NOT(ISERROR(SEARCH("clean",F16)))</formula>
    </cfRule>
    <cfRule type="containsText" dxfId="19" priority="5" stopIfTrue="1" operator="containsText" text="harmless">
      <formula>NOT(ISERROR(SEARCH("harmless",F16)))</formula>
    </cfRule>
    <cfRule type="containsText" dxfId="18" priority="6" stopIfTrue="1" operator="containsText" text="undetected">
      <formula>NOT(ISERROR(SEARCH("undetected",F16)))</formula>
    </cfRule>
    <cfRule type="notContainsBlanks" dxfId="16" priority="8">
      <formula>LEN(TRIM(F16))&gt;0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stopIfTrue="1" operator="containsText" text="susp" id="{EBDA3037-E776-4065-8AF5-BCAE5D2B9FD3}">
            <xm:f>NOT(ISERROR(SEARCH("susp",'DOMAIN SUMMARY'!F16)))</xm:f>
            <x14:dxf>
              <font>
                <b val="0"/>
                <i val="0"/>
                <strike val="0"/>
                <color rgb="FFE8A836"/>
              </font>
              <numFmt numFmtId="168" formatCode="\!\ @"/>
              <fill>
                <patternFill patternType="none">
                  <bgColor auto="1"/>
                </patternFill>
              </fill>
            </x14:dxf>
          </x14:cfRule>
          <xm:sqref>F16:F40 I16:I40 L16:L40 O16:O40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87D05-EDBD-460F-B96F-AF20CB6EB8CE}">
  <dimension ref="A1:P122"/>
  <sheetViews>
    <sheetView zoomScaleNormal="100" workbookViewId="0">
      <selection activeCell="B1" sqref="B1:I1"/>
    </sheetView>
  </sheetViews>
  <sheetFormatPr defaultRowHeight="14.25" x14ac:dyDescent="0.45"/>
  <cols>
    <col min="2" max="2" width="17.33203125" customWidth="1"/>
    <col min="3" max="3" width="22.06640625" customWidth="1"/>
    <col min="5" max="5" width="11.53125" customWidth="1"/>
    <col min="6" max="6" width="17.33203125" customWidth="1"/>
    <col min="7" max="7" width="4.59765625" customWidth="1"/>
    <col min="8" max="8" width="11.53125" customWidth="1"/>
    <col min="9" max="9" width="17.33203125" customWidth="1"/>
    <col min="10" max="10" width="4.59765625" customWidth="1"/>
    <col min="11" max="11" width="11.53125" customWidth="1"/>
    <col min="12" max="12" width="17.33203125" customWidth="1"/>
    <col min="13" max="13" width="4.59765625" customWidth="1"/>
    <col min="14" max="14" width="11.53125" customWidth="1"/>
    <col min="15" max="15" width="17.33203125" customWidth="1"/>
  </cols>
  <sheetData>
    <row r="1" spans="1:16" ht="26.55" customHeight="1" thickBot="1" x14ac:dyDescent="0.8">
      <c r="B1" s="15" t="str">
        <f>UPPER(DATA!$A$3)&amp;" ANALYSIS SUMMARY"</f>
        <v xml:space="preserve"> ANALYSIS SUMMARY</v>
      </c>
      <c r="C1" s="15"/>
      <c r="D1" s="15"/>
      <c r="E1" s="15"/>
      <c r="F1" s="15"/>
      <c r="G1" s="15"/>
      <c r="H1" s="15"/>
      <c r="I1" s="15"/>
    </row>
    <row r="2" spans="1:16" ht="14.65" thickTop="1" x14ac:dyDescent="0.45">
      <c r="B2" s="4" t="str">
        <f>"ID: "&amp;DATA!$B$3</f>
        <v xml:space="preserve">ID: </v>
      </c>
    </row>
    <row r="4" spans="1:16" ht="17.25" thickBot="1" x14ac:dyDescent="0.55000000000000004">
      <c r="A4" s="16" t="s">
        <v>4</v>
      </c>
      <c r="B4" s="16"/>
      <c r="C4" s="16"/>
      <c r="E4" s="16" t="s">
        <v>11</v>
      </c>
      <c r="F4" s="16"/>
      <c r="G4" s="16"/>
      <c r="H4" s="16"/>
      <c r="I4" s="16"/>
    </row>
    <row r="5" spans="1:16" ht="14.65" thickTop="1" x14ac:dyDescent="0.45">
      <c r="B5" s="1" t="s">
        <v>47</v>
      </c>
      <c r="C5">
        <f>DATA!C3</f>
        <v>0</v>
      </c>
    </row>
    <row r="6" spans="1:16" x14ac:dyDescent="0.45">
      <c r="B6" s="1" t="s">
        <v>48</v>
      </c>
      <c r="C6">
        <f>IF(DATA!$A$3="file",IF(DATA!$F$3&gt;1048576,ROUND(DATA!$F$3/1024/1024,2)&amp;" MB",IF(DATA!$F$3&gt;1024,ROUND(DATA!$F$3/1024,2)&amp;" KB",DATA!$F$3&amp;" bytes")), DATA!$F$3)</f>
        <v>0</v>
      </c>
      <c r="P6" t="s">
        <v>13</v>
      </c>
    </row>
    <row r="7" spans="1:16" x14ac:dyDescent="0.45">
      <c r="B7" s="1" t="s">
        <v>49</v>
      </c>
      <c r="C7" s="12" t="str">
        <f>IF(ISBLANK(DATA!G3),"None",DATA!G3)</f>
        <v>None</v>
      </c>
      <c r="P7" t="s">
        <v>13</v>
      </c>
    </row>
    <row r="8" spans="1:16" x14ac:dyDescent="0.45">
      <c r="B8" s="1" t="s">
        <v>50</v>
      </c>
      <c r="C8" s="3">
        <f>DATA!H3</f>
        <v>0</v>
      </c>
      <c r="P8" t="s">
        <v>13</v>
      </c>
    </row>
    <row r="9" spans="1:16" x14ac:dyDescent="0.45">
      <c r="P9" t="s">
        <v>13</v>
      </c>
    </row>
    <row r="10" spans="1:16" ht="17.25" thickBot="1" x14ac:dyDescent="0.55000000000000004">
      <c r="A10" s="16" t="s">
        <v>14</v>
      </c>
      <c r="B10" s="16"/>
      <c r="C10" s="16"/>
      <c r="P10" t="s">
        <v>13</v>
      </c>
    </row>
    <row r="11" spans="1:16" ht="14.65" thickTop="1" x14ac:dyDescent="0.45">
      <c r="B11" s="1" t="s">
        <v>16</v>
      </c>
      <c r="C11" s="3">
        <f>DATA!$K$3</f>
        <v>0</v>
      </c>
      <c r="P11" t="s">
        <v>13</v>
      </c>
    </row>
    <row r="12" spans="1:16" x14ac:dyDescent="0.45">
      <c r="B12" s="1" t="s">
        <v>15</v>
      </c>
      <c r="C12" s="3">
        <f>DATA!$J$3</f>
        <v>0</v>
      </c>
      <c r="P12" t="s">
        <v>13</v>
      </c>
    </row>
    <row r="13" spans="1:16" x14ac:dyDescent="0.45">
      <c r="B13" s="1" t="s">
        <v>17</v>
      </c>
      <c r="C13" s="3">
        <f>DATA!$L$3</f>
        <v>0</v>
      </c>
      <c r="P13" t="s">
        <v>13</v>
      </c>
    </row>
    <row r="14" spans="1:16" x14ac:dyDescent="0.45">
      <c r="B14" s="1" t="s">
        <v>18</v>
      </c>
      <c r="C14" s="3">
        <f>DATA!$M$3</f>
        <v>0</v>
      </c>
      <c r="P14" t="s">
        <v>13</v>
      </c>
    </row>
    <row r="15" spans="1:16" x14ac:dyDescent="0.45">
      <c r="B15" s="1" t="s">
        <v>19</v>
      </c>
      <c r="C15" s="3">
        <f>DATA!$O$3</f>
        <v>0</v>
      </c>
      <c r="P15" t="s">
        <v>13</v>
      </c>
    </row>
    <row r="16" spans="1:16" x14ac:dyDescent="0.45">
      <c r="E16" s="1" t="str">
        <f>IF(ISBLANK(DATA!$Q3),"",DATA!$Q3)</f>
        <v/>
      </c>
      <c r="F16" t="str">
        <f>IF(E16="","",IF(OR(ISBLANK(DATA!$S3),DATA!$R3="harmless",DATA!$R3="undetected",DATA!$R3="timeout"),DATA!$R3,IF(DATA!$R3="suspicious","(susp) ","")&amp;DATA!$S3))</f>
        <v/>
      </c>
      <c r="G16" t="s">
        <v>13</v>
      </c>
      <c r="H16" s="1" t="str">
        <f>IF(ISBLANK(DATA!$Q28),"",DATA!$Q28)</f>
        <v/>
      </c>
      <c r="I16" t="str">
        <f>IF(H16="","",IF(OR(ISBLANK(DATA!$S28),DATA!$R28="harmless",DATA!$R28="undetected",DATA!$R28="timeout"),DATA!$R28,IF(DATA!$R28="suspicious","(susp) ","")&amp;DATA!$S28))</f>
        <v/>
      </c>
      <c r="J16" t="s">
        <v>13</v>
      </c>
      <c r="K16" s="1" t="str">
        <f>IF(ISBLANK(DATA!$Q53),"",DATA!$Q53)</f>
        <v/>
      </c>
      <c r="L16" t="str">
        <f>IF(K16="","",IF(OR(ISBLANK(DATA!$S53),DATA!$R53="harmless",DATA!$R53="undetected",DATA!$R53="timeout"),DATA!$R53,IF(DATA!$R53="suspicious","(susp) ","")&amp;DATA!$S53))</f>
        <v/>
      </c>
      <c r="M16" t="s">
        <v>13</v>
      </c>
      <c r="N16" s="1" t="str">
        <f>IF(ISBLANK(DATA!$Q78),"",DATA!$Q78)</f>
        <v/>
      </c>
      <c r="O16" t="str">
        <f>IF(N16="","",IF(OR(ISBLANK(DATA!$S78),DATA!$R78="harmless",DATA!$R78="undetected",DATA!$R78="timeout"),DATA!$R78,IF(DATA!$R78="suspicious","(susp) ","")&amp;DATA!$S78))</f>
        <v/>
      </c>
      <c r="P16" t="s">
        <v>13</v>
      </c>
    </row>
    <row r="17" spans="1:16" ht="17.25" thickBot="1" x14ac:dyDescent="0.55000000000000004">
      <c r="A17" s="16" t="s">
        <v>5</v>
      </c>
      <c r="B17" s="16"/>
      <c r="C17" s="16"/>
      <c r="E17" s="1" t="str">
        <f>IF(ISBLANK(DATA!$Q4),"",DATA!$Q4)</f>
        <v/>
      </c>
      <c r="F17" t="str">
        <f>IF(E17="","",IF(OR(ISBLANK(DATA!$S4),DATA!$R4="harmless",DATA!$R4="undetected",DATA!$R4="timeout"),DATA!$R4,IF(DATA!$R4="suspicious","(susp) ","")&amp;DATA!$S4))</f>
        <v/>
      </c>
      <c r="G17" t="s">
        <v>13</v>
      </c>
      <c r="H17" s="1" t="str">
        <f>IF(ISBLANK(DATA!$Q29),"",DATA!$Q29)</f>
        <v/>
      </c>
      <c r="I17" t="str">
        <f>IF(H17="","",IF(OR(ISBLANK(DATA!$S29),DATA!$R29="harmless",DATA!$R29="undetected",DATA!$R29="timeout"),DATA!$R29,IF(DATA!$R29="suspicious","(susp) ","")&amp;DATA!$S29))</f>
        <v/>
      </c>
      <c r="J17" t="s">
        <v>13</v>
      </c>
      <c r="K17" s="1" t="str">
        <f>IF(ISBLANK(DATA!$Q54),"",DATA!$Q54)</f>
        <v/>
      </c>
      <c r="L17" t="str">
        <f>IF(K17="","",IF(OR(ISBLANK(DATA!$S54),DATA!$R54="harmless",DATA!$R54="undetected",DATA!$R54="timeout"),DATA!$R54,IF(DATA!$R54="suspicious","(susp) ","")&amp;DATA!$S54))</f>
        <v/>
      </c>
      <c r="M17" t="s">
        <v>13</v>
      </c>
      <c r="N17" s="1" t="str">
        <f>IF(ISBLANK(DATA!$Q79),"",DATA!$Q79)</f>
        <v/>
      </c>
      <c r="O17" t="str">
        <f>IF(N17="","",IF(OR(ISBLANK(DATA!$S79),DATA!$R79="harmless",DATA!$R79="undetected",DATA!$R79="timeout"),DATA!$R79,IF(DATA!$R79="suspicious","(susp) ","")&amp;DATA!$S79))</f>
        <v/>
      </c>
      <c r="P17" t="s">
        <v>13</v>
      </c>
    </row>
    <row r="18" spans="1:16" ht="14.65" thickTop="1" x14ac:dyDescent="0.45">
      <c r="B18" s="1" t="s">
        <v>46</v>
      </c>
      <c r="C18" s="5">
        <f>(((DATA!$E$3/60)/60)/24)+DATE(1970,1,1)</f>
        <v>25569</v>
      </c>
      <c r="E18" s="1" t="str">
        <f>IF(ISBLANK(DATA!$Q5),"",DATA!$Q5)</f>
        <v/>
      </c>
      <c r="F18" t="str">
        <f>IF(E18="","",IF(OR(ISBLANK(DATA!$S5),DATA!$R5="harmless",DATA!$R5="undetected",DATA!$R5="timeout"),DATA!$R5,IF(DATA!$R5="suspicious","(susp) ","")&amp;DATA!$S5))</f>
        <v/>
      </c>
      <c r="G18" t="s">
        <v>13</v>
      </c>
      <c r="H18" s="1" t="str">
        <f>IF(ISBLANK(DATA!$Q30),"",DATA!$Q30)</f>
        <v/>
      </c>
      <c r="I18" t="str">
        <f>IF(H18="","",IF(OR(ISBLANK(DATA!$S30),DATA!$R30="harmless",DATA!$R30="undetected",DATA!$R30="timeout"),DATA!$R30,IF(DATA!$R30="suspicious","(susp) ","")&amp;DATA!$S30))</f>
        <v/>
      </c>
      <c r="J18" t="s">
        <v>13</v>
      </c>
      <c r="K18" s="1" t="str">
        <f>IF(ISBLANK(DATA!$Q55),"",DATA!$Q55)</f>
        <v/>
      </c>
      <c r="L18" t="str">
        <f>IF(K18="","",IF(OR(ISBLANK(DATA!$S55),DATA!$R55="harmless",DATA!$R55="undetected",DATA!$R55="timeout"),DATA!$R55,IF(DATA!$R55="suspicious","(susp) ","")&amp;DATA!$S55))</f>
        <v/>
      </c>
      <c r="M18" t="s">
        <v>13</v>
      </c>
      <c r="N18" s="1" t="str">
        <f>IF(ISBLANK(DATA!$Q80),"",DATA!$Q80)</f>
        <v/>
      </c>
      <c r="O18" t="str">
        <f>IF(N18="","",IF(OR(ISBLANK(DATA!$S80),DATA!$R80="harmless",DATA!$R80="undetected",DATA!$R80="timeout"),DATA!$R80,IF(DATA!$R80="suspicious","(susp) ","")&amp;DATA!$S80))</f>
        <v/>
      </c>
      <c r="P18" t="s">
        <v>13</v>
      </c>
    </row>
    <row r="19" spans="1:16" x14ac:dyDescent="0.45">
      <c r="B19" s="1" t="s">
        <v>8</v>
      </c>
      <c r="C19" s="5">
        <f>(((DATA!$P$3/60)/60)/24)+DATE(1970,1,1)</f>
        <v>25569</v>
      </c>
      <c r="E19" s="1" t="str">
        <f>IF(ISBLANK(DATA!$Q6),"",DATA!$Q6)</f>
        <v/>
      </c>
      <c r="F19" t="str">
        <f>IF(E19="","",IF(OR(ISBLANK(DATA!$S6),DATA!$R6="harmless",DATA!$R6="undetected",DATA!$R6="timeout"),DATA!$R6,IF(DATA!$R6="suspicious","(susp) ","")&amp;DATA!$S6))</f>
        <v/>
      </c>
      <c r="G19" t="s">
        <v>13</v>
      </c>
      <c r="H19" s="1" t="str">
        <f>IF(ISBLANK(DATA!$Q31),"",DATA!$Q31)</f>
        <v/>
      </c>
      <c r="I19" t="str">
        <f>IF(H19="","",IF(OR(ISBLANK(DATA!$S31),DATA!$R31="harmless",DATA!$R31="undetected",DATA!$R31="timeout"),DATA!$R31,IF(DATA!$R31="suspicious","(susp) ","")&amp;DATA!$S31))</f>
        <v/>
      </c>
      <c r="J19" t="s">
        <v>13</v>
      </c>
      <c r="K19" s="1" t="str">
        <f>IF(ISBLANK(DATA!$Q56),"",DATA!$Q56)</f>
        <v/>
      </c>
      <c r="L19" t="str">
        <f>IF(K19="","",IF(OR(ISBLANK(DATA!$S56),DATA!$R56="harmless",DATA!$R56="undetected",DATA!$R56="timeout"),DATA!$R56,IF(DATA!$R56="suspicious","(susp) ","")&amp;DATA!$S56))</f>
        <v/>
      </c>
      <c r="M19" t="s">
        <v>13</v>
      </c>
      <c r="N19" s="1" t="str">
        <f>IF(ISBLANK(DATA!$Q81),"",DATA!$Q81)</f>
        <v/>
      </c>
      <c r="O19" t="str">
        <f>IF(N19="","",IF(OR(ISBLANK(DATA!$S81),DATA!$R81="harmless",DATA!$R81="undetected",DATA!$R81="timeout"),DATA!$R81,IF(DATA!$R81="suspicious","(susp) ","")&amp;DATA!$S81))</f>
        <v/>
      </c>
      <c r="P19" t="s">
        <v>13</v>
      </c>
    </row>
    <row r="20" spans="1:16" x14ac:dyDescent="0.45">
      <c r="E20" s="1" t="str">
        <f>IF(ISBLANK(DATA!$Q7),"",DATA!$Q7)</f>
        <v/>
      </c>
      <c r="F20" t="str">
        <f>IF(E20="","",IF(OR(ISBLANK(DATA!$S7),DATA!$R7="harmless",DATA!$R7="undetected",DATA!$R7="timeout"),DATA!$R7,IF(DATA!$R7="suspicious","(susp) ","")&amp;DATA!$S7))</f>
        <v/>
      </c>
      <c r="G20" t="s">
        <v>13</v>
      </c>
      <c r="H20" s="1" t="str">
        <f>IF(ISBLANK(DATA!$Q32),"",DATA!$Q32)</f>
        <v/>
      </c>
      <c r="I20" t="str">
        <f>IF(H20="","",IF(OR(ISBLANK(DATA!$S32),DATA!$R32="harmless",DATA!$R32="undetected",DATA!$R32="timeout"),DATA!$R32,IF(DATA!$R32="suspicious","(susp) ","")&amp;DATA!$S32))</f>
        <v/>
      </c>
      <c r="J20" t="s">
        <v>13</v>
      </c>
      <c r="K20" s="1" t="str">
        <f>IF(ISBLANK(DATA!$Q57),"",DATA!$Q57)</f>
        <v/>
      </c>
      <c r="L20" t="str">
        <f>IF(K20="","",IF(OR(ISBLANK(DATA!$S57),DATA!$R57="harmless",DATA!$R57="undetected",DATA!$R57="timeout"),DATA!$R57,IF(DATA!$R57="suspicious","(susp) ","")&amp;DATA!$S57))</f>
        <v/>
      </c>
      <c r="M20" t="s">
        <v>13</v>
      </c>
      <c r="N20" s="1" t="str">
        <f>IF(ISBLANK(DATA!$Q82),"",DATA!$Q82)</f>
        <v/>
      </c>
      <c r="O20" t="str">
        <f>IF(N20="","",IF(OR(ISBLANK(DATA!$S82),DATA!$R82="harmless",DATA!$R82="undetected",DATA!$R82="timeout"),DATA!$R82,IF(DATA!$R82="suspicious","(susp) ","")&amp;DATA!$S82))</f>
        <v/>
      </c>
      <c r="P20" t="s">
        <v>13</v>
      </c>
    </row>
    <row r="21" spans="1:16" ht="17.25" thickBot="1" x14ac:dyDescent="0.55000000000000004">
      <c r="A21" s="16" t="s">
        <v>9</v>
      </c>
      <c r="B21" s="16"/>
      <c r="C21" s="16"/>
      <c r="E21" s="1" t="str">
        <f>IF(ISBLANK(DATA!$Q8),"",DATA!$Q8)</f>
        <v/>
      </c>
      <c r="F21" t="str">
        <f>IF(E21="","",IF(OR(ISBLANK(DATA!$S8),DATA!$R8="harmless",DATA!$R8="undetected",DATA!$R8="timeout"),DATA!$R8,IF(DATA!$R8="suspicious","(susp) ","")&amp;DATA!$S8))</f>
        <v/>
      </c>
      <c r="G21" t="s">
        <v>13</v>
      </c>
      <c r="H21" s="1" t="str">
        <f>IF(ISBLANK(DATA!$Q33),"",DATA!$Q33)</f>
        <v/>
      </c>
      <c r="I21" t="str">
        <f>IF(H21="","",IF(OR(ISBLANK(DATA!$S33),DATA!$R33="harmless",DATA!$R33="undetected",DATA!$R33="timeout"),DATA!$R33,IF(DATA!$R33="suspicious","(susp) ","")&amp;DATA!$S33))</f>
        <v/>
      </c>
      <c r="J21" t="s">
        <v>13</v>
      </c>
      <c r="K21" s="1" t="str">
        <f>IF(ISBLANK(DATA!$Q58),"",DATA!$Q58)</f>
        <v/>
      </c>
      <c r="L21" t="str">
        <f>IF(K21="","",IF(OR(ISBLANK(DATA!$S58),DATA!$R58="harmless",DATA!$R58="undetected",DATA!$R58="timeout"),DATA!$R58,IF(DATA!$R58="suspicious","(susp) ","")&amp;DATA!$S58))</f>
        <v/>
      </c>
      <c r="M21" t="s">
        <v>13</v>
      </c>
      <c r="N21" s="1" t="str">
        <f>IF(ISBLANK(DATA!$Q83),"",DATA!$Q83)</f>
        <v/>
      </c>
      <c r="O21" t="str">
        <f>IF(N21="","",IF(OR(ISBLANK(DATA!$S83),DATA!$R83="harmless",DATA!$R83="undetected",DATA!$R83="timeout"),DATA!$R83,IF(DATA!$R83="suspicious","(susp) ","")&amp;DATA!$S83))</f>
        <v/>
      </c>
      <c r="P21" t="s">
        <v>13</v>
      </c>
    </row>
    <row r="22" spans="1:16" ht="14.65" thickTop="1" x14ac:dyDescent="0.45">
      <c r="B22" s="1" t="s">
        <v>10</v>
      </c>
      <c r="C22" s="6">
        <f>DATA!T3</f>
        <v>0</v>
      </c>
      <c r="E22" s="1" t="str">
        <f>IF(ISBLANK(DATA!$Q9),"",DATA!$Q9)</f>
        <v/>
      </c>
      <c r="F22" t="str">
        <f>IF(E22="","",IF(OR(ISBLANK(DATA!$S9),DATA!$R9="harmless",DATA!$R9="undetected",DATA!$R9="timeout"),DATA!$R9,IF(DATA!$R9="suspicious","(susp) ","")&amp;DATA!$S9))</f>
        <v/>
      </c>
      <c r="G22" t="s">
        <v>13</v>
      </c>
      <c r="H22" s="1" t="str">
        <f>IF(ISBLANK(DATA!$Q34),"",DATA!$Q34)</f>
        <v/>
      </c>
      <c r="I22" t="str">
        <f>IF(H22="","",IF(OR(ISBLANK(DATA!$S34),DATA!$R34="harmless",DATA!$R34="undetected",DATA!$R34="timeout"),DATA!$R34,IF(DATA!$R34="suspicious","(susp) ","")&amp;DATA!$S34))</f>
        <v/>
      </c>
      <c r="J22" t="s">
        <v>13</v>
      </c>
      <c r="K22" s="1" t="str">
        <f>IF(ISBLANK(DATA!$Q59),"",DATA!$Q59)</f>
        <v/>
      </c>
      <c r="L22" t="str">
        <f>IF(K22="","",IF(OR(ISBLANK(DATA!$S59),DATA!$R59="harmless",DATA!$R59="undetected",DATA!$R59="timeout"),DATA!$R59,IF(DATA!$R59="suspicious","(susp) ","")&amp;DATA!$S59))</f>
        <v/>
      </c>
      <c r="M22" t="s">
        <v>13</v>
      </c>
      <c r="N22" s="1" t="str">
        <f>IF(ISBLANK(DATA!$Q84),"",DATA!$Q84)</f>
        <v/>
      </c>
      <c r="O22" t="str">
        <f>IF(N22="","",IF(OR(ISBLANK(DATA!$S84),DATA!$R84="harmless",DATA!$R84="undetected",DATA!$R84="timeout"),DATA!$R84,IF(DATA!$R84="suspicious","(susp) ","")&amp;DATA!$S84))</f>
        <v/>
      </c>
      <c r="P22" t="s">
        <v>13</v>
      </c>
    </row>
    <row r="23" spans="1:16" x14ac:dyDescent="0.45">
      <c r="B23" s="7" t="s">
        <v>36</v>
      </c>
      <c r="C23" s="3">
        <f>DATA!U3</f>
        <v>0</v>
      </c>
      <c r="E23" s="1" t="str">
        <f>IF(ISBLANK(DATA!$Q10),"",DATA!$Q10)</f>
        <v/>
      </c>
      <c r="F23" t="str">
        <f>IF(E23="","",IF(OR(ISBLANK(DATA!$S10),DATA!$R10="harmless",DATA!$R10="undetected",DATA!$R10="timeout"),DATA!$R10,IF(DATA!$R10="suspicious","(susp) ","")&amp;DATA!$S10))</f>
        <v/>
      </c>
      <c r="G23" t="s">
        <v>13</v>
      </c>
      <c r="H23" s="1" t="str">
        <f>IF(ISBLANK(DATA!$Q35),"",DATA!$Q35)</f>
        <v/>
      </c>
      <c r="I23" t="str">
        <f>IF(H23="","",IF(OR(ISBLANK(DATA!$S35),DATA!$R35="harmless",DATA!$R35="undetected",DATA!$R35="timeout"),DATA!$R35,IF(DATA!$R35="suspicious","(susp) ","")&amp;DATA!$S35))</f>
        <v/>
      </c>
      <c r="J23" t="s">
        <v>13</v>
      </c>
      <c r="K23" s="1" t="str">
        <f>IF(ISBLANK(DATA!$Q60),"",DATA!$Q60)</f>
        <v/>
      </c>
      <c r="L23" t="str">
        <f>IF(K23="","",IF(OR(ISBLANK(DATA!$S60),DATA!$R60="harmless",DATA!$R60="undetected",DATA!$R60="timeout"),DATA!$R60,IF(DATA!$R60="suspicious","(susp) ","")&amp;DATA!$S60))</f>
        <v/>
      </c>
      <c r="M23" t="s">
        <v>13</v>
      </c>
      <c r="N23" s="1" t="str">
        <f>IF(ISBLANK(DATA!$Q85),"",DATA!$Q85)</f>
        <v/>
      </c>
      <c r="O23" t="str">
        <f>IF(N23="","",IF(OR(ISBLANK(DATA!$S85),DATA!$R85="harmless",DATA!$R85="undetected",DATA!$R85="timeout"),DATA!$R85,IF(DATA!$R85="suspicious","(susp) ","")&amp;DATA!$S85))</f>
        <v/>
      </c>
      <c r="P23" t="s">
        <v>13</v>
      </c>
    </row>
    <row r="24" spans="1:16" x14ac:dyDescent="0.45">
      <c r="B24" s="7" t="s">
        <v>37</v>
      </c>
      <c r="C24" s="3">
        <f>DATA!V3</f>
        <v>0</v>
      </c>
      <c r="E24" s="1" t="str">
        <f>IF(ISBLANK(DATA!$Q11),"",DATA!$Q11)</f>
        <v/>
      </c>
      <c r="F24" t="str">
        <f>IF(E24="","",IF(OR(ISBLANK(DATA!$S11),DATA!$R11="harmless",DATA!$R11="undetected",DATA!$R11="timeout"),DATA!$R11,IF(DATA!$R11="suspicious","(susp) ","")&amp;DATA!$S11))</f>
        <v/>
      </c>
      <c r="G24" t="s">
        <v>13</v>
      </c>
      <c r="H24" s="1" t="str">
        <f>IF(ISBLANK(DATA!$Q36),"",DATA!$Q36)</f>
        <v/>
      </c>
      <c r="I24" t="str">
        <f>IF(H24="","",IF(OR(ISBLANK(DATA!$S36),DATA!$R36="harmless",DATA!$R36="undetected",DATA!$R36="timeout"),DATA!$R36,IF(DATA!$R36="suspicious","(susp) ","")&amp;DATA!$S36))</f>
        <v/>
      </c>
      <c r="J24" t="s">
        <v>13</v>
      </c>
      <c r="K24" s="1" t="str">
        <f>IF(ISBLANK(DATA!$Q61),"",DATA!$Q61)</f>
        <v/>
      </c>
      <c r="L24" t="str">
        <f>IF(K24="","",IF(OR(ISBLANK(DATA!$S61),DATA!$R61="harmless",DATA!$R61="undetected",DATA!$R61="timeout"),DATA!$R61,IF(DATA!$R61="suspicious","(susp) ","")&amp;DATA!$S61))</f>
        <v/>
      </c>
      <c r="M24" t="s">
        <v>13</v>
      </c>
      <c r="N24" s="1" t="str">
        <f>IF(ISBLANK(DATA!$Q86),"",DATA!$Q86)</f>
        <v/>
      </c>
      <c r="O24" t="str">
        <f>IF(N24="","",IF(OR(ISBLANK(DATA!$S86),DATA!$R86="harmless",DATA!$R86="undetected",DATA!$R86="timeout"),DATA!$R86,IF(DATA!$R86="suspicious","(susp) ","")&amp;DATA!$S86))</f>
        <v/>
      </c>
      <c r="P24" t="s">
        <v>13</v>
      </c>
    </row>
    <row r="25" spans="1:16" x14ac:dyDescent="0.45">
      <c r="E25" s="1" t="str">
        <f>IF(ISBLANK(DATA!$Q12),"",DATA!$Q12)</f>
        <v/>
      </c>
      <c r="F25" t="str">
        <f>IF(E25="","",IF(OR(ISBLANK(DATA!$S12),DATA!$R12="harmless",DATA!$R12="undetected",DATA!$R12="timeout"),DATA!$R12,IF(DATA!$R12="suspicious","(susp) ","")&amp;DATA!$S12))</f>
        <v/>
      </c>
      <c r="G25" t="s">
        <v>13</v>
      </c>
      <c r="H25" s="1" t="str">
        <f>IF(ISBLANK(DATA!$Q37),"",DATA!$Q37)</f>
        <v/>
      </c>
      <c r="I25" t="str">
        <f>IF(H25="","",IF(OR(ISBLANK(DATA!$S37),DATA!$R37="harmless",DATA!$R37="undetected",DATA!$R37="timeout"),DATA!$R37,IF(DATA!$R37="suspicious","(susp) ","")&amp;DATA!$S37))</f>
        <v/>
      </c>
      <c r="J25" t="s">
        <v>13</v>
      </c>
      <c r="K25" s="1" t="str">
        <f>IF(ISBLANK(DATA!$Q62),"",DATA!$Q62)</f>
        <v/>
      </c>
      <c r="L25" t="str">
        <f>IF(K25="","",IF(OR(ISBLANK(DATA!$S62),DATA!$R62="harmless",DATA!$R62="undetected",DATA!$R62="timeout"),DATA!$R62,IF(DATA!$R62="suspicious","(susp) ","")&amp;DATA!$S62))</f>
        <v/>
      </c>
      <c r="M25" t="s">
        <v>13</v>
      </c>
      <c r="N25" s="1" t="str">
        <f>IF(ISBLANK(DATA!$Q87),"",DATA!$Q87)</f>
        <v/>
      </c>
      <c r="O25" t="str">
        <f>IF(N25="","",IF(OR(ISBLANK(DATA!$S87),DATA!$R87="harmless",DATA!$R87="undetected",DATA!$R87="timeout"),DATA!$R87,IF(DATA!$R87="suspicious","(susp) ","")&amp;DATA!$S87))</f>
        <v/>
      </c>
      <c r="P25" t="s">
        <v>13</v>
      </c>
    </row>
    <row r="26" spans="1:16" x14ac:dyDescent="0.45">
      <c r="E26" s="1" t="str">
        <f>IF(ISBLANK(DATA!$Q13),"",DATA!$Q13)</f>
        <v/>
      </c>
      <c r="F26" t="str">
        <f>IF(E26="","",IF(OR(ISBLANK(DATA!$S13),DATA!$R13="harmless",DATA!$R13="undetected",DATA!$R13="timeout"),DATA!$R13,IF(DATA!$R13="suspicious","(susp) ","")&amp;DATA!$S13))</f>
        <v/>
      </c>
      <c r="G26" t="s">
        <v>13</v>
      </c>
      <c r="H26" s="1" t="str">
        <f>IF(ISBLANK(DATA!$Q38),"",DATA!$Q38)</f>
        <v/>
      </c>
      <c r="I26" t="str">
        <f>IF(H26="","",IF(OR(ISBLANK(DATA!$S38),DATA!$R38="harmless",DATA!$R38="undetected",DATA!$R38="timeout"),DATA!$R38,IF(DATA!$R38="suspicious","(susp) ","")&amp;DATA!$S38))</f>
        <v/>
      </c>
      <c r="J26" t="s">
        <v>13</v>
      </c>
      <c r="K26" s="1" t="str">
        <f>IF(ISBLANK(DATA!$Q63),"",DATA!$Q63)</f>
        <v/>
      </c>
      <c r="L26" t="str">
        <f>IF(K26="","",IF(OR(ISBLANK(DATA!$S63),DATA!$R63="harmless",DATA!$R63="undetected",DATA!$R63="timeout"),DATA!$R63,IF(DATA!$R63="suspicious","(susp) ","")&amp;DATA!$S63))</f>
        <v/>
      </c>
      <c r="M26" t="s">
        <v>13</v>
      </c>
      <c r="N26" s="1" t="str">
        <f>IF(ISBLANK(DATA!$Q88),"",DATA!$Q88)</f>
        <v/>
      </c>
      <c r="O26" t="str">
        <f>IF(N26="","",IF(OR(ISBLANK(DATA!$S88),DATA!$R88="harmless",DATA!$R88="undetected",DATA!$R88="timeout"),DATA!$R88,IF(DATA!$R88="suspicious","(susp) ","")&amp;DATA!$S88))</f>
        <v/>
      </c>
    </row>
    <row r="27" spans="1:16" x14ac:dyDescent="0.45">
      <c r="E27" s="1" t="str">
        <f>IF(ISBLANK(DATA!$Q14),"",DATA!$Q14)</f>
        <v/>
      </c>
      <c r="F27" t="str">
        <f>IF(E27="","",IF(OR(ISBLANK(DATA!$S14),DATA!$R14="harmless",DATA!$R14="undetected",DATA!$R14="timeout"),DATA!$R14,IF(DATA!$R14="suspicious","(susp) ","")&amp;DATA!$S14))</f>
        <v/>
      </c>
      <c r="G27" t="s">
        <v>13</v>
      </c>
      <c r="H27" s="1" t="str">
        <f>IF(ISBLANK(DATA!$Q39),"",DATA!$Q39)</f>
        <v/>
      </c>
      <c r="I27" t="str">
        <f>IF(H27="","",IF(OR(ISBLANK(DATA!$S39),DATA!$R39="harmless",DATA!$R39="undetected",DATA!$R39="timeout"),DATA!$R39,IF(DATA!$R39="suspicious","(susp) ","")&amp;DATA!$S39))</f>
        <v/>
      </c>
      <c r="J27" t="s">
        <v>13</v>
      </c>
      <c r="K27" s="1" t="str">
        <f>IF(ISBLANK(DATA!$Q64),"",DATA!$Q64)</f>
        <v/>
      </c>
      <c r="L27" t="str">
        <f>IF(K27="","",IF(OR(ISBLANK(DATA!$S64),DATA!$R64="harmless",DATA!$R64="undetected",DATA!$R64="timeout"),DATA!$R64,IF(DATA!$R64="suspicious","(susp) ","")&amp;DATA!$S64))</f>
        <v/>
      </c>
      <c r="M27" t="s">
        <v>13</v>
      </c>
      <c r="N27" s="1" t="str">
        <f>IF(ISBLANK(DATA!$Q89),"",DATA!$Q89)</f>
        <v/>
      </c>
      <c r="O27" t="str">
        <f>IF(N27="","",IF(OR(ISBLANK(DATA!$S89),DATA!$R89="harmless",DATA!$R89="undetected",DATA!$R89="timeout"),DATA!$R89,IF(DATA!$R89="suspicious","(susp) ","")&amp;DATA!$S89))</f>
        <v/>
      </c>
    </row>
    <row r="28" spans="1:16" x14ac:dyDescent="0.45">
      <c r="E28" s="1" t="str">
        <f>IF(ISBLANK(DATA!$Q15),"",DATA!$Q15)</f>
        <v/>
      </c>
      <c r="F28" t="str">
        <f>IF(E28="","",IF(OR(ISBLANK(DATA!$S15),DATA!$R15="harmless",DATA!$R15="undetected",DATA!$R15="timeout"),DATA!$R15,IF(DATA!$R15="suspicious","(susp) ","")&amp;DATA!$S15))</f>
        <v/>
      </c>
      <c r="G28" t="s">
        <v>13</v>
      </c>
      <c r="H28" s="1" t="str">
        <f>IF(ISBLANK(DATA!$Q40),"",DATA!$Q40)</f>
        <v/>
      </c>
      <c r="I28" t="str">
        <f>IF(H28="","",IF(OR(ISBLANK(DATA!$S40),DATA!$R40="harmless",DATA!$R40="undetected",DATA!$R40="timeout"),DATA!$R40,IF(DATA!$R40="suspicious","(susp) ","")&amp;DATA!$S40))</f>
        <v/>
      </c>
      <c r="J28" t="s">
        <v>13</v>
      </c>
      <c r="K28" s="1" t="str">
        <f>IF(ISBLANK(DATA!$Q65),"",DATA!$Q65)</f>
        <v/>
      </c>
      <c r="L28" t="str">
        <f>IF(K28="","",IF(OR(ISBLANK(DATA!$S65),DATA!$R65="harmless",DATA!$R65="undetected",DATA!$R65="timeout"),DATA!$R65,IF(DATA!$R65="suspicious","(susp) ","")&amp;DATA!$S65))</f>
        <v/>
      </c>
      <c r="M28" t="s">
        <v>13</v>
      </c>
      <c r="N28" s="1" t="str">
        <f>IF(ISBLANK(DATA!$Q90),"",DATA!$Q90)</f>
        <v/>
      </c>
      <c r="O28" t="str">
        <f>IF(N28="","",IF(OR(ISBLANK(DATA!$S90),DATA!$R90="harmless",DATA!$R90="undetected",DATA!$R90="timeout"),DATA!$R90,IF(DATA!$R90="suspicious","(susp) ","")&amp;DATA!$S90))</f>
        <v/>
      </c>
    </row>
    <row r="29" spans="1:16" x14ac:dyDescent="0.45">
      <c r="E29" s="1" t="str">
        <f>IF(ISBLANK(DATA!$Q16),"",DATA!$Q16)</f>
        <v/>
      </c>
      <c r="F29" t="str">
        <f>IF(E29="","",IF(OR(ISBLANK(DATA!$S16),DATA!$R16="harmless",DATA!$R16="undetected",DATA!$R16="timeout"),DATA!$R16,IF(DATA!$R16="suspicious","(susp) ","")&amp;DATA!$S16))</f>
        <v/>
      </c>
      <c r="G29" t="s">
        <v>13</v>
      </c>
      <c r="H29" s="1" t="str">
        <f>IF(ISBLANK(DATA!$Q41),"",DATA!$Q41)</f>
        <v/>
      </c>
      <c r="I29" t="str">
        <f>IF(H29="","",IF(OR(ISBLANK(DATA!$S41),DATA!$R41="harmless",DATA!$R41="undetected",DATA!$R41="timeout"),DATA!$R41,IF(DATA!$R41="suspicious","(susp) ","")&amp;DATA!$S41))</f>
        <v/>
      </c>
      <c r="J29" t="s">
        <v>13</v>
      </c>
      <c r="K29" s="1" t="str">
        <f>IF(ISBLANK(DATA!$Q66),"",DATA!$Q66)</f>
        <v/>
      </c>
      <c r="L29" t="str">
        <f>IF(K29="","",IF(OR(ISBLANK(DATA!$S66),DATA!$R66="harmless",DATA!$R66="undetected",DATA!$R66="timeout"),DATA!$R66,IF(DATA!$R66="suspicious","(susp) ","")&amp;DATA!$S66))</f>
        <v/>
      </c>
      <c r="M29" t="s">
        <v>13</v>
      </c>
      <c r="N29" s="1" t="str">
        <f>IF(ISBLANK(DATA!$Q91),"",DATA!$Q91)</f>
        <v/>
      </c>
      <c r="O29" t="str">
        <f>IF(N29="","",IF(OR(ISBLANK(DATA!$S91),DATA!$R91="harmless",DATA!$R91="undetected",DATA!$R91="timeout"),DATA!$R91,IF(DATA!$R91="suspicious","(susp) ","")&amp;DATA!$S91))</f>
        <v/>
      </c>
    </row>
    <row r="30" spans="1:16" x14ac:dyDescent="0.45">
      <c r="E30" s="1" t="str">
        <f>IF(ISBLANK(DATA!$Q17),"",DATA!$Q17)</f>
        <v/>
      </c>
      <c r="F30" t="str">
        <f>IF(E30="","",IF(OR(ISBLANK(DATA!$S17),DATA!$R17="harmless",DATA!$R17="undetected",DATA!$R17="timeout"),DATA!$R17,IF(DATA!$R17="suspicious","(susp) ","")&amp;DATA!$S17))</f>
        <v/>
      </c>
      <c r="G30" t="s">
        <v>13</v>
      </c>
      <c r="H30" s="1" t="str">
        <f>IF(ISBLANK(DATA!$Q42),"",DATA!$Q42)</f>
        <v/>
      </c>
      <c r="I30" t="str">
        <f>IF(H30="","",IF(OR(ISBLANK(DATA!$S42),DATA!$R42="harmless",DATA!$R42="undetected",DATA!$R42="timeout"),DATA!$R42,IF(DATA!$R42="suspicious","(susp) ","")&amp;DATA!$S42))</f>
        <v/>
      </c>
      <c r="J30" t="s">
        <v>13</v>
      </c>
      <c r="K30" s="1" t="str">
        <f>IF(ISBLANK(DATA!$Q67),"",DATA!$Q67)</f>
        <v/>
      </c>
      <c r="L30" t="str">
        <f>IF(K30="","",IF(OR(ISBLANK(DATA!$S67),DATA!$R67="harmless",DATA!$R67="undetected",DATA!$R67="timeout"),DATA!$R67,IF(DATA!$R67="suspicious","(susp) ","")&amp;DATA!$S67))</f>
        <v/>
      </c>
      <c r="M30" t="s">
        <v>13</v>
      </c>
      <c r="N30" s="1" t="str">
        <f>IF(ISBLANK(DATA!$Q92),"",DATA!$Q92)</f>
        <v/>
      </c>
      <c r="O30" t="str">
        <f>IF(N30="","",IF(OR(ISBLANK(DATA!$S92),DATA!$R92="harmless",DATA!$R92="undetected",DATA!$R92="timeout"),DATA!$R92,IF(DATA!$R92="suspicious","(susp) ","")&amp;DATA!$S92))</f>
        <v/>
      </c>
    </row>
    <row r="31" spans="1:16" x14ac:dyDescent="0.45">
      <c r="E31" s="1" t="str">
        <f>IF(ISBLANK(DATA!$Q18),"",DATA!$Q18)</f>
        <v/>
      </c>
      <c r="F31" t="str">
        <f>IF(E31="","",IF(OR(ISBLANK(DATA!$S18),DATA!$R18="harmless",DATA!$R18="undetected",DATA!$R18="timeout"),DATA!$R18,IF(DATA!$R18="suspicious","(susp) ","")&amp;DATA!$S18))</f>
        <v/>
      </c>
      <c r="G31" t="s">
        <v>13</v>
      </c>
      <c r="H31" s="1" t="str">
        <f>IF(ISBLANK(DATA!$Q43),"",DATA!$Q43)</f>
        <v/>
      </c>
      <c r="I31" t="str">
        <f>IF(H31="","",IF(OR(ISBLANK(DATA!$S43),DATA!$R43="harmless",DATA!$R43="undetected",DATA!$R43="timeout"),DATA!$R43,IF(DATA!$R43="suspicious","(susp) ","")&amp;DATA!$S43))</f>
        <v/>
      </c>
      <c r="J31" t="s">
        <v>13</v>
      </c>
      <c r="K31" s="1" t="str">
        <f>IF(ISBLANK(DATA!$Q68),"",DATA!$Q68)</f>
        <v/>
      </c>
      <c r="L31" t="str">
        <f>IF(K31="","",IF(OR(ISBLANK(DATA!$S68),DATA!$R68="harmless",DATA!$R68="undetected",DATA!$R68="timeout"),DATA!$R68,IF(DATA!$R68="suspicious","(susp) ","")&amp;DATA!$S68))</f>
        <v/>
      </c>
      <c r="M31" t="s">
        <v>13</v>
      </c>
      <c r="N31" s="1" t="str">
        <f>IF(ISBLANK(DATA!$Q93),"",DATA!$Q93)</f>
        <v/>
      </c>
      <c r="O31" t="str">
        <f>IF(N31="","",IF(OR(ISBLANK(DATA!$S93),DATA!$R93="harmless",DATA!$R93="undetected",DATA!$R93="timeout"),DATA!$R93,IF(DATA!$R93="suspicious","(susp) ","")&amp;DATA!$S93))</f>
        <v/>
      </c>
    </row>
    <row r="32" spans="1:16" x14ac:dyDescent="0.45">
      <c r="E32" s="1" t="str">
        <f>IF(ISBLANK(DATA!$Q19),"",DATA!$Q19)</f>
        <v/>
      </c>
      <c r="F32" t="str">
        <f>IF(E32="","",IF(OR(ISBLANK(DATA!$S19),DATA!$R19="harmless",DATA!$R19="undetected",DATA!$R19="timeout"),DATA!$R19,IF(DATA!$R19="suspicious","(susp) ","")&amp;DATA!$S19))</f>
        <v/>
      </c>
      <c r="G32" t="s">
        <v>13</v>
      </c>
      <c r="H32" s="1" t="str">
        <f>IF(ISBLANK(DATA!$Q44),"",DATA!$Q44)</f>
        <v/>
      </c>
      <c r="I32" t="str">
        <f>IF(H32="","",IF(OR(ISBLANK(DATA!$S44),DATA!$R44="harmless",DATA!$R44="undetected",DATA!$R44="timeout"),DATA!$R44,IF(DATA!$R44="suspicious","(susp) ","")&amp;DATA!$S44))</f>
        <v/>
      </c>
      <c r="J32" t="s">
        <v>13</v>
      </c>
      <c r="K32" s="1" t="str">
        <f>IF(ISBLANK(DATA!$Q69),"",DATA!$Q69)</f>
        <v/>
      </c>
      <c r="L32" t="str">
        <f>IF(K32="","",IF(OR(ISBLANK(DATA!$S69),DATA!$R69="harmless",DATA!$R69="undetected",DATA!$R69="timeout"),DATA!$R69,IF(DATA!$R69="suspicious","(susp) ","")&amp;DATA!$S69))</f>
        <v/>
      </c>
      <c r="M32" t="s">
        <v>13</v>
      </c>
      <c r="N32" s="1" t="str">
        <f>IF(ISBLANK(DATA!$Q94),"",DATA!$Q94)</f>
        <v/>
      </c>
      <c r="O32" t="str">
        <f>IF(N32="","",IF(OR(ISBLANK(DATA!$S94),DATA!$R94="harmless",DATA!$R94="undetected",DATA!$R94="timeout"),DATA!$R94,IF(DATA!$R94="suspicious","(susp) ","")&amp;DATA!$S94))</f>
        <v/>
      </c>
    </row>
    <row r="33" spans="1:15" x14ac:dyDescent="0.45">
      <c r="E33" s="1" t="str">
        <f>IF(ISBLANK(DATA!$Q20),"",DATA!$Q20)</f>
        <v/>
      </c>
      <c r="F33" t="str">
        <f>IF(E33="","",IF(OR(ISBLANK(DATA!$S20),DATA!$R20="harmless",DATA!$R20="undetected",DATA!$R20="timeout"),DATA!$R20,IF(DATA!$R20="suspicious","(susp) ","")&amp;DATA!$S20))</f>
        <v/>
      </c>
      <c r="G33" t="s">
        <v>13</v>
      </c>
      <c r="H33" s="1" t="str">
        <f>IF(ISBLANK(DATA!$Q45),"",DATA!$Q45)</f>
        <v/>
      </c>
      <c r="I33" t="str">
        <f>IF(H33="","",IF(OR(ISBLANK(DATA!$S45),DATA!$R45="harmless",DATA!$R45="undetected",DATA!$R45="timeout"),DATA!$R45,IF(DATA!$R45="suspicious","(susp) ","")&amp;DATA!$S45))</f>
        <v/>
      </c>
      <c r="J33" t="s">
        <v>13</v>
      </c>
      <c r="K33" s="1" t="str">
        <f>IF(ISBLANK(DATA!$Q70),"",DATA!$Q70)</f>
        <v/>
      </c>
      <c r="L33" t="str">
        <f>IF(K33="","",IF(OR(ISBLANK(DATA!$S70),DATA!$R70="harmless",DATA!$R70="undetected",DATA!$R70="timeout"),DATA!$R70,IF(DATA!$R70="suspicious","(susp) ","")&amp;DATA!$S70))</f>
        <v/>
      </c>
      <c r="M33" t="s">
        <v>13</v>
      </c>
      <c r="N33" s="1" t="str">
        <f>IF(ISBLANK(DATA!$Q95),"",DATA!$Q95)</f>
        <v/>
      </c>
      <c r="O33" t="str">
        <f>IF(N33="","",IF(OR(ISBLANK(DATA!$S95),DATA!$R95="harmless",DATA!$R95="undetected",DATA!$R95="timeout"),DATA!$R95,IF(DATA!$R95="suspicious","(susp) ","")&amp;DATA!$S95))</f>
        <v/>
      </c>
    </row>
    <row r="34" spans="1:15" x14ac:dyDescent="0.45">
      <c r="E34" s="1" t="str">
        <f>IF(ISBLANK(DATA!$Q21),"",DATA!$Q21)</f>
        <v/>
      </c>
      <c r="F34" t="str">
        <f>IF(E34="","",IF(OR(ISBLANK(DATA!$S21),DATA!$R21="harmless",DATA!$R21="undetected",DATA!$R21="timeout"),DATA!$R21,IF(DATA!$R21="suspicious","(susp) ","")&amp;DATA!$S21))</f>
        <v/>
      </c>
      <c r="G34" t="s">
        <v>13</v>
      </c>
      <c r="H34" s="1" t="str">
        <f>IF(ISBLANK(DATA!$Q46),"",DATA!$Q46)</f>
        <v/>
      </c>
      <c r="I34" t="str">
        <f>IF(H34="","",IF(OR(ISBLANK(DATA!$S46),DATA!$R46="harmless",DATA!$R46="undetected",DATA!$R46="timeout"),DATA!$R46,IF(DATA!$R46="suspicious","(susp) ","")&amp;DATA!$S46))</f>
        <v/>
      </c>
      <c r="J34" t="s">
        <v>13</v>
      </c>
      <c r="K34" s="1" t="str">
        <f>IF(ISBLANK(DATA!$Q71),"",DATA!$Q71)</f>
        <v/>
      </c>
      <c r="L34" t="str">
        <f>IF(K34="","",IF(OR(ISBLANK(DATA!$S71),DATA!$R71="harmless",DATA!$R71="undetected",DATA!$R71="timeout"),DATA!$R71,IF(DATA!$R71="suspicious","(susp) ","")&amp;DATA!$S71))</f>
        <v/>
      </c>
      <c r="M34" t="s">
        <v>13</v>
      </c>
      <c r="N34" s="1" t="str">
        <f>IF(ISBLANK(DATA!$Q96),"",DATA!$Q96)</f>
        <v/>
      </c>
      <c r="O34" t="str">
        <f>IF(N34="","",IF(OR(ISBLANK(DATA!$S96),DATA!$R96="harmless",DATA!$R96="undetected",DATA!$R96="timeout"),DATA!$R96,IF(DATA!$R96="suspicious","(susp) ","")&amp;DATA!$S96))</f>
        <v/>
      </c>
    </row>
    <row r="35" spans="1:15" x14ac:dyDescent="0.45">
      <c r="E35" s="1" t="str">
        <f>IF(ISBLANK(DATA!$Q22),"",DATA!$Q22)</f>
        <v/>
      </c>
      <c r="F35" t="str">
        <f>IF(E35="","",IF(OR(ISBLANK(DATA!$S22),DATA!$R22="harmless",DATA!$R22="undetected",DATA!$R22="timeout"),DATA!$R22,IF(DATA!$R22="suspicious","(susp) ","")&amp;DATA!$S22))</f>
        <v/>
      </c>
      <c r="G35" t="s">
        <v>13</v>
      </c>
      <c r="H35" s="1" t="str">
        <f>IF(ISBLANK(DATA!$Q47),"",DATA!$Q47)</f>
        <v/>
      </c>
      <c r="I35" t="str">
        <f>IF(H35="","",IF(OR(ISBLANK(DATA!$S47),DATA!$R47="harmless",DATA!$R47="undetected",DATA!$R47="timeout"),DATA!$R47,IF(DATA!$R47="suspicious","(susp) ","")&amp;DATA!$S47))</f>
        <v/>
      </c>
      <c r="J35" t="s">
        <v>13</v>
      </c>
      <c r="K35" s="1" t="str">
        <f>IF(ISBLANK(DATA!$Q72),"",DATA!$Q72)</f>
        <v/>
      </c>
      <c r="L35" t="str">
        <f>IF(K35="","",IF(OR(ISBLANK(DATA!$S72),DATA!$R72="harmless",DATA!$R72="undetected",DATA!$R72="timeout"),DATA!$R72,IF(DATA!$R72="suspicious","(susp) ","")&amp;DATA!$S72))</f>
        <v/>
      </c>
      <c r="N35" s="1" t="str">
        <f>IF(ISBLANK(DATA!$Q97),"",DATA!$Q97)</f>
        <v/>
      </c>
      <c r="O35" t="str">
        <f>IF(N35="","",IF(OR(ISBLANK(DATA!$S97),DATA!$R97="harmless",DATA!$R97="undetected",DATA!$R97="timeout"),DATA!$R97,IF(DATA!$R97="suspicious","(susp) ","")&amp;DATA!$S97))</f>
        <v/>
      </c>
    </row>
    <row r="36" spans="1:15" x14ac:dyDescent="0.45">
      <c r="E36" s="1" t="str">
        <f>IF(ISBLANK(DATA!$Q23),"",DATA!$Q23)</f>
        <v/>
      </c>
      <c r="F36" t="str">
        <f>IF(E36="","",IF(OR(ISBLANK(DATA!$S23),DATA!$R23="harmless",DATA!$R23="undetected",DATA!$R23="timeout"),DATA!$R23,IF(DATA!$R23="suspicious","(susp) ","")&amp;DATA!$S23))</f>
        <v/>
      </c>
      <c r="H36" s="1" t="str">
        <f>IF(ISBLANK(DATA!$Q48),"",DATA!$Q48)</f>
        <v/>
      </c>
      <c r="I36" t="str">
        <f>IF(H36="","",IF(OR(ISBLANK(DATA!$S48),DATA!$R48="harmless",DATA!$R48="undetected",DATA!$R48="timeout"),DATA!$R48,IF(DATA!$R48="suspicious","(susp) ","")&amp;DATA!$S48))</f>
        <v/>
      </c>
      <c r="K36" s="1" t="str">
        <f>IF(ISBLANK(DATA!$Q73),"",DATA!$Q73)</f>
        <v/>
      </c>
      <c r="L36" t="str">
        <f>IF(K36="","",IF(OR(ISBLANK(DATA!$S73),DATA!$R73="harmless",DATA!$R73="undetected",DATA!$R73="timeout"),DATA!$R73,IF(DATA!$R73="suspicious","(susp) ","")&amp;DATA!$S73))</f>
        <v/>
      </c>
      <c r="N36" s="1" t="str">
        <f>IF(ISBLANK(DATA!$Q98),"",DATA!$Q98)</f>
        <v/>
      </c>
      <c r="O36" t="str">
        <f>IF(N36="","",IF(OR(ISBLANK(DATA!$S98),DATA!$R98="harmless",DATA!$R98="undetected",DATA!$R98="timeout"),DATA!$R98,IF(DATA!$R98="suspicious","(susp) ","")&amp;DATA!$S98))</f>
        <v/>
      </c>
    </row>
    <row r="37" spans="1:15" x14ac:dyDescent="0.45">
      <c r="E37" s="1" t="str">
        <f>IF(ISBLANK(DATA!$Q24),"",DATA!$Q24)</f>
        <v/>
      </c>
      <c r="F37" t="str">
        <f>IF(E37="","",IF(OR(ISBLANK(DATA!$S24),DATA!$R24="harmless",DATA!$R24="undetected",DATA!$R24="timeout"),DATA!$R24,IF(DATA!$R24="suspicious","(susp) ","")&amp;DATA!$S24))</f>
        <v/>
      </c>
      <c r="H37" s="1" t="str">
        <f>IF(ISBLANK(DATA!$Q49),"",DATA!$Q49)</f>
        <v/>
      </c>
      <c r="I37" t="str">
        <f>IF(H37="","",IF(OR(ISBLANK(DATA!$S49),DATA!$R49="harmless",DATA!$R49="undetected",DATA!$R49="timeout"),DATA!$R49,IF(DATA!$R49="suspicious","(susp) ","")&amp;DATA!$S49))</f>
        <v/>
      </c>
      <c r="K37" s="1" t="str">
        <f>IF(ISBLANK(DATA!$Q74),"",DATA!$Q74)</f>
        <v/>
      </c>
      <c r="L37" t="str">
        <f>IF(K37="","",IF(OR(ISBLANK(DATA!$S74),DATA!$R74="harmless",DATA!$R74="undetected",DATA!$R74="timeout"),DATA!$R74,IF(DATA!$R74="suspicious","(susp) ","")&amp;DATA!$S74))</f>
        <v/>
      </c>
      <c r="N37" s="1" t="str">
        <f>IF(ISBLANK(DATA!$Q99),"",DATA!$Q99)</f>
        <v/>
      </c>
      <c r="O37" t="str">
        <f>IF(N37="","",IF(OR(ISBLANK(DATA!$S99),DATA!$R99="harmless",DATA!$R99="undetected",DATA!$R99="timeout"),DATA!$R99,IF(DATA!$R99="suspicious","(susp) ","")&amp;DATA!$S99))</f>
        <v/>
      </c>
    </row>
    <row r="38" spans="1:15" x14ac:dyDescent="0.45">
      <c r="E38" s="1" t="str">
        <f>IF(ISBLANK(DATA!$Q25),"",DATA!$Q25)</f>
        <v/>
      </c>
      <c r="F38" t="str">
        <f>IF(E38="","",IF(OR(ISBLANK(DATA!$S25),DATA!$R25="harmless",DATA!$R25="undetected",DATA!$R25="timeout"),DATA!$R25,IF(DATA!$R25="suspicious","(susp) ","")&amp;DATA!$S25))</f>
        <v/>
      </c>
      <c r="H38" s="1" t="str">
        <f>IF(ISBLANK(DATA!$Q50),"",DATA!$Q50)</f>
        <v/>
      </c>
      <c r="I38" t="str">
        <f>IF(H38="","",IF(OR(ISBLANK(DATA!$S50),DATA!$R50="harmless",DATA!$R50="undetected",DATA!$R50="timeout"),DATA!$R50,IF(DATA!$R50="suspicious","(susp) ","")&amp;DATA!$S50))</f>
        <v/>
      </c>
      <c r="K38" s="1" t="str">
        <f>IF(ISBLANK(DATA!$Q75),"",DATA!$Q75)</f>
        <v/>
      </c>
      <c r="L38" t="str">
        <f>IF(K38="","",IF(OR(ISBLANK(DATA!$S75),DATA!$R75="harmless",DATA!$R75="undetected",DATA!$R75="timeout"),DATA!$R75,IF(DATA!$R75="suspicious","(susp) ","")&amp;DATA!$S75))</f>
        <v/>
      </c>
      <c r="N38" s="1" t="str">
        <f>IF(ISBLANK(DATA!$Q100),"",DATA!$Q100)</f>
        <v/>
      </c>
      <c r="O38" t="str">
        <f>IF(N38="","",IF(OR(ISBLANK(DATA!$S100),DATA!$R100="harmless",DATA!$R100="undetected",DATA!$R100="timeout"),DATA!$R100,IF(DATA!$R100="suspicious","(susp) ","")&amp;DATA!$S100))</f>
        <v/>
      </c>
    </row>
    <row r="39" spans="1:15" x14ac:dyDescent="0.45">
      <c r="E39" s="1" t="str">
        <f>IF(ISBLANK(DATA!$Q26),"",DATA!$Q26)</f>
        <v/>
      </c>
      <c r="F39" t="str">
        <f>IF(E39="","",IF(OR(ISBLANK(DATA!$S26),DATA!$R26="harmless",DATA!$R26="undetected",DATA!$R26="timeout"),DATA!$R26,IF(DATA!$R26="suspicious","(susp) ","")&amp;DATA!$S26))</f>
        <v/>
      </c>
      <c r="H39" s="1" t="str">
        <f>IF(ISBLANK(DATA!$Q51),"",DATA!$Q51)</f>
        <v/>
      </c>
      <c r="I39" t="str">
        <f>IF(H39="","",IF(OR(ISBLANK(DATA!$S51),DATA!$R51="harmless",DATA!$R51="undetected",DATA!$R51="timeout"),DATA!$R51,IF(DATA!$R51="suspicious","(susp) ","")&amp;DATA!$S51))</f>
        <v/>
      </c>
      <c r="K39" s="1" t="str">
        <f>IF(ISBLANK(DATA!$Q76),"",DATA!$Q76)</f>
        <v/>
      </c>
      <c r="L39" t="str">
        <f>IF(K39="","",IF(OR(ISBLANK(DATA!$S76),DATA!$R76="harmless",DATA!$R76="undetected",DATA!$R76="timeout"),DATA!$R76,IF(DATA!$R76="suspicious","(susp) ","")&amp;DATA!$S76))</f>
        <v/>
      </c>
      <c r="N39" s="1" t="str">
        <f>IF(ISBLANK(DATA!$Q101),"",DATA!$Q101)</f>
        <v/>
      </c>
      <c r="O39" t="str">
        <f>IF(N39="","",IF(OR(ISBLANK(DATA!$S101),DATA!$R101="harmless",DATA!$R101="undetected",DATA!$R101="timeout"),DATA!$R101,IF(DATA!$R101="suspicious","(susp) ","")&amp;DATA!$S101))</f>
        <v/>
      </c>
    </row>
    <row r="40" spans="1:15" ht="17.25" thickBot="1" x14ac:dyDescent="0.55000000000000004">
      <c r="A40" s="16" t="s">
        <v>44</v>
      </c>
      <c r="B40" s="16"/>
      <c r="C40" s="16"/>
      <c r="E40" s="1" t="str">
        <f>IF(ISBLANK(DATA!$Q27),"",DATA!$Q27)</f>
        <v/>
      </c>
      <c r="F40" t="str">
        <f>IF(E40="","",IF(OR(ISBLANK(DATA!$S27),DATA!$R27="harmless",DATA!$R27="undetected",DATA!$R27="timeout"),DATA!$R27,IF(DATA!$R27="suspicious","(susp) ","")&amp;DATA!$S27))</f>
        <v/>
      </c>
      <c r="H40" s="1" t="str">
        <f>IF(ISBLANK(DATA!$Q52),"",DATA!$Q52)</f>
        <v/>
      </c>
      <c r="I40" t="str">
        <f>IF(H40="","",IF(OR(ISBLANK(DATA!$S52),DATA!$R52="harmless",DATA!$R52="undetected",DATA!$R52="timeout"),DATA!$R52,IF(DATA!$R52="suspicious","(susp) ","")&amp;DATA!$S52))</f>
        <v/>
      </c>
      <c r="K40" s="1" t="str">
        <f>IF(ISBLANK(DATA!$Q77),"",DATA!$Q77)</f>
        <v/>
      </c>
      <c r="L40" t="str">
        <f>IF(K40="","",IF(OR(ISBLANK(DATA!$S77),DATA!$R77="harmless",DATA!$R77="undetected",DATA!$R77="timeout"),DATA!$R77,IF(DATA!$R77="suspicious","(susp) ","")&amp;DATA!$S77))</f>
        <v/>
      </c>
      <c r="N40" s="1" t="str">
        <f>IF(ISBLANK(DATA!$Q102),"",DATA!$Q102)</f>
        <v>None</v>
      </c>
      <c r="O40">
        <f>IF(N40="","",IF(OR(ISBLANK(DATA!$S102),DATA!$R102="harmless",DATA!$R102="undetected",DATA!$R102="timeout"),DATA!$R102,IF(DATA!$R102="suspicious","(susp) ","")&amp;DATA!$S102))</f>
        <v>0</v>
      </c>
    </row>
    <row r="41" spans="1:15" ht="14.65" thickTop="1" x14ac:dyDescent="0.45">
      <c r="A41" s="10" t="str">
        <f>IF(ISBLANK(DATA!$W3),"",DATA!$W3)</f>
        <v/>
      </c>
      <c r="C41" s="11"/>
    </row>
    <row r="42" spans="1:15" x14ac:dyDescent="0.45">
      <c r="A42" s="10" t="str">
        <f>IF(ISBLANK(DATA!$W4),"",DATA!$W4)</f>
        <v/>
      </c>
      <c r="C42" s="11"/>
    </row>
    <row r="43" spans="1:15" x14ac:dyDescent="0.45">
      <c r="A43" s="10" t="str">
        <f>IF(ISBLANK(DATA!$W5),"",DATA!$W5)</f>
        <v/>
      </c>
      <c r="C43" s="11"/>
    </row>
    <row r="44" spans="1:15" x14ac:dyDescent="0.45">
      <c r="A44" s="10" t="str">
        <f>IF(ISBLANK(DATA!$W6),"",DATA!$W6)</f>
        <v/>
      </c>
      <c r="C44" s="11"/>
    </row>
    <row r="45" spans="1:15" x14ac:dyDescent="0.45">
      <c r="A45" s="10" t="str">
        <f>IF(ISBLANK(DATA!$W7),"",DATA!$W7)</f>
        <v/>
      </c>
      <c r="C45" s="11"/>
    </row>
    <row r="46" spans="1:15" x14ac:dyDescent="0.45">
      <c r="A46" s="10" t="str">
        <f>IF(ISBLANK(DATA!$W8),"",DATA!$W8)</f>
        <v/>
      </c>
      <c r="C46" s="11"/>
    </row>
    <row r="47" spans="1:15" x14ac:dyDescent="0.45">
      <c r="A47" s="10" t="str">
        <f>IF(ISBLANK(DATA!$W9),"",DATA!$W9)</f>
        <v/>
      </c>
      <c r="C47" s="11"/>
    </row>
    <row r="48" spans="1:15" x14ac:dyDescent="0.45">
      <c r="A48" s="10" t="str">
        <f>IF(ISBLANK(DATA!$W10),"",DATA!$W10)</f>
        <v/>
      </c>
      <c r="C48" s="11"/>
    </row>
    <row r="49" spans="1:3" x14ac:dyDescent="0.45">
      <c r="A49" s="10" t="str">
        <f>IF(ISBLANK(DATA!$W11),"",DATA!$W11)</f>
        <v/>
      </c>
      <c r="C49" s="11"/>
    </row>
    <row r="50" spans="1:3" x14ac:dyDescent="0.45">
      <c r="A50" s="10" t="str">
        <f>IF(ISBLANK(DATA!$W12),"",DATA!$W12)</f>
        <v/>
      </c>
      <c r="C50" s="11"/>
    </row>
    <row r="51" spans="1:3" x14ac:dyDescent="0.45">
      <c r="A51" s="10" t="str">
        <f>IF(ISBLANK(DATA!$W13),"",DATA!$W13)</f>
        <v/>
      </c>
      <c r="C51" s="11"/>
    </row>
    <row r="52" spans="1:3" x14ac:dyDescent="0.45">
      <c r="A52" s="10" t="str">
        <f>IF(ISBLANK(DATA!$W14),"",DATA!$W14)</f>
        <v/>
      </c>
      <c r="C52" s="11"/>
    </row>
    <row r="53" spans="1:3" x14ac:dyDescent="0.45">
      <c r="A53" s="10" t="str">
        <f>IF(ISBLANK(DATA!$W15),"",DATA!$W15)</f>
        <v/>
      </c>
      <c r="C53" s="11"/>
    </row>
    <row r="54" spans="1:3" x14ac:dyDescent="0.45">
      <c r="A54" s="10" t="str">
        <f>IF(ISBLANK(DATA!$W16),"",DATA!$W16)</f>
        <v/>
      </c>
      <c r="C54" s="11"/>
    </row>
    <row r="55" spans="1:3" x14ac:dyDescent="0.45">
      <c r="A55" s="10" t="str">
        <f>IF(ISBLANK(DATA!$W17),"",DATA!$W17)</f>
        <v/>
      </c>
      <c r="C55" s="11"/>
    </row>
    <row r="56" spans="1:3" x14ac:dyDescent="0.45">
      <c r="A56" s="10" t="str">
        <f>IF(ISBLANK(DATA!$W18),"",DATA!$W18)</f>
        <v/>
      </c>
      <c r="C56" s="11"/>
    </row>
    <row r="57" spans="1:3" x14ac:dyDescent="0.45">
      <c r="A57" s="10" t="str">
        <f>IF(ISBLANK(DATA!$W19),"",DATA!$W19)</f>
        <v/>
      </c>
      <c r="C57" s="11"/>
    </row>
    <row r="58" spans="1:3" x14ac:dyDescent="0.45">
      <c r="A58" s="10" t="str">
        <f>IF(ISBLANK(DATA!$W20),"",DATA!$W20)</f>
        <v/>
      </c>
      <c r="C58" s="11"/>
    </row>
    <row r="59" spans="1:3" x14ac:dyDescent="0.45">
      <c r="A59" s="10" t="str">
        <f>IF(ISBLANK(DATA!$W21),"",DATA!$W21)</f>
        <v/>
      </c>
      <c r="C59" s="11"/>
    </row>
    <row r="60" spans="1:3" x14ac:dyDescent="0.45">
      <c r="A60" s="10" t="str">
        <f>IF(ISBLANK(DATA!$W22),"",DATA!$W22)</f>
        <v/>
      </c>
      <c r="C60" s="11"/>
    </row>
    <row r="61" spans="1:3" x14ac:dyDescent="0.45">
      <c r="A61" s="10" t="str">
        <f>IF(ISBLANK(DATA!$W23),"",DATA!$W23)</f>
        <v/>
      </c>
      <c r="C61" s="11"/>
    </row>
    <row r="62" spans="1:3" x14ac:dyDescent="0.45">
      <c r="A62" s="10" t="str">
        <f>IF(ISBLANK(DATA!$W24),"",DATA!$W24)</f>
        <v/>
      </c>
      <c r="C62" s="11"/>
    </row>
    <row r="63" spans="1:3" x14ac:dyDescent="0.45">
      <c r="A63" s="10" t="str">
        <f>IF(ISBLANK(DATA!$W25),"",DATA!$W25)</f>
        <v/>
      </c>
      <c r="C63" s="11"/>
    </row>
    <row r="64" spans="1:3" x14ac:dyDescent="0.45">
      <c r="A64" s="10" t="str">
        <f>IF(ISBLANK(DATA!$W26),"",DATA!$W26)</f>
        <v/>
      </c>
      <c r="C64" s="11"/>
    </row>
    <row r="65" spans="1:3" x14ac:dyDescent="0.45">
      <c r="A65" s="10" t="str">
        <f>IF(ISBLANK(DATA!$W27),"",DATA!$W27)</f>
        <v/>
      </c>
      <c r="C65" s="11"/>
    </row>
    <row r="66" spans="1:3" x14ac:dyDescent="0.45">
      <c r="A66" s="10" t="str">
        <f>IF(ISBLANK(DATA!$W28),"",DATA!$W28)</f>
        <v/>
      </c>
      <c r="C66" s="11"/>
    </row>
    <row r="67" spans="1:3" x14ac:dyDescent="0.45">
      <c r="A67" s="10" t="str">
        <f>IF(ISBLANK(DATA!$W29),"",DATA!$W29)</f>
        <v/>
      </c>
      <c r="C67" s="11"/>
    </row>
    <row r="68" spans="1:3" x14ac:dyDescent="0.45">
      <c r="A68" s="10" t="str">
        <f>IF(ISBLANK(DATA!$W30),"",DATA!$W30)</f>
        <v/>
      </c>
      <c r="C68" s="11"/>
    </row>
    <row r="69" spans="1:3" x14ac:dyDescent="0.45">
      <c r="A69" s="10" t="str">
        <f>IF(ISBLANK(DATA!$W31),"",DATA!$W31)</f>
        <v/>
      </c>
      <c r="C69" s="11"/>
    </row>
    <row r="70" spans="1:3" x14ac:dyDescent="0.45">
      <c r="A70" s="10" t="str">
        <f>IF(ISBLANK(DATA!$W32),"",DATA!$W32)</f>
        <v/>
      </c>
      <c r="C70" s="11"/>
    </row>
    <row r="71" spans="1:3" x14ac:dyDescent="0.45">
      <c r="A71" s="10" t="str">
        <f>IF(ISBLANK(DATA!$W33),"",DATA!$W33)</f>
        <v/>
      </c>
      <c r="C71" s="11"/>
    </row>
    <row r="72" spans="1:3" x14ac:dyDescent="0.45">
      <c r="A72" s="10" t="str">
        <f>IF(ISBLANK(DATA!$W34),"",DATA!$W34)</f>
        <v/>
      </c>
      <c r="C72" s="11"/>
    </row>
    <row r="73" spans="1:3" x14ac:dyDescent="0.45">
      <c r="A73" s="10" t="str">
        <f>IF(ISBLANK(DATA!$W35),"",DATA!$W35)</f>
        <v/>
      </c>
      <c r="C73" s="11"/>
    </row>
    <row r="74" spans="1:3" x14ac:dyDescent="0.45">
      <c r="A74" s="10" t="str">
        <f>IF(ISBLANK(DATA!$W36),"",DATA!$W36)</f>
        <v/>
      </c>
      <c r="C74" s="11"/>
    </row>
    <row r="75" spans="1:3" x14ac:dyDescent="0.45">
      <c r="A75" s="10" t="str">
        <f>IF(ISBLANK(DATA!$W37),"",DATA!$W37)</f>
        <v/>
      </c>
      <c r="C75" s="11"/>
    </row>
    <row r="76" spans="1:3" x14ac:dyDescent="0.45">
      <c r="A76" s="10" t="str">
        <f>IF(ISBLANK(DATA!$W38),"",DATA!$W38)</f>
        <v/>
      </c>
      <c r="C76" s="11"/>
    </row>
    <row r="77" spans="1:3" x14ac:dyDescent="0.45">
      <c r="A77" s="10" t="str">
        <f>IF(ISBLANK(DATA!$W39),"",DATA!$W39)</f>
        <v/>
      </c>
      <c r="C77" s="11"/>
    </row>
    <row r="78" spans="1:3" x14ac:dyDescent="0.45">
      <c r="A78" s="10" t="str">
        <f>IF(ISBLANK(DATA!$W40),"",DATA!$W40)</f>
        <v/>
      </c>
      <c r="C78" s="11"/>
    </row>
    <row r="79" spans="1:3" x14ac:dyDescent="0.45">
      <c r="A79" s="10" t="str">
        <f>IF(ISBLANK(DATA!$W41),"",DATA!$W41)</f>
        <v/>
      </c>
      <c r="C79" s="11"/>
    </row>
    <row r="80" spans="1:3" x14ac:dyDescent="0.45">
      <c r="A80" s="10" t="str">
        <f>IF(ISBLANK(DATA!$W42),"",DATA!$W42)</f>
        <v/>
      </c>
      <c r="C80" s="11"/>
    </row>
    <row r="81" spans="1:3" x14ac:dyDescent="0.45">
      <c r="A81" s="10" t="str">
        <f>IF(ISBLANK(DATA!$W43),"",DATA!$W43)</f>
        <v/>
      </c>
      <c r="C81" s="11"/>
    </row>
    <row r="82" spans="1:3" x14ac:dyDescent="0.45">
      <c r="A82" s="10" t="str">
        <f>IF(ISBLANK(DATA!$W44),"",DATA!$W44)</f>
        <v/>
      </c>
      <c r="C82" s="11"/>
    </row>
    <row r="83" spans="1:3" x14ac:dyDescent="0.45">
      <c r="A83" s="10" t="str">
        <f>IF(ISBLANK(DATA!$W45),"",DATA!$W45)</f>
        <v/>
      </c>
      <c r="C83" s="11"/>
    </row>
    <row r="84" spans="1:3" x14ac:dyDescent="0.45">
      <c r="A84" s="10" t="str">
        <f>IF(ISBLANK(DATA!$W46),"",DATA!$W46)</f>
        <v/>
      </c>
      <c r="C84" s="11"/>
    </row>
    <row r="85" spans="1:3" x14ac:dyDescent="0.45">
      <c r="A85" s="10" t="str">
        <f>IF(ISBLANK(DATA!$W47),"",DATA!$W47)</f>
        <v/>
      </c>
      <c r="C85" s="11"/>
    </row>
    <row r="86" spans="1:3" x14ac:dyDescent="0.45">
      <c r="A86" s="10" t="str">
        <f>IF(ISBLANK(DATA!$W48),"",DATA!$W48)</f>
        <v/>
      </c>
      <c r="C86" s="11"/>
    </row>
    <row r="87" spans="1:3" x14ac:dyDescent="0.45">
      <c r="A87" s="10" t="str">
        <f>IF(ISBLANK(DATA!$W49),"",DATA!$W49)</f>
        <v/>
      </c>
      <c r="C87" s="11"/>
    </row>
    <row r="88" spans="1:3" x14ac:dyDescent="0.45">
      <c r="A88" s="10" t="str">
        <f>IF(ISBLANK(DATA!$W50),"",DATA!$W50)</f>
        <v/>
      </c>
      <c r="C88" s="11"/>
    </row>
    <row r="89" spans="1:3" x14ac:dyDescent="0.45">
      <c r="A89" s="10" t="str">
        <f>IF(ISBLANK(DATA!$W51),"",DATA!$W51)</f>
        <v/>
      </c>
      <c r="C89" s="11"/>
    </row>
    <row r="90" spans="1:3" x14ac:dyDescent="0.45">
      <c r="A90" s="10" t="str">
        <f>IF(ISBLANK(DATA!$W52),"",DATA!$W52)</f>
        <v/>
      </c>
      <c r="C90" s="11"/>
    </row>
    <row r="91" spans="1:3" x14ac:dyDescent="0.45">
      <c r="A91" s="10" t="str">
        <f>IF(ISBLANK(DATA!$W53),"",DATA!$W53)</f>
        <v/>
      </c>
      <c r="C91" s="11"/>
    </row>
    <row r="92" spans="1:3" x14ac:dyDescent="0.45">
      <c r="A92" s="10" t="str">
        <f>IF(ISBLANK(DATA!$W54),"",DATA!$W54)</f>
        <v/>
      </c>
      <c r="C92" s="11"/>
    </row>
    <row r="93" spans="1:3" x14ac:dyDescent="0.45">
      <c r="A93" s="10" t="str">
        <f>IF(ISBLANK(DATA!$W55),"",DATA!$W55)</f>
        <v/>
      </c>
      <c r="C93" s="11"/>
    </row>
    <row r="94" spans="1:3" x14ac:dyDescent="0.45">
      <c r="A94" s="10" t="str">
        <f>IF(ISBLANK(DATA!$W56),"",DATA!$W56)</f>
        <v/>
      </c>
      <c r="C94" s="11"/>
    </row>
    <row r="95" spans="1:3" x14ac:dyDescent="0.45">
      <c r="A95" s="10" t="str">
        <f>IF(ISBLANK(DATA!$W57),"",DATA!$W57)</f>
        <v/>
      </c>
      <c r="C95" s="11"/>
    </row>
    <row r="96" spans="1:3" x14ac:dyDescent="0.45">
      <c r="A96" s="10" t="str">
        <f>IF(ISBLANK(DATA!$W58),"",DATA!$W58)</f>
        <v/>
      </c>
      <c r="C96" s="11"/>
    </row>
    <row r="97" spans="1:3" x14ac:dyDescent="0.45">
      <c r="A97" s="10" t="str">
        <f>IF(ISBLANK(DATA!$W59),"",DATA!$W59)</f>
        <v/>
      </c>
      <c r="C97" s="11"/>
    </row>
    <row r="98" spans="1:3" x14ac:dyDescent="0.45">
      <c r="A98" s="10" t="str">
        <f>IF(ISBLANK(DATA!$W60),"",DATA!$W60)</f>
        <v/>
      </c>
      <c r="C98" s="11"/>
    </row>
    <row r="99" spans="1:3" x14ac:dyDescent="0.45">
      <c r="A99" s="10" t="str">
        <f>IF(ISBLANK(DATA!$W61),"",DATA!$W61)</f>
        <v/>
      </c>
      <c r="C99" s="13"/>
    </row>
    <row r="100" spans="1:3" x14ac:dyDescent="0.45">
      <c r="A100" s="10" t="str">
        <f>IF(ISBLANK(DATA!$W62),"",DATA!$W62)</f>
        <v/>
      </c>
      <c r="C100" s="13"/>
    </row>
    <row r="101" spans="1:3" x14ac:dyDescent="0.45">
      <c r="A101" s="10" t="str">
        <f>IF(ISBLANK(DATA!$W63),"",DATA!$W63)</f>
        <v/>
      </c>
      <c r="C101" s="13"/>
    </row>
    <row r="102" spans="1:3" x14ac:dyDescent="0.45">
      <c r="B102" s="8"/>
      <c r="C102" s="8"/>
    </row>
    <row r="103" spans="1:3" x14ac:dyDescent="0.45">
      <c r="B103" s="8"/>
      <c r="C103" s="8"/>
    </row>
    <row r="104" spans="1:3" x14ac:dyDescent="0.45">
      <c r="B104" s="8"/>
      <c r="C104" s="8"/>
    </row>
    <row r="105" spans="1:3" x14ac:dyDescent="0.45">
      <c r="B105" s="8" t="e">
        <f t="shared" ref="B105:B110" si="0">IF(OR(ISBLANK(B11),C11&lt;1),NA(),B11)</f>
        <v>#N/A</v>
      </c>
      <c r="C105" s="8" t="e">
        <f t="shared" ref="C105:C110" si="1">IF(OR(B11="",ISBLANK(B11),C11&lt;1),NA(),C11)</f>
        <v>#N/A</v>
      </c>
    </row>
    <row r="106" spans="1:3" x14ac:dyDescent="0.45">
      <c r="B106" s="8" t="e">
        <f t="shared" si="0"/>
        <v>#N/A</v>
      </c>
      <c r="C106" s="8" t="e">
        <f t="shared" si="1"/>
        <v>#N/A</v>
      </c>
    </row>
    <row r="107" spans="1:3" x14ac:dyDescent="0.45">
      <c r="B107" s="8" t="e">
        <f t="shared" si="0"/>
        <v>#N/A</v>
      </c>
      <c r="C107" s="8" t="e">
        <f t="shared" si="1"/>
        <v>#N/A</v>
      </c>
    </row>
    <row r="108" spans="1:3" x14ac:dyDescent="0.45">
      <c r="B108" s="8" t="e">
        <f t="shared" si="0"/>
        <v>#N/A</v>
      </c>
      <c r="C108" s="8" t="e">
        <f t="shared" si="1"/>
        <v>#N/A</v>
      </c>
    </row>
    <row r="109" spans="1:3" x14ac:dyDescent="0.45">
      <c r="B109" s="8" t="e">
        <f t="shared" si="0"/>
        <v>#N/A</v>
      </c>
      <c r="C109" s="8" t="e">
        <f t="shared" si="1"/>
        <v>#N/A</v>
      </c>
    </row>
    <row r="110" spans="1:3" x14ac:dyDescent="0.45">
      <c r="B110" s="8" t="e">
        <f t="shared" si="0"/>
        <v>#N/A</v>
      </c>
      <c r="C110" s="8" t="e">
        <f t="shared" si="1"/>
        <v>#N/A</v>
      </c>
    </row>
    <row r="111" spans="1:3" x14ac:dyDescent="0.45">
      <c r="B111" s="9" t="s">
        <v>22</v>
      </c>
      <c r="C111" s="9" cm="1">
        <f t="array" ref="C111">SUM(IF(ISERROR($C$105:$C$110),"",$C$105:$C$110))</f>
        <v>0</v>
      </c>
    </row>
    <row r="112" spans="1:3" x14ac:dyDescent="0.45">
      <c r="B112" s="9" t="s">
        <v>23</v>
      </c>
      <c r="C112" s="9" t="s">
        <v>24</v>
      </c>
    </row>
    <row r="113" spans="2:3" x14ac:dyDescent="0.45">
      <c r="B113" s="8" t="s">
        <v>25</v>
      </c>
      <c r="C113" s="8">
        <v>0</v>
      </c>
    </row>
    <row r="114" spans="2:3" x14ac:dyDescent="0.45">
      <c r="B114" s="8" t="s">
        <v>26</v>
      </c>
      <c r="C114" s="8">
        <v>0.5</v>
      </c>
    </row>
    <row r="115" spans="2:3" x14ac:dyDescent="0.45">
      <c r="B115" s="8" t="s">
        <v>27</v>
      </c>
      <c r="C115" s="8">
        <v>0.5</v>
      </c>
    </row>
    <row r="116" spans="2:3" x14ac:dyDescent="0.45">
      <c r="B116" s="8" t="s">
        <v>28</v>
      </c>
      <c r="C116" s="8">
        <f>SUM(C113:C115)</f>
        <v>1</v>
      </c>
    </row>
    <row r="117" spans="2:3" x14ac:dyDescent="0.45">
      <c r="B117" s="9" t="s">
        <v>29</v>
      </c>
      <c r="C117" s="9" t="s">
        <v>24</v>
      </c>
    </row>
    <row r="118" spans="2:3" x14ac:dyDescent="0.45">
      <c r="B118" s="8" t="s">
        <v>30</v>
      </c>
      <c r="C118" s="8">
        <f>C121/($C$122*2)</f>
        <v>0.5</v>
      </c>
    </row>
    <row r="119" spans="2:3" x14ac:dyDescent="0.45">
      <c r="B119" s="8" t="s">
        <v>31</v>
      </c>
      <c r="C119" s="8">
        <v>0.02</v>
      </c>
    </row>
    <row r="120" spans="2:3" x14ac:dyDescent="0.45">
      <c r="B120" s="8" t="s">
        <v>32</v>
      </c>
      <c r="C120" s="8">
        <f>SUM(C113:C116)-SUM(C118:C119)</f>
        <v>1.48</v>
      </c>
    </row>
    <row r="121" spans="2:3" x14ac:dyDescent="0.45">
      <c r="B121" s="8" t="s">
        <v>33</v>
      </c>
      <c r="C121" s="8">
        <f>IF(C22&gt;0,MIN(C22,$C$122),MAX(C22,-$C$122))+$C$122</f>
        <v>100</v>
      </c>
    </row>
    <row r="122" spans="2:3" x14ac:dyDescent="0.45">
      <c r="B122" s="8" t="s">
        <v>34</v>
      </c>
      <c r="C122" s="8">
        <v>100</v>
      </c>
    </row>
  </sheetData>
  <mergeCells count="7">
    <mergeCell ref="A40:C40"/>
    <mergeCell ref="A21:C21"/>
    <mergeCell ref="B1:I1"/>
    <mergeCell ref="A4:C4"/>
    <mergeCell ref="E4:I4"/>
    <mergeCell ref="A10:C10"/>
    <mergeCell ref="A17:C17"/>
  </mergeCells>
  <conditionalFormatting sqref="F16:F40 I16:I40 L16:L40 O16:O40">
    <cfRule type="containsText" dxfId="15" priority="1" stopIfTrue="1" operator="containsText" text="susp">
      <formula>NOT(ISERROR(SEARCH("susp",F16)))</formula>
    </cfRule>
    <cfRule type="containsText" dxfId="14" priority="2" stopIfTrue="1" operator="containsText" text="failure">
      <formula>NOT(ISERROR(SEARCH("failure",F16)))</formula>
    </cfRule>
    <cfRule type="containsText" dxfId="13" priority="3" stopIfTrue="1" operator="containsText" text="timeout">
      <formula>NOT(ISERROR(SEARCH("timeout",F16)))</formula>
    </cfRule>
    <cfRule type="containsText" dxfId="12" priority="4" stopIfTrue="1" operator="containsText" text="type-unsupported">
      <formula>NOT(ISERROR(SEARCH("type-unsupported",F16)))</formula>
    </cfRule>
    <cfRule type="containsText" dxfId="11" priority="5" stopIfTrue="1" operator="containsText" text="clean">
      <formula>NOT(ISERROR(SEARCH("clean",F16)))</formula>
    </cfRule>
    <cfRule type="containsText" dxfId="10" priority="6" stopIfTrue="1" operator="containsText" text="harmless">
      <formula>NOT(ISERROR(SEARCH("harmless",F16)))</formula>
    </cfRule>
    <cfRule type="containsText" dxfId="9" priority="7" stopIfTrue="1" operator="containsText" text="undetected">
      <formula>NOT(ISERROR(SEARCH("undetected",F16)))</formula>
    </cfRule>
    <cfRule type="notContainsBlanks" dxfId="8" priority="8">
      <formula>LEN(TRIM(F16))&gt;0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81375-2F4E-4045-AFDE-625FF77FF31D}">
  <dimension ref="A1:P129"/>
  <sheetViews>
    <sheetView zoomScaleNormal="100" workbookViewId="0">
      <selection activeCell="B1" sqref="B1:I1"/>
    </sheetView>
  </sheetViews>
  <sheetFormatPr defaultRowHeight="14.25" x14ac:dyDescent="0.45"/>
  <cols>
    <col min="2" max="2" width="17.33203125" customWidth="1"/>
    <col min="3" max="3" width="20.796875" bestFit="1" customWidth="1"/>
    <col min="5" max="5" width="11.53125" customWidth="1"/>
    <col min="6" max="6" width="17.33203125" customWidth="1"/>
    <col min="7" max="7" width="4.59765625" customWidth="1"/>
    <col min="8" max="8" width="11.53125" customWidth="1"/>
    <col min="9" max="9" width="17.33203125" customWidth="1"/>
    <col min="10" max="10" width="4.59765625" customWidth="1"/>
    <col min="11" max="11" width="11.53125" customWidth="1"/>
    <col min="12" max="12" width="17.33203125" customWidth="1"/>
    <col min="13" max="13" width="4.59765625" customWidth="1"/>
    <col min="14" max="14" width="11.53125" customWidth="1"/>
    <col min="15" max="15" width="17.33203125" customWidth="1"/>
  </cols>
  <sheetData>
    <row r="1" spans="1:16" ht="26.55" customHeight="1" thickBot="1" x14ac:dyDescent="0.8">
      <c r="B1" s="15" t="str">
        <f>UPPER(DATA!$A$3)&amp;" ANALYSIS SUMMARY"</f>
        <v xml:space="preserve"> ANALYSIS SUMMARY</v>
      </c>
      <c r="C1" s="15"/>
      <c r="D1" s="15"/>
      <c r="E1" s="15"/>
      <c r="F1" s="15"/>
      <c r="G1" s="15"/>
      <c r="H1" s="15"/>
      <c r="I1" s="15"/>
    </row>
    <row r="2" spans="1:16" ht="14.65" thickTop="1" x14ac:dyDescent="0.45">
      <c r="B2" s="4" t="str">
        <f>"ID: "&amp;DATA!$B$3</f>
        <v xml:space="preserve">ID: </v>
      </c>
    </row>
    <row r="4" spans="1:16" ht="17.25" thickBot="1" x14ac:dyDescent="0.55000000000000004">
      <c r="A4" s="16" t="s">
        <v>4</v>
      </c>
      <c r="B4" s="16"/>
      <c r="C4" s="16"/>
      <c r="E4" s="16" t="s">
        <v>11</v>
      </c>
      <c r="F4" s="16"/>
      <c r="G4" s="16"/>
      <c r="H4" s="16"/>
      <c r="I4" s="16"/>
    </row>
    <row r="5" spans="1:16" ht="14.65" thickTop="1" x14ac:dyDescent="0.45">
      <c r="B5" s="1" t="s">
        <v>12</v>
      </c>
      <c r="C5">
        <f>DATA!C3</f>
        <v>0</v>
      </c>
    </row>
    <row r="6" spans="1:16" x14ac:dyDescent="0.45">
      <c r="B6" s="1" t="s">
        <v>42</v>
      </c>
      <c r="C6">
        <f>IF(DATA!$A$3="file",IF(DATA!$F$3&gt;1048576,ROUND(DATA!$F$3/1024/1024,2)&amp;" MB",IF(DATA!$F$3&gt;1024,ROUND(DATA!$F$3/1024,2)&amp;" KB",DATA!$F$3&amp;" bytes")), DATA!$F$3)</f>
        <v>0</v>
      </c>
      <c r="P6" t="s">
        <v>13</v>
      </c>
    </row>
    <row r="7" spans="1:16" x14ac:dyDescent="0.45">
      <c r="B7" s="1" t="s">
        <v>43</v>
      </c>
      <c r="C7" s="12" t="str">
        <f>IF(ISBLANK(DATA!I3),"None",DATA!I3)</f>
        <v>None</v>
      </c>
      <c r="P7" t="s">
        <v>13</v>
      </c>
    </row>
    <row r="8" spans="1:16" x14ac:dyDescent="0.45">
      <c r="P8" t="s">
        <v>13</v>
      </c>
    </row>
    <row r="9" spans="1:16" ht="17.25" thickBot="1" x14ac:dyDescent="0.55000000000000004">
      <c r="A9" s="16" t="s">
        <v>14</v>
      </c>
      <c r="B9" s="16"/>
      <c r="C9" s="16"/>
      <c r="P9" t="s">
        <v>13</v>
      </c>
    </row>
    <row r="10" spans="1:16" ht="14.65" thickTop="1" x14ac:dyDescent="0.45">
      <c r="B10" s="1" t="s">
        <v>16</v>
      </c>
      <c r="C10" s="3">
        <f>DATA!$K$3</f>
        <v>0</v>
      </c>
      <c r="P10" t="s">
        <v>13</v>
      </c>
    </row>
    <row r="11" spans="1:16" x14ac:dyDescent="0.45">
      <c r="B11" s="1" t="s">
        <v>15</v>
      </c>
      <c r="C11" s="3">
        <f>DATA!$J$3</f>
        <v>0</v>
      </c>
      <c r="P11" t="s">
        <v>13</v>
      </c>
    </row>
    <row r="12" spans="1:16" x14ac:dyDescent="0.45">
      <c r="B12" s="1" t="s">
        <v>17</v>
      </c>
      <c r="C12" s="3">
        <f>DATA!$L$3</f>
        <v>0</v>
      </c>
      <c r="P12" t="s">
        <v>13</v>
      </c>
    </row>
    <row r="13" spans="1:16" x14ac:dyDescent="0.45">
      <c r="B13" s="1" t="s">
        <v>18</v>
      </c>
      <c r="C13" s="3">
        <f>DATA!$M$3</f>
        <v>0</v>
      </c>
      <c r="P13" t="s">
        <v>13</v>
      </c>
    </row>
    <row r="14" spans="1:16" x14ac:dyDescent="0.45">
      <c r="B14" s="1" t="s">
        <v>19</v>
      </c>
      <c r="C14" s="3">
        <f>DATA!$O$3</f>
        <v>0</v>
      </c>
      <c r="P14" t="s">
        <v>13</v>
      </c>
    </row>
    <row r="15" spans="1:16" x14ac:dyDescent="0.45">
      <c r="B15" s="1" t="str">
        <f>IF(DATA!$A$3="file", "Unsupported", "")</f>
        <v/>
      </c>
      <c r="C15" s="3" t="str">
        <f>IF(DATA!$A$3="file", DATA!$N$3, "")</f>
        <v/>
      </c>
      <c r="P15" t="s">
        <v>13</v>
      </c>
    </row>
    <row r="16" spans="1:16" ht="17.25" thickBot="1" x14ac:dyDescent="0.55000000000000004">
      <c r="A16" s="16" t="s">
        <v>5</v>
      </c>
      <c r="B16" s="16"/>
      <c r="C16" s="16"/>
      <c r="E16" s="1" t="str">
        <f>IF(ISBLANK(DATA!$Q3),"",DATA!$Q3)</f>
        <v/>
      </c>
      <c r="F16" t="str">
        <f>IF(E16="","",IF(OR(ISBLANK(DATA!$S3),DATA!$R3="harmless",DATA!$R3="undetected",DATA!$R3="timeout"),DATA!$R3,IF(DATA!$R3="suspicious","(susp) ","")&amp;DATA!$S3))</f>
        <v/>
      </c>
      <c r="G16" t="s">
        <v>13</v>
      </c>
      <c r="H16" s="1" t="str">
        <f>IF(ISBLANK(DATA!$Q28),"",DATA!$Q28)</f>
        <v/>
      </c>
      <c r="I16" t="str">
        <f>IF(H16="","",IF(OR(ISBLANK(DATA!$S28),DATA!$R28="harmless",DATA!$R28="undetected",DATA!$R28="timeout"),DATA!$R28,IF(DATA!$R28="suspicious","(susp) ","")&amp;DATA!$S28))</f>
        <v/>
      </c>
      <c r="J16" t="s">
        <v>13</v>
      </c>
      <c r="K16" s="1" t="str">
        <f>IF(ISBLANK(DATA!$Q53),"",DATA!$Q53)</f>
        <v/>
      </c>
      <c r="L16" t="str">
        <f>IF(K16="","",IF(OR(ISBLANK(DATA!$S53),DATA!$R53="harmless",DATA!$R53="undetected",DATA!$R53="timeout"),DATA!$R53,IF(DATA!$R53="suspicious","(susp) ","")&amp;DATA!$S53))</f>
        <v/>
      </c>
      <c r="M16" t="s">
        <v>13</v>
      </c>
      <c r="N16" s="1" t="str">
        <f>IF(ISBLANK(DATA!$Q78),"",DATA!$Q78)</f>
        <v/>
      </c>
      <c r="O16" t="str">
        <f>IF(N16="","",IF(OR(ISBLANK(DATA!$S78),DATA!$R78="harmless",DATA!$R78="undetected",DATA!$R78="timeout"),DATA!$R78,IF(DATA!$R78="suspicious","(susp) ","")&amp;DATA!$S78))</f>
        <v/>
      </c>
      <c r="P16" t="s">
        <v>13</v>
      </c>
    </row>
    <row r="17" spans="1:16" ht="14.65" thickTop="1" x14ac:dyDescent="0.45">
      <c r="B17" s="1" t="s">
        <v>45</v>
      </c>
      <c r="C17" s="5">
        <f>(((DATA!$D$3/60)/60)/24)+DATE(1970,1,1)</f>
        <v>25569</v>
      </c>
      <c r="E17" s="1" t="str">
        <f>IF(ISBLANK(DATA!$Q4),"",DATA!$Q4)</f>
        <v/>
      </c>
      <c r="F17" t="str">
        <f>IF(E17="","",IF(OR(ISBLANK(DATA!$S4),DATA!$R4="harmless",DATA!$R4="undetected",DATA!$R4="timeout"),DATA!$R4,IF(DATA!$R4="suspicious","(susp) ","")&amp;DATA!$S4))</f>
        <v/>
      </c>
      <c r="G17" t="s">
        <v>13</v>
      </c>
      <c r="H17" s="1" t="str">
        <f>IF(ISBLANK(DATA!$Q29),"",DATA!$Q29)</f>
        <v/>
      </c>
      <c r="I17" t="str">
        <f>IF(H17="","",IF(OR(ISBLANK(DATA!$S29),DATA!$R29="harmless",DATA!$R29="undetected",DATA!$R29="timeout"),DATA!$R29,IF(DATA!$R29="suspicious","(susp) ","")&amp;DATA!$S29))</f>
        <v/>
      </c>
      <c r="J17" t="s">
        <v>13</v>
      </c>
      <c r="K17" s="1" t="str">
        <f>IF(ISBLANK(DATA!$Q54),"",DATA!$Q54)</f>
        <v/>
      </c>
      <c r="L17" t="str">
        <f>IF(K17="","",IF(OR(ISBLANK(DATA!$S54),DATA!$R54="harmless",DATA!$R54="undetected",DATA!$R54="timeout"),DATA!$R54,IF(DATA!$R54="suspicious","(susp) ","")&amp;DATA!$S54))</f>
        <v/>
      </c>
      <c r="M17" t="s">
        <v>13</v>
      </c>
      <c r="N17" s="1" t="str">
        <f>IF(ISBLANK(DATA!$Q79),"",DATA!$Q79)</f>
        <v/>
      </c>
      <c r="O17" t="str">
        <f>IF(N17="","",IF(OR(ISBLANK(DATA!$S79),DATA!$R79="harmless",DATA!$R79="undetected",DATA!$R79="timeout"),DATA!$R79,IF(DATA!$R79="suspicious","(susp) ","")&amp;DATA!$S79))</f>
        <v/>
      </c>
      <c r="P17" t="s">
        <v>13</v>
      </c>
    </row>
    <row r="18" spans="1:16" x14ac:dyDescent="0.45">
      <c r="B18" s="1" t="s">
        <v>46</v>
      </c>
      <c r="C18" s="5">
        <f>(((DATA!$E$3/60)/60)/24)+DATE(1970,1,1)</f>
        <v>25569</v>
      </c>
      <c r="E18" s="1" t="str">
        <f>IF(ISBLANK(DATA!$Q5),"",DATA!$Q5)</f>
        <v/>
      </c>
      <c r="F18" t="str">
        <f>IF(E18="","",IF(OR(ISBLANK(DATA!$S5),DATA!$R5="harmless",DATA!$R5="undetected",DATA!$R5="timeout"),DATA!$R5,IF(DATA!$R5="suspicious","(susp) ","")&amp;DATA!$S5))</f>
        <v/>
      </c>
      <c r="G18" t="s">
        <v>13</v>
      </c>
      <c r="H18" s="1" t="str">
        <f>IF(ISBLANK(DATA!$Q30),"",DATA!$Q30)</f>
        <v/>
      </c>
      <c r="I18" t="str">
        <f>IF(H18="","",IF(OR(ISBLANK(DATA!$S30),DATA!$R30="harmless",DATA!$R30="undetected",DATA!$R30="timeout"),DATA!$R30,IF(DATA!$R30="suspicious","(susp) ","")&amp;DATA!$S30))</f>
        <v/>
      </c>
      <c r="J18" t="s">
        <v>13</v>
      </c>
      <c r="K18" s="1" t="str">
        <f>IF(ISBLANK(DATA!$Q55),"",DATA!$Q55)</f>
        <v/>
      </c>
      <c r="L18" t="str">
        <f>IF(K18="","",IF(OR(ISBLANK(DATA!$S55),DATA!$R55="harmless",DATA!$R55="undetected",DATA!$R55="timeout"),DATA!$R55,IF(DATA!$R55="suspicious","(susp) ","")&amp;DATA!$S55))</f>
        <v/>
      </c>
      <c r="M18" t="s">
        <v>13</v>
      </c>
      <c r="N18" s="1" t="str">
        <f>IF(ISBLANK(DATA!$Q80),"",DATA!$Q80)</f>
        <v/>
      </c>
      <c r="O18" t="str">
        <f>IF(N18="","",IF(OR(ISBLANK(DATA!$S80),DATA!$R80="harmless",DATA!$R80="undetected",DATA!$R80="timeout"),DATA!$R80,IF(DATA!$R80="suspicious","(susp) ","")&amp;DATA!$S80))</f>
        <v/>
      </c>
      <c r="P18" t="s">
        <v>13</v>
      </c>
    </row>
    <row r="19" spans="1:16" x14ac:dyDescent="0.45">
      <c r="B19" s="1" t="s">
        <v>8</v>
      </c>
      <c r="C19" s="5">
        <f>(((DATA!$P$3/60)/60)/24)+DATE(1970,1,1)</f>
        <v>25569</v>
      </c>
      <c r="E19" s="1" t="str">
        <f>IF(ISBLANK(DATA!$Q6),"",DATA!$Q6)</f>
        <v/>
      </c>
      <c r="F19" t="str">
        <f>IF(E19="","",IF(OR(ISBLANK(DATA!$S6),DATA!$R6="harmless",DATA!$R6="undetected",DATA!$R6="timeout"),DATA!$R6,IF(DATA!$R6="suspicious","(susp) ","")&amp;DATA!$S6))</f>
        <v/>
      </c>
      <c r="G19" t="s">
        <v>13</v>
      </c>
      <c r="H19" s="1" t="str">
        <f>IF(ISBLANK(DATA!$Q31),"",DATA!$Q31)</f>
        <v/>
      </c>
      <c r="I19" t="str">
        <f>IF(H19="","",IF(OR(ISBLANK(DATA!$S31),DATA!$R31="harmless",DATA!$R31="undetected",DATA!$R31="timeout"),DATA!$R31,IF(DATA!$R31="suspicious","(susp) ","")&amp;DATA!$S31))</f>
        <v/>
      </c>
      <c r="J19" t="s">
        <v>13</v>
      </c>
      <c r="K19" s="1" t="str">
        <f>IF(ISBLANK(DATA!$Q56),"",DATA!$Q56)</f>
        <v/>
      </c>
      <c r="L19" t="str">
        <f>IF(K19="","",IF(OR(ISBLANK(DATA!$S56),DATA!$R56="harmless",DATA!$R56="undetected",DATA!$R56="timeout"),DATA!$R56,IF(DATA!$R56="suspicious","(susp) ","")&amp;DATA!$S56))</f>
        <v/>
      </c>
      <c r="M19" t="s">
        <v>13</v>
      </c>
      <c r="N19" s="1" t="str">
        <f>IF(ISBLANK(DATA!$Q81),"",DATA!$Q81)</f>
        <v/>
      </c>
      <c r="O19" t="str">
        <f>IF(N19="","",IF(OR(ISBLANK(DATA!$S81),DATA!$R81="harmless",DATA!$R81="undetected",DATA!$R81="timeout"),DATA!$R81,IF(DATA!$R81="suspicious","(susp) ","")&amp;DATA!$S81))</f>
        <v/>
      </c>
      <c r="P19" t="s">
        <v>13</v>
      </c>
    </row>
    <row r="20" spans="1:16" x14ac:dyDescent="0.45">
      <c r="E20" s="1" t="str">
        <f>IF(ISBLANK(DATA!$Q7),"",DATA!$Q7)</f>
        <v/>
      </c>
      <c r="F20" t="str">
        <f>IF(E20="","",IF(OR(ISBLANK(DATA!$S7),DATA!$R7="harmless",DATA!$R7="undetected",DATA!$R7="timeout"),DATA!$R7,IF(DATA!$R7="suspicious","(susp) ","")&amp;DATA!$S7))</f>
        <v/>
      </c>
      <c r="G20" t="s">
        <v>13</v>
      </c>
      <c r="H20" s="1" t="str">
        <f>IF(ISBLANK(DATA!$Q32),"",DATA!$Q32)</f>
        <v/>
      </c>
      <c r="I20" t="str">
        <f>IF(H20="","",IF(OR(ISBLANK(DATA!$S32),DATA!$R32="harmless",DATA!$R32="undetected",DATA!$R32="timeout"),DATA!$R32,IF(DATA!$R32="suspicious","(susp) ","")&amp;DATA!$S32))</f>
        <v/>
      </c>
      <c r="J20" t="s">
        <v>13</v>
      </c>
      <c r="K20" s="1" t="str">
        <f>IF(ISBLANK(DATA!$Q57),"",DATA!$Q57)</f>
        <v/>
      </c>
      <c r="L20" t="str">
        <f>IF(K20="","",IF(OR(ISBLANK(DATA!$S57),DATA!$R57="harmless",DATA!$R57="undetected",DATA!$R57="timeout"),DATA!$R57,IF(DATA!$R57="suspicious","(susp) ","")&amp;DATA!$S57))</f>
        <v/>
      </c>
      <c r="M20" t="s">
        <v>13</v>
      </c>
      <c r="N20" s="1" t="str">
        <f>IF(ISBLANK(DATA!$Q82),"",DATA!$Q82)</f>
        <v/>
      </c>
      <c r="O20" t="str">
        <f>IF(N20="","",IF(OR(ISBLANK(DATA!$S82),DATA!$R82="harmless",DATA!$R82="undetected",DATA!$R82="timeout"),DATA!$R82,IF(DATA!$R82="suspicious","(susp) ","")&amp;DATA!$S82))</f>
        <v/>
      </c>
      <c r="P20" t="s">
        <v>13</v>
      </c>
    </row>
    <row r="21" spans="1:16" ht="17.25" thickBot="1" x14ac:dyDescent="0.55000000000000004">
      <c r="A21" s="16" t="s">
        <v>9</v>
      </c>
      <c r="B21" s="16"/>
      <c r="C21" s="16"/>
      <c r="E21" s="1" t="str">
        <f>IF(ISBLANK(DATA!$Q8),"",DATA!$Q8)</f>
        <v/>
      </c>
      <c r="F21" t="str">
        <f>IF(E21="","",IF(OR(ISBLANK(DATA!$S8),DATA!$R8="harmless",DATA!$R8="undetected",DATA!$R8="timeout"),DATA!$R8,IF(DATA!$R8="suspicious","(susp) ","")&amp;DATA!$S8))</f>
        <v/>
      </c>
      <c r="G21" t="s">
        <v>13</v>
      </c>
      <c r="H21" s="1" t="str">
        <f>IF(ISBLANK(DATA!$Q33),"",DATA!$Q33)</f>
        <v/>
      </c>
      <c r="I21" t="str">
        <f>IF(H21="","",IF(OR(ISBLANK(DATA!$S33),DATA!$R33="harmless",DATA!$R33="undetected",DATA!$R33="timeout"),DATA!$R33,IF(DATA!$R33="suspicious","(susp) ","")&amp;DATA!$S33))</f>
        <v/>
      </c>
      <c r="J21" t="s">
        <v>13</v>
      </c>
      <c r="K21" s="1" t="str">
        <f>IF(ISBLANK(DATA!$Q58),"",DATA!$Q58)</f>
        <v/>
      </c>
      <c r="L21" t="str">
        <f>IF(K21="","",IF(OR(ISBLANK(DATA!$S58),DATA!$R58="harmless",DATA!$R58="undetected",DATA!$R58="timeout"),DATA!$R58,IF(DATA!$R58="suspicious","(susp) ","")&amp;DATA!$S58))</f>
        <v/>
      </c>
      <c r="M21" t="s">
        <v>13</v>
      </c>
      <c r="N21" s="1" t="str">
        <f>IF(ISBLANK(DATA!$Q83),"",DATA!$Q83)</f>
        <v/>
      </c>
      <c r="O21" t="str">
        <f>IF(N21="","",IF(OR(ISBLANK(DATA!$S83),DATA!$R83="harmless",DATA!$R83="undetected",DATA!$R83="timeout"),DATA!$R83,IF(DATA!$R83="suspicious","(susp) ","")&amp;DATA!$S83))</f>
        <v/>
      </c>
      <c r="P21" t="s">
        <v>13</v>
      </c>
    </row>
    <row r="22" spans="1:16" ht="14.65" thickTop="1" x14ac:dyDescent="0.45">
      <c r="B22" s="1" t="s">
        <v>10</v>
      </c>
      <c r="C22" s="6">
        <f>DATA!T3</f>
        <v>0</v>
      </c>
      <c r="E22" s="1" t="str">
        <f>IF(ISBLANK(DATA!$Q9),"",DATA!$Q9)</f>
        <v/>
      </c>
      <c r="F22" t="str">
        <f>IF(E22="","",IF(OR(ISBLANK(DATA!$S9),DATA!$R9="harmless",DATA!$R9="undetected",DATA!$R9="timeout"),DATA!$R9,IF(DATA!$R9="suspicious","(susp) ","")&amp;DATA!$S9))</f>
        <v/>
      </c>
      <c r="G22" t="s">
        <v>13</v>
      </c>
      <c r="H22" s="1" t="str">
        <f>IF(ISBLANK(DATA!$Q34),"",DATA!$Q34)</f>
        <v/>
      </c>
      <c r="I22" t="str">
        <f>IF(H22="","",IF(OR(ISBLANK(DATA!$S34),DATA!$R34="harmless",DATA!$R34="undetected",DATA!$R34="timeout"),DATA!$R34,IF(DATA!$R34="suspicious","(susp) ","")&amp;DATA!$S34))</f>
        <v/>
      </c>
      <c r="J22" t="s">
        <v>13</v>
      </c>
      <c r="K22" s="1" t="str">
        <f>IF(ISBLANK(DATA!$Q59),"",DATA!$Q59)</f>
        <v/>
      </c>
      <c r="L22" t="str">
        <f>IF(K22="","",IF(OR(ISBLANK(DATA!$S59),DATA!$R59="harmless",DATA!$R59="undetected",DATA!$R59="timeout"),DATA!$R59,IF(DATA!$R59="suspicious","(susp) ","")&amp;DATA!$S59))</f>
        <v/>
      </c>
      <c r="M22" t="s">
        <v>13</v>
      </c>
      <c r="N22" s="1" t="str">
        <f>IF(ISBLANK(DATA!$Q84),"",DATA!$Q84)</f>
        <v/>
      </c>
      <c r="O22" t="str">
        <f>IF(N22="","",IF(OR(ISBLANK(DATA!$S84),DATA!$R84="harmless",DATA!$R84="undetected",DATA!$R84="timeout"),DATA!$R84,IF(DATA!$R84="suspicious","(susp) ","")&amp;DATA!$S84))</f>
        <v/>
      </c>
      <c r="P22" t="s">
        <v>13</v>
      </c>
    </row>
    <row r="23" spans="1:16" x14ac:dyDescent="0.45">
      <c r="B23" s="7" t="s">
        <v>36</v>
      </c>
      <c r="C23" s="3">
        <f>DATA!U3</f>
        <v>0</v>
      </c>
      <c r="E23" s="1" t="str">
        <f>IF(ISBLANK(DATA!$Q10),"",DATA!$Q10)</f>
        <v/>
      </c>
      <c r="F23" t="str">
        <f>IF(E23="","",IF(OR(ISBLANK(DATA!$S10),DATA!$R10="harmless",DATA!$R10="undetected",DATA!$R10="timeout"),DATA!$R10,IF(DATA!$R10="suspicious","(susp) ","")&amp;DATA!$S10))</f>
        <v/>
      </c>
      <c r="G23" t="s">
        <v>13</v>
      </c>
      <c r="H23" s="1" t="str">
        <f>IF(ISBLANK(DATA!$Q35),"",DATA!$Q35)</f>
        <v/>
      </c>
      <c r="I23" t="str">
        <f>IF(H23="","",IF(OR(ISBLANK(DATA!$S35),DATA!$R35="harmless",DATA!$R35="undetected",DATA!$R35="timeout"),DATA!$R35,IF(DATA!$R35="suspicious","(susp) ","")&amp;DATA!$S35))</f>
        <v/>
      </c>
      <c r="J23" t="s">
        <v>13</v>
      </c>
      <c r="K23" s="1" t="str">
        <f>IF(ISBLANK(DATA!$Q60),"",DATA!$Q60)</f>
        <v/>
      </c>
      <c r="L23" t="str">
        <f>IF(K23="","",IF(OR(ISBLANK(DATA!$S60),DATA!$R60="harmless",DATA!$R60="undetected",DATA!$R60="timeout"),DATA!$R60,IF(DATA!$R60="suspicious","(susp) ","")&amp;DATA!$S60))</f>
        <v/>
      </c>
      <c r="M23" t="s">
        <v>13</v>
      </c>
      <c r="N23" s="1" t="str">
        <f>IF(ISBLANK(DATA!$Q85),"",DATA!$Q85)</f>
        <v/>
      </c>
      <c r="O23" t="str">
        <f>IF(N23="","",IF(OR(ISBLANK(DATA!$S85),DATA!$R85="harmless",DATA!$R85="undetected",DATA!$R85="timeout"),DATA!$R85,IF(DATA!$R85="suspicious","(susp) ","")&amp;DATA!$S85))</f>
        <v/>
      </c>
      <c r="P23" t="s">
        <v>13</v>
      </c>
    </row>
    <row r="24" spans="1:16" x14ac:dyDescent="0.45">
      <c r="B24" s="7" t="s">
        <v>37</v>
      </c>
      <c r="C24" s="3">
        <f>DATA!V3</f>
        <v>0</v>
      </c>
      <c r="E24" s="1" t="str">
        <f>IF(ISBLANK(DATA!$Q11),"",DATA!$Q11)</f>
        <v/>
      </c>
      <c r="F24" t="str">
        <f>IF(E24="","",IF(OR(ISBLANK(DATA!$S11),DATA!$R11="harmless",DATA!$R11="undetected",DATA!$R11="timeout"),DATA!$R11,IF(DATA!$R11="suspicious","(susp) ","")&amp;DATA!$S11))</f>
        <v/>
      </c>
      <c r="G24" t="s">
        <v>13</v>
      </c>
      <c r="H24" s="1" t="str">
        <f>IF(ISBLANK(DATA!$Q36),"",DATA!$Q36)</f>
        <v/>
      </c>
      <c r="I24" t="str">
        <f>IF(H24="","",IF(OR(ISBLANK(DATA!$S36),DATA!$R36="harmless",DATA!$R36="undetected",DATA!$R36="timeout"),DATA!$R36,IF(DATA!$R36="suspicious","(susp) ","")&amp;DATA!$S36))</f>
        <v/>
      </c>
      <c r="J24" t="s">
        <v>13</v>
      </c>
      <c r="K24" s="1" t="str">
        <f>IF(ISBLANK(DATA!$Q61),"",DATA!$Q61)</f>
        <v/>
      </c>
      <c r="L24" t="str">
        <f>IF(K24="","",IF(OR(ISBLANK(DATA!$S61),DATA!$R61="harmless",DATA!$R61="undetected",DATA!$R61="timeout"),DATA!$R61,IF(DATA!$R61="suspicious","(susp) ","")&amp;DATA!$S61))</f>
        <v/>
      </c>
      <c r="M24" t="s">
        <v>13</v>
      </c>
      <c r="N24" s="1" t="str">
        <f>IF(ISBLANK(DATA!$Q86),"",DATA!$Q86)</f>
        <v/>
      </c>
      <c r="O24" t="str">
        <f>IF(N24="","",IF(OR(ISBLANK(DATA!$S86),DATA!$R86="harmless",DATA!$R86="undetected",DATA!$R86="timeout"),DATA!$R86,IF(DATA!$R86="suspicious","(susp) ","")&amp;DATA!$S86))</f>
        <v/>
      </c>
      <c r="P24" t="s">
        <v>13</v>
      </c>
    </row>
    <row r="25" spans="1:16" x14ac:dyDescent="0.45">
      <c r="E25" s="1" t="str">
        <f>IF(ISBLANK(DATA!$Q12),"",DATA!$Q12)</f>
        <v/>
      </c>
      <c r="F25" t="str">
        <f>IF(E25="","",IF(OR(ISBLANK(DATA!$S12),DATA!$R12="harmless",DATA!$R12="undetected",DATA!$R12="timeout"),DATA!$R12,IF(DATA!$R12="suspicious","(susp) ","")&amp;DATA!$S12))</f>
        <v/>
      </c>
      <c r="G25" t="s">
        <v>13</v>
      </c>
      <c r="H25" s="1" t="str">
        <f>IF(ISBLANK(DATA!$Q37),"",DATA!$Q37)</f>
        <v/>
      </c>
      <c r="I25" t="str">
        <f>IF(H25="","",IF(OR(ISBLANK(DATA!$S37),DATA!$R37="harmless",DATA!$R37="undetected",DATA!$R37="timeout"),DATA!$R37,IF(DATA!$R37="suspicious","(susp) ","")&amp;DATA!$S37))</f>
        <v/>
      </c>
      <c r="J25" t="s">
        <v>13</v>
      </c>
      <c r="K25" s="1" t="str">
        <f>IF(ISBLANK(DATA!$Q62),"",DATA!$Q62)</f>
        <v/>
      </c>
      <c r="L25" t="str">
        <f>IF(K25="","",IF(OR(ISBLANK(DATA!$S62),DATA!$R62="harmless",DATA!$R62="undetected",DATA!$R62="timeout"),DATA!$R62,IF(DATA!$R62="suspicious","(susp) ","")&amp;DATA!$S62))</f>
        <v/>
      </c>
      <c r="M25" t="s">
        <v>13</v>
      </c>
      <c r="N25" s="1" t="str">
        <f>IF(ISBLANK(DATA!$Q87),"",DATA!$Q87)</f>
        <v/>
      </c>
      <c r="O25" t="str">
        <f>IF(N25="","",IF(OR(ISBLANK(DATA!$S87),DATA!$R87="harmless",DATA!$R87="undetected",DATA!$R87="timeout"),DATA!$R87,IF(DATA!$R87="suspicious","(susp) ","")&amp;DATA!$S87))</f>
        <v/>
      </c>
      <c r="P25" t="s">
        <v>13</v>
      </c>
    </row>
    <row r="26" spans="1:16" x14ac:dyDescent="0.45">
      <c r="E26" s="1" t="str">
        <f>IF(ISBLANK(DATA!$Q13),"",DATA!$Q13)</f>
        <v/>
      </c>
      <c r="F26" t="str">
        <f>IF(E26="","",IF(OR(ISBLANK(DATA!$S13),DATA!$R13="harmless",DATA!$R13="undetected",DATA!$R13="timeout"),DATA!$R13,IF(DATA!$R13="suspicious","(susp) ","")&amp;DATA!$S13))</f>
        <v/>
      </c>
      <c r="G26" t="s">
        <v>13</v>
      </c>
      <c r="H26" s="1" t="str">
        <f>IF(ISBLANK(DATA!$Q38),"",DATA!$Q38)</f>
        <v/>
      </c>
      <c r="I26" t="str">
        <f>IF(H26="","",IF(OR(ISBLANK(DATA!$S38),DATA!$R38="harmless",DATA!$R38="undetected",DATA!$R38="timeout"),DATA!$R38,IF(DATA!$R38="suspicious","(susp) ","")&amp;DATA!$S38))</f>
        <v/>
      </c>
      <c r="J26" t="s">
        <v>13</v>
      </c>
      <c r="K26" s="1" t="str">
        <f>IF(ISBLANK(DATA!$Q63),"",DATA!$Q63)</f>
        <v/>
      </c>
      <c r="L26" t="str">
        <f>IF(K26="","",IF(OR(ISBLANK(DATA!$S63),DATA!$R63="harmless",DATA!$R63="undetected",DATA!$R63="timeout"),DATA!$R63,IF(DATA!$R63="suspicious","(susp) ","")&amp;DATA!$S63))</f>
        <v/>
      </c>
      <c r="M26" t="s">
        <v>13</v>
      </c>
      <c r="N26" s="1" t="str">
        <f>IF(ISBLANK(DATA!$Q88),"",DATA!$Q88)</f>
        <v/>
      </c>
      <c r="O26" t="str">
        <f>IF(N26="","",IF(OR(ISBLANK(DATA!$S88),DATA!$R88="harmless",DATA!$R88="undetected",DATA!$R88="timeout"),DATA!$R88,IF(DATA!$R88="suspicious","(susp) ","")&amp;DATA!$S88))</f>
        <v/>
      </c>
    </row>
    <row r="27" spans="1:16" x14ac:dyDescent="0.45">
      <c r="E27" s="1" t="str">
        <f>IF(ISBLANK(DATA!$Q14),"",DATA!$Q14)</f>
        <v/>
      </c>
      <c r="F27" t="str">
        <f>IF(E27="","",IF(OR(ISBLANK(DATA!$S14),DATA!$R14="harmless",DATA!$R14="undetected",DATA!$R14="timeout"),DATA!$R14,IF(DATA!$R14="suspicious","(susp) ","")&amp;DATA!$S14))</f>
        <v/>
      </c>
      <c r="G27" t="s">
        <v>13</v>
      </c>
      <c r="H27" s="1" t="str">
        <f>IF(ISBLANK(DATA!$Q39),"",DATA!$Q39)</f>
        <v/>
      </c>
      <c r="I27" t="str">
        <f>IF(H27="","",IF(OR(ISBLANK(DATA!$S39),DATA!$R39="harmless",DATA!$R39="undetected",DATA!$R39="timeout"),DATA!$R39,IF(DATA!$R39="suspicious","(susp) ","")&amp;DATA!$S39))</f>
        <v/>
      </c>
      <c r="J27" t="s">
        <v>13</v>
      </c>
      <c r="K27" s="1" t="str">
        <f>IF(ISBLANK(DATA!$Q64),"",DATA!$Q64)</f>
        <v/>
      </c>
      <c r="L27" t="str">
        <f>IF(K27="","",IF(OR(ISBLANK(DATA!$S64),DATA!$R64="harmless",DATA!$R64="undetected",DATA!$R64="timeout"),DATA!$R64,IF(DATA!$R64="suspicious","(susp) ","")&amp;DATA!$S64))</f>
        <v/>
      </c>
      <c r="M27" t="s">
        <v>13</v>
      </c>
      <c r="N27" s="1" t="str">
        <f>IF(ISBLANK(DATA!$Q89),"",DATA!$Q89)</f>
        <v/>
      </c>
      <c r="O27" t="str">
        <f>IF(N27="","",IF(OR(ISBLANK(DATA!$S89),DATA!$R89="harmless",DATA!$R89="undetected",DATA!$R89="timeout"),DATA!$R89,IF(DATA!$R89="suspicious","(susp) ","")&amp;DATA!$S89))</f>
        <v/>
      </c>
    </row>
    <row r="28" spans="1:16" x14ac:dyDescent="0.45">
      <c r="E28" s="1" t="str">
        <f>IF(ISBLANK(DATA!$Q15),"",DATA!$Q15)</f>
        <v/>
      </c>
      <c r="F28" t="str">
        <f>IF(E28="","",IF(OR(ISBLANK(DATA!$S15),DATA!$R15="harmless",DATA!$R15="undetected",DATA!$R15="timeout"),DATA!$R15,IF(DATA!$R15="suspicious","(susp) ","")&amp;DATA!$S15))</f>
        <v/>
      </c>
      <c r="G28" t="s">
        <v>13</v>
      </c>
      <c r="H28" s="1" t="str">
        <f>IF(ISBLANK(DATA!$Q40),"",DATA!$Q40)</f>
        <v/>
      </c>
      <c r="I28" t="str">
        <f>IF(H28="","",IF(OR(ISBLANK(DATA!$S40),DATA!$R40="harmless",DATA!$R40="undetected",DATA!$R40="timeout"),DATA!$R40,IF(DATA!$R40="suspicious","(susp) ","")&amp;DATA!$S40))</f>
        <v/>
      </c>
      <c r="J28" t="s">
        <v>13</v>
      </c>
      <c r="K28" s="1" t="str">
        <f>IF(ISBLANK(DATA!$Q65),"",DATA!$Q65)</f>
        <v/>
      </c>
      <c r="L28" t="str">
        <f>IF(K28="","",IF(OR(ISBLANK(DATA!$S65),DATA!$R65="harmless",DATA!$R65="undetected",DATA!$R65="timeout"),DATA!$R65,IF(DATA!$R65="suspicious","(susp) ","")&amp;DATA!$S65))</f>
        <v/>
      </c>
      <c r="M28" t="s">
        <v>13</v>
      </c>
      <c r="N28" s="1" t="str">
        <f>IF(ISBLANK(DATA!$Q90),"",DATA!$Q90)</f>
        <v/>
      </c>
      <c r="O28" t="str">
        <f>IF(N28="","",IF(OR(ISBLANK(DATA!$S90),DATA!$R90="harmless",DATA!$R90="undetected",DATA!$R90="timeout"),DATA!$R90,IF(DATA!$R90="suspicious","(susp) ","")&amp;DATA!$S90))</f>
        <v/>
      </c>
    </row>
    <row r="29" spans="1:16" x14ac:dyDescent="0.45">
      <c r="E29" s="1" t="str">
        <f>IF(ISBLANK(DATA!$Q16),"",DATA!$Q16)</f>
        <v/>
      </c>
      <c r="F29" t="str">
        <f>IF(E29="","",IF(OR(ISBLANK(DATA!$S16),DATA!$R16="harmless",DATA!$R16="undetected",DATA!$R16="timeout"),DATA!$R16,IF(DATA!$R16="suspicious","(susp) ","")&amp;DATA!$S16))</f>
        <v/>
      </c>
      <c r="G29" t="s">
        <v>13</v>
      </c>
      <c r="H29" s="1" t="str">
        <f>IF(ISBLANK(DATA!$Q41),"",DATA!$Q41)</f>
        <v/>
      </c>
      <c r="I29" t="str">
        <f>IF(H29="","",IF(OR(ISBLANK(DATA!$S41),DATA!$R41="harmless",DATA!$R41="undetected",DATA!$R41="timeout"),DATA!$R41,IF(DATA!$R41="suspicious","(susp) ","")&amp;DATA!$S41))</f>
        <v/>
      </c>
      <c r="J29" t="s">
        <v>13</v>
      </c>
      <c r="K29" s="1" t="str">
        <f>IF(ISBLANK(DATA!$Q66),"",DATA!$Q66)</f>
        <v/>
      </c>
      <c r="L29" t="str">
        <f>IF(K29="","",IF(OR(ISBLANK(DATA!$S66),DATA!$R66="harmless",DATA!$R66="undetected",DATA!$R66="timeout"),DATA!$R66,IF(DATA!$R66="suspicious","(susp) ","")&amp;DATA!$S66))</f>
        <v/>
      </c>
      <c r="M29" t="s">
        <v>13</v>
      </c>
      <c r="N29" s="1" t="str">
        <f>IF(ISBLANK(DATA!$Q91),"",DATA!$Q91)</f>
        <v/>
      </c>
      <c r="O29" t="str">
        <f>IF(N29="","",IF(OR(ISBLANK(DATA!$S91),DATA!$R91="harmless",DATA!$R91="undetected",DATA!$R91="timeout"),DATA!$R91,IF(DATA!$R91="suspicious","(susp) ","")&amp;DATA!$S91))</f>
        <v/>
      </c>
    </row>
    <row r="30" spans="1:16" x14ac:dyDescent="0.45">
      <c r="E30" s="1" t="str">
        <f>IF(ISBLANK(DATA!$Q17),"",DATA!$Q17)</f>
        <v/>
      </c>
      <c r="F30" t="str">
        <f>IF(E30="","",IF(OR(ISBLANK(DATA!$S17),DATA!$R17="harmless",DATA!$R17="undetected",DATA!$R17="timeout"),DATA!$R17,IF(DATA!$R17="suspicious","(susp) ","")&amp;DATA!$S17))</f>
        <v/>
      </c>
      <c r="G30" t="s">
        <v>13</v>
      </c>
      <c r="H30" s="1" t="str">
        <f>IF(ISBLANK(DATA!$Q42),"",DATA!$Q42)</f>
        <v/>
      </c>
      <c r="I30" t="str">
        <f>IF(H30="","",IF(OR(ISBLANK(DATA!$S42),DATA!$R42="harmless",DATA!$R42="undetected",DATA!$R42="timeout"),DATA!$R42,IF(DATA!$R42="suspicious","(susp) ","")&amp;DATA!$S42))</f>
        <v/>
      </c>
      <c r="J30" t="s">
        <v>13</v>
      </c>
      <c r="K30" s="1" t="str">
        <f>IF(ISBLANK(DATA!$Q67),"",DATA!$Q67)</f>
        <v/>
      </c>
      <c r="L30" t="str">
        <f>IF(K30="","",IF(OR(ISBLANK(DATA!$S67),DATA!$R67="harmless",DATA!$R67="undetected",DATA!$R67="timeout"),DATA!$R67,IF(DATA!$R67="suspicious","(susp) ","")&amp;DATA!$S67))</f>
        <v/>
      </c>
      <c r="M30" t="s">
        <v>13</v>
      </c>
      <c r="N30" s="1" t="str">
        <f>IF(ISBLANK(DATA!$Q92),"",DATA!$Q92)</f>
        <v/>
      </c>
      <c r="O30" t="str">
        <f>IF(N30="","",IF(OR(ISBLANK(DATA!$S92),DATA!$R92="harmless",DATA!$R92="undetected",DATA!$R92="timeout"),DATA!$R92,IF(DATA!$R92="suspicious","(susp) ","")&amp;DATA!$S92))</f>
        <v/>
      </c>
    </row>
    <row r="31" spans="1:16" x14ac:dyDescent="0.45">
      <c r="E31" s="1" t="str">
        <f>IF(ISBLANK(DATA!$Q18),"",DATA!$Q18)</f>
        <v/>
      </c>
      <c r="F31" t="str">
        <f>IF(E31="","",IF(OR(ISBLANK(DATA!$S18),DATA!$R18="harmless",DATA!$R18="undetected",DATA!$R18="timeout"),DATA!$R18,IF(DATA!$R18="suspicious","(susp) ","")&amp;DATA!$S18))</f>
        <v/>
      </c>
      <c r="G31" t="s">
        <v>13</v>
      </c>
      <c r="H31" s="1" t="str">
        <f>IF(ISBLANK(DATA!$Q43),"",DATA!$Q43)</f>
        <v/>
      </c>
      <c r="I31" t="str">
        <f>IF(H31="","",IF(OR(ISBLANK(DATA!$S43),DATA!$R43="harmless",DATA!$R43="undetected",DATA!$R43="timeout"),DATA!$R43,IF(DATA!$R43="suspicious","(susp) ","")&amp;DATA!$S43))</f>
        <v/>
      </c>
      <c r="J31" t="s">
        <v>13</v>
      </c>
      <c r="K31" s="1" t="str">
        <f>IF(ISBLANK(DATA!$Q68),"",DATA!$Q68)</f>
        <v/>
      </c>
      <c r="L31" t="str">
        <f>IF(K31="","",IF(OR(ISBLANK(DATA!$S68),DATA!$R68="harmless",DATA!$R68="undetected",DATA!$R68="timeout"),DATA!$R68,IF(DATA!$R68="suspicious","(susp) ","")&amp;DATA!$S68))</f>
        <v/>
      </c>
      <c r="M31" t="s">
        <v>13</v>
      </c>
      <c r="N31" s="1" t="str">
        <f>IF(ISBLANK(DATA!$Q93),"",DATA!$Q93)</f>
        <v/>
      </c>
      <c r="O31" t="str">
        <f>IF(N31="","",IF(OR(ISBLANK(DATA!$S93),DATA!$R93="harmless",DATA!$R93="undetected",DATA!$R93="timeout"),DATA!$R93,IF(DATA!$R93="suspicious","(susp) ","")&amp;DATA!$S93))</f>
        <v/>
      </c>
    </row>
    <row r="32" spans="1:16" x14ac:dyDescent="0.45">
      <c r="E32" s="1" t="str">
        <f>IF(ISBLANK(DATA!$Q19),"",DATA!$Q19)</f>
        <v/>
      </c>
      <c r="F32" t="str">
        <f>IF(E32="","",IF(OR(ISBLANK(DATA!$S19),DATA!$R19="harmless",DATA!$R19="undetected",DATA!$R19="timeout"),DATA!$R19,IF(DATA!$R19="suspicious","(susp) ","")&amp;DATA!$S19))</f>
        <v/>
      </c>
      <c r="G32" t="s">
        <v>13</v>
      </c>
      <c r="H32" s="1" t="str">
        <f>IF(ISBLANK(DATA!$Q44),"",DATA!$Q44)</f>
        <v/>
      </c>
      <c r="I32" t="str">
        <f>IF(H32="","",IF(OR(ISBLANK(DATA!$S44),DATA!$R44="harmless",DATA!$R44="undetected",DATA!$R44="timeout"),DATA!$R44,IF(DATA!$R44="suspicious","(susp) ","")&amp;DATA!$S44))</f>
        <v/>
      </c>
      <c r="J32" t="s">
        <v>13</v>
      </c>
      <c r="K32" s="1" t="str">
        <f>IF(ISBLANK(DATA!$Q69),"",DATA!$Q69)</f>
        <v/>
      </c>
      <c r="L32" t="str">
        <f>IF(K32="","",IF(OR(ISBLANK(DATA!$S69),DATA!$R69="harmless",DATA!$R69="undetected",DATA!$R69="timeout"),DATA!$R69,IF(DATA!$R69="suspicious","(susp) ","")&amp;DATA!$S69))</f>
        <v/>
      </c>
      <c r="M32" t="s">
        <v>13</v>
      </c>
      <c r="N32" s="1" t="str">
        <f>IF(ISBLANK(DATA!$Q94),"",DATA!$Q94)</f>
        <v/>
      </c>
      <c r="O32" t="str">
        <f>IF(N32="","",IF(OR(ISBLANK(DATA!$S94),DATA!$R94="harmless",DATA!$R94="undetected",DATA!$R94="timeout"),DATA!$R94,IF(DATA!$R94="suspicious","(susp) ","")&amp;DATA!$S94))</f>
        <v/>
      </c>
    </row>
    <row r="33" spans="1:15" x14ac:dyDescent="0.45">
      <c r="E33" s="1" t="str">
        <f>IF(ISBLANK(DATA!$Q20),"",DATA!$Q20)</f>
        <v/>
      </c>
      <c r="F33" t="str">
        <f>IF(E33="","",IF(OR(ISBLANK(DATA!$S20),DATA!$R20="harmless",DATA!$R20="undetected",DATA!$R20="timeout"),DATA!$R20,IF(DATA!$R20="suspicious","(susp) ","")&amp;DATA!$S20))</f>
        <v/>
      </c>
      <c r="G33" t="s">
        <v>13</v>
      </c>
      <c r="H33" s="1" t="str">
        <f>IF(ISBLANK(DATA!$Q45),"",DATA!$Q45)</f>
        <v/>
      </c>
      <c r="I33" t="str">
        <f>IF(H33="","",IF(OR(ISBLANK(DATA!$S45),DATA!$R45="harmless",DATA!$R45="undetected",DATA!$R45="timeout"),DATA!$R45,IF(DATA!$R45="suspicious","(susp) ","")&amp;DATA!$S45))</f>
        <v/>
      </c>
      <c r="J33" t="s">
        <v>13</v>
      </c>
      <c r="K33" s="1" t="str">
        <f>IF(ISBLANK(DATA!$Q70),"",DATA!$Q70)</f>
        <v/>
      </c>
      <c r="L33" t="str">
        <f>IF(K33="","",IF(OR(ISBLANK(DATA!$S70),DATA!$R70="harmless",DATA!$R70="undetected",DATA!$R70="timeout"),DATA!$R70,IF(DATA!$R70="suspicious","(susp) ","")&amp;DATA!$S70))</f>
        <v/>
      </c>
      <c r="M33" t="s">
        <v>13</v>
      </c>
      <c r="N33" s="1" t="str">
        <f>IF(ISBLANK(DATA!$Q95),"",DATA!$Q95)</f>
        <v/>
      </c>
      <c r="O33" t="str">
        <f>IF(N33="","",IF(OR(ISBLANK(DATA!$S95),DATA!$R95="harmless",DATA!$R95="undetected",DATA!$R95="timeout"),DATA!$R95,IF(DATA!$R95="suspicious","(susp) ","")&amp;DATA!$S95))</f>
        <v/>
      </c>
    </row>
    <row r="34" spans="1:15" x14ac:dyDescent="0.45">
      <c r="E34" s="1" t="str">
        <f>IF(ISBLANK(DATA!$Q21),"",DATA!$Q21)</f>
        <v/>
      </c>
      <c r="F34" t="str">
        <f>IF(E34="","",IF(OR(ISBLANK(DATA!$S21),DATA!$R21="harmless",DATA!$R21="undetected",DATA!$R21="timeout"),DATA!$R21,IF(DATA!$R21="suspicious","(susp) ","")&amp;DATA!$S21))</f>
        <v/>
      </c>
      <c r="G34" t="s">
        <v>13</v>
      </c>
      <c r="H34" s="1" t="str">
        <f>IF(ISBLANK(DATA!$Q46),"",DATA!$Q46)</f>
        <v/>
      </c>
      <c r="I34" t="str">
        <f>IF(H34="","",IF(OR(ISBLANK(DATA!$S46),DATA!$R46="harmless",DATA!$R46="undetected",DATA!$R46="timeout"),DATA!$R46,IF(DATA!$R46="suspicious","(susp) ","")&amp;DATA!$S46))</f>
        <v/>
      </c>
      <c r="J34" t="s">
        <v>13</v>
      </c>
      <c r="K34" s="1" t="str">
        <f>IF(ISBLANK(DATA!$Q71),"",DATA!$Q71)</f>
        <v/>
      </c>
      <c r="L34" t="str">
        <f>IF(K34="","",IF(OR(ISBLANK(DATA!$S71),DATA!$R71="harmless",DATA!$R71="undetected",DATA!$R71="timeout"),DATA!$R71,IF(DATA!$R71="suspicious","(susp) ","")&amp;DATA!$S71))</f>
        <v/>
      </c>
      <c r="M34" t="s">
        <v>13</v>
      </c>
      <c r="N34" s="1" t="str">
        <f>IF(ISBLANK(DATA!$Q96),"",DATA!$Q96)</f>
        <v/>
      </c>
      <c r="O34" t="str">
        <f>IF(N34="","",IF(OR(ISBLANK(DATA!$S96),DATA!$R96="harmless",DATA!$R96="undetected",DATA!$R96="timeout"),DATA!$R96,IF(DATA!$R96="suspicious","(susp) ","")&amp;DATA!$S96))</f>
        <v/>
      </c>
    </row>
    <row r="35" spans="1:15" x14ac:dyDescent="0.45">
      <c r="E35" s="1" t="str">
        <f>IF(ISBLANK(DATA!$Q22),"",DATA!$Q22)</f>
        <v/>
      </c>
      <c r="F35" t="str">
        <f>IF(E35="","",IF(OR(ISBLANK(DATA!$S22),DATA!$R22="harmless",DATA!$R22="undetected",DATA!$R22="timeout"),DATA!$R22,IF(DATA!$R22="suspicious","(susp) ","")&amp;DATA!$S22))</f>
        <v/>
      </c>
      <c r="G35" t="s">
        <v>13</v>
      </c>
      <c r="H35" s="1" t="str">
        <f>IF(ISBLANK(DATA!$Q47),"",DATA!$Q47)</f>
        <v/>
      </c>
      <c r="I35" t="str">
        <f>IF(H35="","",IF(OR(ISBLANK(DATA!$S47),DATA!$R47="harmless",DATA!$R47="undetected",DATA!$R47="timeout"),DATA!$R47,IF(DATA!$R47="suspicious","(susp) ","")&amp;DATA!$S47))</f>
        <v/>
      </c>
      <c r="J35" t="s">
        <v>13</v>
      </c>
      <c r="K35" s="1" t="str">
        <f>IF(ISBLANK(DATA!$Q72),"",DATA!$Q72)</f>
        <v/>
      </c>
      <c r="L35" t="str">
        <f>IF(K35="","",IF(OR(ISBLANK(DATA!$S72),DATA!$R72="harmless",DATA!$R72="undetected",DATA!$R72="timeout"),DATA!$R72,IF(DATA!$R72="suspicious","(susp) ","")&amp;DATA!$S72))</f>
        <v/>
      </c>
      <c r="N35" s="1" t="str">
        <f>IF(ISBLANK(DATA!$Q97),"",DATA!$Q97)</f>
        <v/>
      </c>
      <c r="O35" t="str">
        <f>IF(N35="","",IF(OR(ISBLANK(DATA!$S97),DATA!$R97="harmless",DATA!$R97="undetected",DATA!$R97="timeout"),DATA!$R97,IF(DATA!$R97="suspicious","(susp) ","")&amp;DATA!$S97))</f>
        <v/>
      </c>
    </row>
    <row r="36" spans="1:15" x14ac:dyDescent="0.45">
      <c r="E36" s="1" t="str">
        <f>IF(ISBLANK(DATA!$Q23),"",DATA!$Q23)</f>
        <v/>
      </c>
      <c r="F36" t="str">
        <f>IF(E36="","",IF(OR(ISBLANK(DATA!$S23),DATA!$R23="harmless",DATA!$R23="undetected",DATA!$R23="timeout"),DATA!$R23,IF(DATA!$R23="suspicious","(susp) ","")&amp;DATA!$S23))</f>
        <v/>
      </c>
      <c r="H36" s="1" t="str">
        <f>IF(ISBLANK(DATA!$Q48),"",DATA!$Q48)</f>
        <v/>
      </c>
      <c r="I36" t="str">
        <f>IF(H36="","",IF(OR(ISBLANK(DATA!$S48),DATA!$R48="harmless",DATA!$R48="undetected",DATA!$R48="timeout"),DATA!$R48,IF(DATA!$R48="suspicious","(susp) ","")&amp;DATA!$S48))</f>
        <v/>
      </c>
      <c r="K36" s="1" t="str">
        <f>IF(ISBLANK(DATA!$Q73),"",DATA!$Q73)</f>
        <v/>
      </c>
      <c r="L36" t="str">
        <f>IF(K36="","",IF(OR(ISBLANK(DATA!$S73),DATA!$R73="harmless",DATA!$R73="undetected",DATA!$R73="timeout"),DATA!$R73,IF(DATA!$R73="suspicious","(susp) ","")&amp;DATA!$S73))</f>
        <v/>
      </c>
      <c r="N36" s="1" t="str">
        <f>IF(ISBLANK(DATA!$Q98),"",DATA!$Q98)</f>
        <v/>
      </c>
      <c r="O36" t="str">
        <f>IF(N36="","",IF(OR(ISBLANK(DATA!$S98),DATA!$R98="harmless",DATA!$R98="undetected",DATA!$R98="timeout"),DATA!$R98,IF(DATA!$R98="suspicious","(susp) ","")&amp;DATA!$S98))</f>
        <v/>
      </c>
    </row>
    <row r="37" spans="1:15" x14ac:dyDescent="0.45">
      <c r="E37" s="1" t="str">
        <f>IF(ISBLANK(DATA!$Q24),"",DATA!$Q24)</f>
        <v/>
      </c>
      <c r="F37" t="str">
        <f>IF(E37="","",IF(OR(ISBLANK(DATA!$S24),DATA!$R24="harmless",DATA!$R24="undetected",DATA!$R24="timeout"),DATA!$R24,IF(DATA!$R24="suspicious","(susp) ","")&amp;DATA!$S24))</f>
        <v/>
      </c>
      <c r="H37" s="1" t="str">
        <f>IF(ISBLANK(DATA!$Q49),"",DATA!$Q49)</f>
        <v/>
      </c>
      <c r="I37" t="str">
        <f>IF(H37="","",IF(OR(ISBLANK(DATA!$S49),DATA!$R49="harmless",DATA!$R49="undetected",DATA!$R49="timeout"),DATA!$R49,IF(DATA!$R49="suspicious","(susp) ","")&amp;DATA!$S49))</f>
        <v/>
      </c>
      <c r="K37" s="1" t="str">
        <f>IF(ISBLANK(DATA!$Q74),"",DATA!$Q74)</f>
        <v/>
      </c>
      <c r="L37" t="str">
        <f>IF(K37="","",IF(OR(ISBLANK(DATA!$S74),DATA!$R74="harmless",DATA!$R74="undetected",DATA!$R74="timeout"),DATA!$R74,IF(DATA!$R74="suspicious","(susp) ","")&amp;DATA!$S74))</f>
        <v/>
      </c>
      <c r="N37" s="1" t="str">
        <f>IF(ISBLANK(DATA!$Q99),"",DATA!$Q99)</f>
        <v/>
      </c>
      <c r="O37" t="str">
        <f>IF(N37="","",IF(OR(ISBLANK(DATA!$S99),DATA!$R99="harmless",DATA!$R99="undetected",DATA!$R99="timeout"),DATA!$R99,IF(DATA!$R99="suspicious","(susp) ","")&amp;DATA!$S99))</f>
        <v/>
      </c>
    </row>
    <row r="38" spans="1:15" x14ac:dyDescent="0.45">
      <c r="E38" s="1" t="str">
        <f>IF(ISBLANK(DATA!$Q25),"",DATA!$Q25)</f>
        <v/>
      </c>
      <c r="F38" t="str">
        <f>IF(E38="","",IF(OR(ISBLANK(DATA!$S25),DATA!$R25="harmless",DATA!$R25="undetected",DATA!$R25="timeout"),DATA!$R25,IF(DATA!$R25="suspicious","(susp) ","")&amp;DATA!$S25))</f>
        <v/>
      </c>
      <c r="H38" s="1" t="str">
        <f>IF(ISBLANK(DATA!$Q50),"",DATA!$Q50)</f>
        <v/>
      </c>
      <c r="I38" t="str">
        <f>IF(H38="","",IF(OR(ISBLANK(DATA!$S50),DATA!$R50="harmless",DATA!$R50="undetected",DATA!$R50="timeout"),DATA!$R50,IF(DATA!$R50="suspicious","(susp) ","")&amp;DATA!$S50))</f>
        <v/>
      </c>
      <c r="K38" s="1" t="str">
        <f>IF(ISBLANK(DATA!$Q75),"",DATA!$Q75)</f>
        <v/>
      </c>
      <c r="L38" t="str">
        <f>IF(K38="","",IF(OR(ISBLANK(DATA!$S75),DATA!$R75="harmless",DATA!$R75="undetected",DATA!$R75="timeout"),DATA!$R75,IF(DATA!$R75="suspicious","(susp) ","")&amp;DATA!$S75))</f>
        <v/>
      </c>
      <c r="N38" s="1" t="str">
        <f>IF(ISBLANK(DATA!$Q100),"",DATA!$Q100)</f>
        <v/>
      </c>
      <c r="O38" t="str">
        <f>IF(N38="","",IF(OR(ISBLANK(DATA!$S100),DATA!$R100="harmless",DATA!$R100="undetected",DATA!$R100="timeout"),DATA!$R100,IF(DATA!$R100="suspicious","(susp) ","")&amp;DATA!$S100))</f>
        <v/>
      </c>
    </row>
    <row r="39" spans="1:15" x14ac:dyDescent="0.45">
      <c r="E39" s="1" t="str">
        <f>IF(ISBLANK(DATA!$Q26),"",DATA!$Q26)</f>
        <v/>
      </c>
      <c r="F39" t="str">
        <f>IF(E39="","",IF(OR(ISBLANK(DATA!$S26),DATA!$R26="harmless",DATA!$R26="undetected",DATA!$R26="timeout"),DATA!$R26,IF(DATA!$R26="suspicious","(susp) ","")&amp;DATA!$S26))</f>
        <v/>
      </c>
      <c r="H39" s="1" t="str">
        <f>IF(ISBLANK(DATA!$Q51),"",DATA!$Q51)</f>
        <v/>
      </c>
      <c r="I39" t="str">
        <f>IF(H39="","",IF(OR(ISBLANK(DATA!$S51),DATA!$R51="harmless",DATA!$R51="undetected",DATA!$R51="timeout"),DATA!$R51,IF(DATA!$R51="suspicious","(susp) ","")&amp;DATA!$S51))</f>
        <v/>
      </c>
      <c r="K39" s="1" t="str">
        <f>IF(ISBLANK(DATA!$Q76),"",DATA!$Q76)</f>
        <v/>
      </c>
      <c r="L39" t="str">
        <f>IF(K39="","",IF(OR(ISBLANK(DATA!$S76),DATA!$R76="harmless",DATA!$R76="undetected",DATA!$R76="timeout"),DATA!$R76,IF(DATA!$R76="suspicious","(susp) ","")&amp;DATA!$S76))</f>
        <v/>
      </c>
      <c r="N39" s="1" t="str">
        <f>IF(ISBLANK(DATA!$Q101),"",DATA!$Q101)</f>
        <v/>
      </c>
      <c r="O39" t="str">
        <f>IF(N39="","",IF(OR(ISBLANK(DATA!$S101),DATA!$R101="harmless",DATA!$R101="undetected",DATA!$R101="timeout"),DATA!$R101,IF(DATA!$R101="suspicious","(susp) ","")&amp;DATA!$S101))</f>
        <v/>
      </c>
    </row>
    <row r="40" spans="1:15" ht="17.25" thickBot="1" x14ac:dyDescent="0.55000000000000004">
      <c r="A40" s="16" t="s">
        <v>41</v>
      </c>
      <c r="B40" s="16"/>
      <c r="C40" s="16"/>
      <c r="E40" s="1" t="str">
        <f>IF(ISBLANK(DATA!$Q27),"",DATA!$Q27)</f>
        <v/>
      </c>
      <c r="F40" t="str">
        <f>IF(E40="","",IF(OR(ISBLANK(DATA!$S27),DATA!$R27="harmless",DATA!$R27="undetected",DATA!$R27="timeout"),DATA!$R27,IF(DATA!$R27="suspicious","(susp) ","")&amp;DATA!$S27))</f>
        <v/>
      </c>
      <c r="H40" s="1" t="str">
        <f>IF(ISBLANK(DATA!$Q52),"",DATA!$Q52)</f>
        <v/>
      </c>
      <c r="I40" t="str">
        <f>IF(H40="","",IF(OR(ISBLANK(DATA!$S52),DATA!$R52="harmless",DATA!$R52="undetected",DATA!$R52="timeout"),DATA!$R52,IF(DATA!$R52="suspicious","(susp) ","")&amp;DATA!$S52))</f>
        <v/>
      </c>
      <c r="K40" s="1" t="str">
        <f>IF(ISBLANK(DATA!$Q77),"",DATA!$Q77)</f>
        <v/>
      </c>
      <c r="L40" t="str">
        <f>IF(K40="","",IF(OR(ISBLANK(DATA!$S77),DATA!$R77="harmless",DATA!$R77="undetected",DATA!$R77="timeout"),DATA!$R77,IF(DATA!$R77="suspicious","(susp) ","")&amp;DATA!$S77))</f>
        <v/>
      </c>
      <c r="N40" s="1" t="str">
        <f>IF(ISBLANK(DATA!$Q102),"",DATA!$Q102)</f>
        <v>None</v>
      </c>
      <c r="O40">
        <f>IF(N40="","",IF(OR(ISBLANK(DATA!$S102),DATA!$R102="harmless",DATA!$R102="undetected",DATA!$R102="timeout"),DATA!$R102,IF(DATA!$R102="suspicious","(susp) ","")&amp;DATA!$S102))</f>
        <v>0</v>
      </c>
    </row>
    <row r="41" spans="1:15" ht="14.65" thickTop="1" x14ac:dyDescent="0.45">
      <c r="B41" s="1" t="str">
        <f>IF(ISBLANK(DATA!$G3),"",DATA!$G3)</f>
        <v/>
      </c>
      <c r="C41" s="10" t="str">
        <f>IF(ISBLANK(DATA!$H3),"",DATA!$H3)</f>
        <v/>
      </c>
    </row>
    <row r="42" spans="1:15" x14ac:dyDescent="0.45">
      <c r="B42" s="1" t="str">
        <f>IF(ISBLANK(DATA!$G4),"",DATA!$G4)</f>
        <v/>
      </c>
      <c r="C42" s="10" t="str">
        <f>IF(ISBLANK(DATA!$H4),"",DATA!$H4)</f>
        <v/>
      </c>
    </row>
    <row r="43" spans="1:15" x14ac:dyDescent="0.45">
      <c r="B43" s="1" t="str">
        <f>IF(ISBLANK(DATA!$G5),"",DATA!$G5)</f>
        <v/>
      </c>
      <c r="C43" s="10" t="str">
        <f>IF(ISBLANK(DATA!$H5),"",DATA!$H5)</f>
        <v/>
      </c>
    </row>
    <row r="44" spans="1:15" x14ac:dyDescent="0.45">
      <c r="B44" s="1" t="str">
        <f>IF(ISBLANK(DATA!$G6),"",DATA!$G6)</f>
        <v/>
      </c>
      <c r="C44" s="10" t="str">
        <f>IF(ISBLANK(DATA!$H6),"",DATA!$H6)</f>
        <v/>
      </c>
    </row>
    <row r="45" spans="1:15" x14ac:dyDescent="0.45">
      <c r="B45" s="1" t="str">
        <f>IF(ISBLANK(DATA!$G7),"",DATA!$G7)</f>
        <v/>
      </c>
      <c r="C45" s="10" t="str">
        <f>IF(ISBLANK(DATA!$H7),"",DATA!$H7)</f>
        <v/>
      </c>
    </row>
    <row r="46" spans="1:15" x14ac:dyDescent="0.45">
      <c r="B46" s="1"/>
      <c r="C46" s="10"/>
    </row>
    <row r="47" spans="1:15" ht="17.25" thickBot="1" x14ac:dyDescent="0.55000000000000004">
      <c r="A47" s="16" t="s">
        <v>44</v>
      </c>
      <c r="B47" s="16"/>
      <c r="C47" s="16"/>
    </row>
    <row r="48" spans="1:15" ht="14.65" thickTop="1" x14ac:dyDescent="0.45">
      <c r="B48" s="1" t="str">
        <f>IF(ISBLANK(DATA!$W3),"",DATA!$W3)</f>
        <v/>
      </c>
      <c r="C48" s="11" t="str">
        <f>IF(ISBLANK(DATA!$X3),"",DATA!$X3)</f>
        <v/>
      </c>
    </row>
    <row r="49" spans="2:3" x14ac:dyDescent="0.45">
      <c r="B49" s="1" t="str">
        <f>IF(ISBLANK(DATA!$W4),"",DATA!$W4)</f>
        <v/>
      </c>
      <c r="C49" s="11" t="str">
        <f>IF(ISBLANK(DATA!$X4),"",DATA!$X4)</f>
        <v/>
      </c>
    </row>
    <row r="50" spans="2:3" x14ac:dyDescent="0.45">
      <c r="B50" s="1" t="str">
        <f>IF(ISBLANK(DATA!$W5),"",DATA!$W5)</f>
        <v/>
      </c>
      <c r="C50" s="11" t="str">
        <f>IF(ISBLANK(DATA!$X5),"",DATA!$X5)</f>
        <v/>
      </c>
    </row>
    <row r="51" spans="2:3" x14ac:dyDescent="0.45">
      <c r="B51" s="1" t="str">
        <f>IF(ISBLANK(DATA!$W6),"",DATA!$W6)</f>
        <v/>
      </c>
      <c r="C51" s="11" t="str">
        <f>IF(ISBLANK(DATA!$X6),"",DATA!$X6)</f>
        <v/>
      </c>
    </row>
    <row r="52" spans="2:3" x14ac:dyDescent="0.45">
      <c r="B52" s="1" t="str">
        <f>IF(ISBLANK(DATA!$W7),"",DATA!$W7)</f>
        <v/>
      </c>
      <c r="C52" s="11" t="str">
        <f>IF(ISBLANK(DATA!$X7),"",DATA!$X7)</f>
        <v/>
      </c>
    </row>
    <row r="53" spans="2:3" x14ac:dyDescent="0.45">
      <c r="B53" s="1" t="str">
        <f>IF(ISBLANK(DATA!$W8),"",DATA!$W8)</f>
        <v/>
      </c>
      <c r="C53" s="11" t="str">
        <f>IF(ISBLANK(DATA!$X8),"",DATA!$X8)</f>
        <v/>
      </c>
    </row>
    <row r="54" spans="2:3" x14ac:dyDescent="0.45">
      <c r="B54" s="1" t="str">
        <f>IF(ISBLANK(DATA!$W9),"",DATA!$W9)</f>
        <v/>
      </c>
      <c r="C54" s="11" t="str">
        <f>IF(ISBLANK(DATA!$X9),"",DATA!$X9)</f>
        <v/>
      </c>
    </row>
    <row r="55" spans="2:3" x14ac:dyDescent="0.45">
      <c r="B55" s="1" t="str">
        <f>IF(ISBLANK(DATA!$W10),"",DATA!$W10)</f>
        <v/>
      </c>
      <c r="C55" s="11" t="str">
        <f>IF(ISBLANK(DATA!$X10),"",DATA!$X10)</f>
        <v/>
      </c>
    </row>
    <row r="56" spans="2:3" x14ac:dyDescent="0.45">
      <c r="B56" s="1" t="str">
        <f>IF(ISBLANK(DATA!$W11),"",DATA!$W11)</f>
        <v/>
      </c>
      <c r="C56" s="11" t="str">
        <f>IF(ISBLANK(DATA!$X11),"",DATA!$X11)</f>
        <v/>
      </c>
    </row>
    <row r="57" spans="2:3" x14ac:dyDescent="0.45">
      <c r="B57" s="1" t="str">
        <f>IF(ISBLANK(DATA!$W12),"",DATA!$W12)</f>
        <v/>
      </c>
      <c r="C57" s="11" t="str">
        <f>IF(ISBLANK(DATA!$X12),"",DATA!$X12)</f>
        <v/>
      </c>
    </row>
    <row r="58" spans="2:3" x14ac:dyDescent="0.45">
      <c r="B58" s="1" t="str">
        <f>IF(ISBLANK(DATA!$W13),"",DATA!$W13)</f>
        <v/>
      </c>
      <c r="C58" s="11" t="str">
        <f>IF(ISBLANK(DATA!$X13),"",DATA!$X13)</f>
        <v/>
      </c>
    </row>
    <row r="59" spans="2:3" x14ac:dyDescent="0.45">
      <c r="B59" s="1" t="str">
        <f>IF(ISBLANK(DATA!$W14),"",DATA!$W14)</f>
        <v/>
      </c>
      <c r="C59" s="11" t="str">
        <f>IF(ISBLANK(DATA!$X14),"",DATA!$X14)</f>
        <v/>
      </c>
    </row>
    <row r="60" spans="2:3" x14ac:dyDescent="0.45">
      <c r="B60" s="1" t="str">
        <f>IF(ISBLANK(DATA!$W15),"",DATA!$W15)</f>
        <v/>
      </c>
      <c r="C60" s="11" t="str">
        <f>IF(ISBLANK(DATA!$X15),"",DATA!$X15)</f>
        <v/>
      </c>
    </row>
    <row r="61" spans="2:3" x14ac:dyDescent="0.45">
      <c r="B61" s="1" t="str">
        <f>IF(ISBLANK(DATA!$W16),"",DATA!$W16)</f>
        <v/>
      </c>
      <c r="C61" s="11" t="str">
        <f>IF(ISBLANK(DATA!$X16),"",DATA!$X16)</f>
        <v/>
      </c>
    </row>
    <row r="62" spans="2:3" x14ac:dyDescent="0.45">
      <c r="B62" s="1" t="str">
        <f>IF(ISBLANK(DATA!$W17),"",DATA!$W17)</f>
        <v/>
      </c>
      <c r="C62" s="11" t="str">
        <f>IF(ISBLANK(DATA!$X17),"",DATA!$X17)</f>
        <v/>
      </c>
    </row>
    <row r="63" spans="2:3" x14ac:dyDescent="0.45">
      <c r="B63" s="1" t="str">
        <f>IF(ISBLANK(DATA!$W18),"",DATA!$W18)</f>
        <v/>
      </c>
      <c r="C63" s="11" t="str">
        <f>IF(ISBLANK(DATA!$X18),"",DATA!$X18)</f>
        <v/>
      </c>
    </row>
    <row r="64" spans="2:3" x14ac:dyDescent="0.45">
      <c r="B64" s="1" t="str">
        <f>IF(ISBLANK(DATA!$W19),"",DATA!$W19)</f>
        <v/>
      </c>
      <c r="C64" s="11" t="str">
        <f>IF(ISBLANK(DATA!$X19),"",DATA!$X19)</f>
        <v/>
      </c>
    </row>
    <row r="65" spans="2:3" x14ac:dyDescent="0.45">
      <c r="B65" s="1" t="str">
        <f>IF(ISBLANK(DATA!$W20),"",DATA!$W20)</f>
        <v/>
      </c>
      <c r="C65" s="11" t="str">
        <f>IF(ISBLANK(DATA!$X20),"",DATA!$X20)</f>
        <v/>
      </c>
    </row>
    <row r="66" spans="2:3" x14ac:dyDescent="0.45">
      <c r="B66" s="1" t="str">
        <f>IF(ISBLANK(DATA!$W21),"",DATA!$W21)</f>
        <v/>
      </c>
      <c r="C66" s="11" t="str">
        <f>IF(ISBLANK(DATA!$X21),"",DATA!$X21)</f>
        <v/>
      </c>
    </row>
    <row r="67" spans="2:3" x14ac:dyDescent="0.45">
      <c r="B67" s="1" t="str">
        <f>IF(ISBLANK(DATA!$W22),"",DATA!$W22)</f>
        <v/>
      </c>
      <c r="C67" s="11" t="str">
        <f>IF(ISBLANK(DATA!$X22),"",DATA!$X22)</f>
        <v/>
      </c>
    </row>
    <row r="68" spans="2:3" x14ac:dyDescent="0.45">
      <c r="B68" s="1" t="str">
        <f>IF(ISBLANK(DATA!$W23),"",DATA!$W23)</f>
        <v/>
      </c>
      <c r="C68" s="11" t="str">
        <f>IF(ISBLANK(DATA!$X23),"",DATA!$X23)</f>
        <v/>
      </c>
    </row>
    <row r="69" spans="2:3" x14ac:dyDescent="0.45">
      <c r="B69" s="1" t="str">
        <f>IF(ISBLANK(DATA!$W24),"",DATA!$W24)</f>
        <v/>
      </c>
      <c r="C69" s="11" t="str">
        <f>IF(ISBLANK(DATA!$X24),"",DATA!$X24)</f>
        <v/>
      </c>
    </row>
    <row r="70" spans="2:3" x14ac:dyDescent="0.45">
      <c r="B70" s="1" t="str">
        <f>IF(ISBLANK(DATA!$W25),"",DATA!$W25)</f>
        <v/>
      </c>
      <c r="C70" s="11" t="str">
        <f>IF(ISBLANK(DATA!$X25),"",DATA!$X25)</f>
        <v/>
      </c>
    </row>
    <row r="71" spans="2:3" x14ac:dyDescent="0.45">
      <c r="B71" s="1" t="str">
        <f>IF(ISBLANK(DATA!$W26),"",DATA!$W26)</f>
        <v/>
      </c>
      <c r="C71" s="11" t="str">
        <f>IF(ISBLANK(DATA!$X26),"",DATA!$X26)</f>
        <v/>
      </c>
    </row>
    <row r="72" spans="2:3" x14ac:dyDescent="0.45">
      <c r="B72" s="1" t="str">
        <f>IF(ISBLANK(DATA!$W27),"",DATA!$W27)</f>
        <v/>
      </c>
      <c r="C72" s="11" t="str">
        <f>IF(ISBLANK(DATA!$X27),"",DATA!$X27)</f>
        <v/>
      </c>
    </row>
    <row r="73" spans="2:3" x14ac:dyDescent="0.45">
      <c r="B73" s="1" t="str">
        <f>IF(ISBLANK(DATA!$W28),"",DATA!$W28)</f>
        <v/>
      </c>
      <c r="C73" s="11" t="str">
        <f>IF(ISBLANK(DATA!$X28),"",DATA!$X28)</f>
        <v/>
      </c>
    </row>
    <row r="74" spans="2:3" x14ac:dyDescent="0.45">
      <c r="B74" s="1" t="str">
        <f>IF(ISBLANK(DATA!$W29),"",DATA!$W29)</f>
        <v/>
      </c>
      <c r="C74" s="11" t="str">
        <f>IF(ISBLANK(DATA!$X29),"",DATA!$X29)</f>
        <v/>
      </c>
    </row>
    <row r="75" spans="2:3" x14ac:dyDescent="0.45">
      <c r="B75" s="1" t="str">
        <f>IF(ISBLANK(DATA!$W30),"",DATA!$W30)</f>
        <v/>
      </c>
      <c r="C75" s="11" t="str">
        <f>IF(ISBLANK(DATA!$X30),"",DATA!$X30)</f>
        <v/>
      </c>
    </row>
    <row r="76" spans="2:3" x14ac:dyDescent="0.45">
      <c r="B76" s="1" t="str">
        <f>IF(ISBLANK(DATA!$W31),"",DATA!$W31)</f>
        <v/>
      </c>
      <c r="C76" s="11" t="str">
        <f>IF(ISBLANK(DATA!$X31),"",DATA!$X31)</f>
        <v/>
      </c>
    </row>
    <row r="77" spans="2:3" x14ac:dyDescent="0.45">
      <c r="B77" s="1" t="str">
        <f>IF(ISBLANK(DATA!$W32),"",DATA!$W32)</f>
        <v/>
      </c>
      <c r="C77" s="11" t="str">
        <f>IF(ISBLANK(DATA!$X32),"",DATA!$X32)</f>
        <v/>
      </c>
    </row>
    <row r="78" spans="2:3" x14ac:dyDescent="0.45">
      <c r="B78" s="1" t="str">
        <f>IF(ISBLANK(DATA!$W33),"",DATA!$W33)</f>
        <v/>
      </c>
      <c r="C78" s="11" t="str">
        <f>IF(ISBLANK(DATA!$X33),"",DATA!$X33)</f>
        <v/>
      </c>
    </row>
    <row r="79" spans="2:3" x14ac:dyDescent="0.45">
      <c r="B79" s="1" t="str">
        <f>IF(ISBLANK(DATA!$W34),"",DATA!$W34)</f>
        <v/>
      </c>
      <c r="C79" s="11" t="str">
        <f>IF(ISBLANK(DATA!$X34),"",DATA!$X34)</f>
        <v/>
      </c>
    </row>
    <row r="80" spans="2:3" x14ac:dyDescent="0.45">
      <c r="B80" s="1" t="str">
        <f>IF(ISBLANK(DATA!$W35),"",DATA!$W35)</f>
        <v/>
      </c>
      <c r="C80" s="11" t="str">
        <f>IF(ISBLANK(DATA!$X35),"",DATA!$X35)</f>
        <v/>
      </c>
    </row>
    <row r="81" spans="2:3" x14ac:dyDescent="0.45">
      <c r="B81" s="1" t="str">
        <f>IF(ISBLANK(DATA!$W36),"",DATA!$W36)</f>
        <v/>
      </c>
      <c r="C81" s="11" t="str">
        <f>IF(ISBLANK(DATA!$X36),"",DATA!$X36)</f>
        <v/>
      </c>
    </row>
    <row r="82" spans="2:3" x14ac:dyDescent="0.45">
      <c r="B82" s="1" t="str">
        <f>IF(ISBLANK(DATA!$W37),"",DATA!$W37)</f>
        <v/>
      </c>
      <c r="C82" s="11" t="str">
        <f>IF(ISBLANK(DATA!$X37),"",DATA!$X37)</f>
        <v/>
      </c>
    </row>
    <row r="83" spans="2:3" x14ac:dyDescent="0.45">
      <c r="B83" s="1" t="str">
        <f>IF(ISBLANK(DATA!$W38),"",DATA!$W38)</f>
        <v/>
      </c>
      <c r="C83" s="11" t="str">
        <f>IF(ISBLANK(DATA!$X38),"",DATA!$X38)</f>
        <v/>
      </c>
    </row>
    <row r="84" spans="2:3" x14ac:dyDescent="0.45">
      <c r="B84" s="1" t="str">
        <f>IF(ISBLANK(DATA!$W39),"",DATA!$W39)</f>
        <v/>
      </c>
      <c r="C84" s="11" t="str">
        <f>IF(ISBLANK(DATA!$X39),"",DATA!$X39)</f>
        <v/>
      </c>
    </row>
    <row r="85" spans="2:3" x14ac:dyDescent="0.45">
      <c r="B85" s="1" t="str">
        <f>IF(ISBLANK(DATA!$W40),"",DATA!$W40)</f>
        <v/>
      </c>
      <c r="C85" s="11" t="str">
        <f>IF(ISBLANK(DATA!$X40),"",DATA!$X40)</f>
        <v/>
      </c>
    </row>
    <row r="86" spans="2:3" x14ac:dyDescent="0.45">
      <c r="B86" s="1" t="str">
        <f>IF(ISBLANK(DATA!$W41),"",DATA!$W41)</f>
        <v/>
      </c>
      <c r="C86" s="11" t="str">
        <f>IF(ISBLANK(DATA!$X41),"",DATA!$X41)</f>
        <v/>
      </c>
    </row>
    <row r="87" spans="2:3" x14ac:dyDescent="0.45">
      <c r="B87" s="1" t="str">
        <f>IF(ISBLANK(DATA!$W42),"",DATA!$W42)</f>
        <v/>
      </c>
      <c r="C87" s="11" t="str">
        <f>IF(ISBLANK(DATA!$X42),"",DATA!$X42)</f>
        <v/>
      </c>
    </row>
    <row r="88" spans="2:3" x14ac:dyDescent="0.45">
      <c r="B88" s="1" t="str">
        <f>IF(ISBLANK(DATA!$W43),"",DATA!$W43)</f>
        <v/>
      </c>
      <c r="C88" s="11" t="str">
        <f>IF(ISBLANK(DATA!$X43),"",DATA!$X43)</f>
        <v/>
      </c>
    </row>
    <row r="89" spans="2:3" x14ac:dyDescent="0.45">
      <c r="B89" s="1" t="str">
        <f>IF(ISBLANK(DATA!$W44),"",DATA!$W44)</f>
        <v/>
      </c>
      <c r="C89" s="11" t="str">
        <f>IF(ISBLANK(DATA!$X44),"",DATA!$X44)</f>
        <v/>
      </c>
    </row>
    <row r="90" spans="2:3" x14ac:dyDescent="0.45">
      <c r="B90" s="1" t="str">
        <f>IF(ISBLANK(DATA!$W45),"",DATA!$W45)</f>
        <v/>
      </c>
      <c r="C90" s="11" t="str">
        <f>IF(ISBLANK(DATA!$X45),"",DATA!$X45)</f>
        <v/>
      </c>
    </row>
    <row r="91" spans="2:3" x14ac:dyDescent="0.45">
      <c r="B91" s="1" t="str">
        <f>IF(ISBLANK(DATA!$W46),"",DATA!$W46)</f>
        <v/>
      </c>
      <c r="C91" s="11" t="str">
        <f>IF(ISBLANK(DATA!$X46),"",DATA!$X46)</f>
        <v/>
      </c>
    </row>
    <row r="92" spans="2:3" x14ac:dyDescent="0.45">
      <c r="B92" s="1" t="str">
        <f>IF(ISBLANK(DATA!$W47),"",DATA!$W47)</f>
        <v/>
      </c>
      <c r="C92" s="11" t="str">
        <f>IF(ISBLANK(DATA!$X47),"",DATA!$X47)</f>
        <v/>
      </c>
    </row>
    <row r="93" spans="2:3" x14ac:dyDescent="0.45">
      <c r="B93" s="1" t="str">
        <f>IF(ISBLANK(DATA!$W48),"",DATA!$W48)</f>
        <v/>
      </c>
      <c r="C93" s="11" t="str">
        <f>IF(ISBLANK(DATA!$X48),"",DATA!$X48)</f>
        <v/>
      </c>
    </row>
    <row r="94" spans="2:3" x14ac:dyDescent="0.45">
      <c r="B94" s="1" t="str">
        <f>IF(ISBLANK(DATA!$W49),"",DATA!$W49)</f>
        <v/>
      </c>
      <c r="C94" s="11" t="str">
        <f>IF(ISBLANK(DATA!$X49),"",DATA!$X49)</f>
        <v/>
      </c>
    </row>
    <row r="95" spans="2:3" x14ac:dyDescent="0.45">
      <c r="B95" s="1" t="str">
        <f>IF(ISBLANK(DATA!$W50),"",DATA!$W50)</f>
        <v/>
      </c>
      <c r="C95" s="11" t="str">
        <f>IF(ISBLANK(DATA!$X50),"",DATA!$X50)</f>
        <v/>
      </c>
    </row>
    <row r="96" spans="2:3" x14ac:dyDescent="0.45">
      <c r="B96" s="1" t="str">
        <f>IF(ISBLANK(DATA!$W51),"",DATA!$W51)</f>
        <v/>
      </c>
      <c r="C96" s="11" t="str">
        <f>IF(ISBLANK(DATA!$X51),"",DATA!$X51)</f>
        <v/>
      </c>
    </row>
    <row r="97" spans="2:3" x14ac:dyDescent="0.45">
      <c r="B97" s="1" t="str">
        <f>IF(ISBLANK(DATA!$W52),"",DATA!$W52)</f>
        <v/>
      </c>
      <c r="C97" s="11" t="str">
        <f>IF(ISBLANK(DATA!$X52),"",DATA!$X52)</f>
        <v/>
      </c>
    </row>
    <row r="98" spans="2:3" x14ac:dyDescent="0.45">
      <c r="B98" s="1" t="str">
        <f>IF(ISBLANK(DATA!$W53),"",DATA!$W53)</f>
        <v/>
      </c>
      <c r="C98" s="11" t="str">
        <f>IF(ISBLANK(DATA!$X53),"",DATA!$X53)</f>
        <v/>
      </c>
    </row>
    <row r="99" spans="2:3" x14ac:dyDescent="0.45">
      <c r="B99" s="1" t="str">
        <f>IF(ISBLANK(DATA!$W54),"",DATA!$W54)</f>
        <v/>
      </c>
      <c r="C99" s="11" t="str">
        <f>IF(ISBLANK(DATA!$X54),"",DATA!$X54)</f>
        <v/>
      </c>
    </row>
    <row r="100" spans="2:3" x14ac:dyDescent="0.45">
      <c r="B100" s="1" t="str">
        <f>IF(ISBLANK(DATA!$W55),"",DATA!$W55)</f>
        <v/>
      </c>
      <c r="C100" s="11" t="str">
        <f>IF(ISBLANK(DATA!$X55),"",DATA!$X55)</f>
        <v/>
      </c>
    </row>
    <row r="101" spans="2:3" x14ac:dyDescent="0.45">
      <c r="B101" s="1" t="str">
        <f>IF(ISBLANK(DATA!$W56),"",DATA!$W56)</f>
        <v/>
      </c>
      <c r="C101" s="11" t="str">
        <f>IF(ISBLANK(DATA!$X56),"",DATA!$X56)</f>
        <v/>
      </c>
    </row>
    <row r="102" spans="2:3" x14ac:dyDescent="0.45">
      <c r="B102" s="1" t="str">
        <f>IF(ISBLANK(DATA!$W57),"",DATA!$W57)</f>
        <v/>
      </c>
      <c r="C102" s="11" t="str">
        <f>IF(ISBLANK(DATA!$X57),"",DATA!$X57)</f>
        <v/>
      </c>
    </row>
    <row r="103" spans="2:3" x14ac:dyDescent="0.45">
      <c r="B103" s="1" t="str">
        <f>IF(ISBLANK(DATA!$W58),"",DATA!$W58)</f>
        <v/>
      </c>
      <c r="C103" s="11" t="str">
        <f>IF(ISBLANK(DATA!$X58),"",DATA!$X58)</f>
        <v/>
      </c>
    </row>
    <row r="104" spans="2:3" x14ac:dyDescent="0.45">
      <c r="B104" s="1" t="str">
        <f>IF(ISBLANK(DATA!$W59),"",DATA!$W59)</f>
        <v/>
      </c>
      <c r="C104" s="11" t="str">
        <f>IF(ISBLANK(DATA!$X59),"",DATA!$X59)</f>
        <v/>
      </c>
    </row>
    <row r="105" spans="2:3" x14ac:dyDescent="0.45">
      <c r="B105" s="1" t="str">
        <f>IF(ISBLANK(DATA!$W60),"",DATA!$W60)</f>
        <v/>
      </c>
      <c r="C105" s="11" t="str">
        <f>IF(ISBLANK(DATA!$X60),"",DATA!$X60)</f>
        <v/>
      </c>
    </row>
    <row r="106" spans="2:3" x14ac:dyDescent="0.45">
      <c r="B106" s="1" t="str">
        <f>IF(ISBLANK(DATA!$W61),"",DATA!$W61)</f>
        <v/>
      </c>
      <c r="C106" s="11" t="str">
        <f>IF(ISBLANK(DATA!$X61),"",DATA!$X61)</f>
        <v/>
      </c>
    </row>
    <row r="107" spans="2:3" x14ac:dyDescent="0.45">
      <c r="B107" s="1" t="str">
        <f>IF(ISBLANK(DATA!$W62),"",DATA!$W62)</f>
        <v/>
      </c>
      <c r="C107" s="11" t="str">
        <f>IF(ISBLANK(DATA!$X62),"",DATA!$X62)</f>
        <v/>
      </c>
    </row>
    <row r="108" spans="2:3" x14ac:dyDescent="0.45">
      <c r="B108" s="1" t="str">
        <f>IF(ISBLANK(DATA!$W63),"",DATA!$W63)</f>
        <v/>
      </c>
      <c r="C108" s="11" t="str">
        <f>IF(ISBLANK(DATA!$X63),"",DATA!$X63)</f>
        <v/>
      </c>
    </row>
    <row r="109" spans="2:3" x14ac:dyDescent="0.45">
      <c r="B109" s="1" t="str">
        <f>IF(ISBLANK(DATA!$W64),"",DATA!$W64)</f>
        <v/>
      </c>
      <c r="C109" s="11" t="str">
        <f>IF(ISBLANK(DATA!$X64),"",DATA!$X64)</f>
        <v/>
      </c>
    </row>
    <row r="110" spans="2:3" x14ac:dyDescent="0.45">
      <c r="B110" s="1" t="str">
        <f>IF(ISBLANK(DATA!$W65),"",DATA!$W65)</f>
        <v/>
      </c>
      <c r="C110" s="11" t="str">
        <f>IF(ISBLANK(DATA!$X65),"",DATA!$X65)</f>
        <v/>
      </c>
    </row>
    <row r="112" spans="2:3" x14ac:dyDescent="0.45">
      <c r="B112" s="8" t="e">
        <f t="shared" ref="B112:B117" si="0">IF(OR(ISBLANK(B10),C10&lt;1),NA(),B10)</f>
        <v>#N/A</v>
      </c>
      <c r="C112" s="8" t="e">
        <f t="shared" ref="C112:C117" si="1">IF(OR(B10="",ISBLANK(B10),C10&lt;1),NA(),C10)</f>
        <v>#N/A</v>
      </c>
    </row>
    <row r="113" spans="2:3" x14ac:dyDescent="0.45">
      <c r="B113" s="8" t="e">
        <f t="shared" si="0"/>
        <v>#N/A</v>
      </c>
      <c r="C113" s="8" t="e">
        <f t="shared" si="1"/>
        <v>#N/A</v>
      </c>
    </row>
    <row r="114" spans="2:3" x14ac:dyDescent="0.45">
      <c r="B114" s="8" t="e">
        <f t="shared" si="0"/>
        <v>#N/A</v>
      </c>
      <c r="C114" s="8" t="e">
        <f t="shared" si="1"/>
        <v>#N/A</v>
      </c>
    </row>
    <row r="115" spans="2:3" x14ac:dyDescent="0.45">
      <c r="B115" s="8" t="e">
        <f t="shared" si="0"/>
        <v>#N/A</v>
      </c>
      <c r="C115" s="8" t="e">
        <f t="shared" si="1"/>
        <v>#N/A</v>
      </c>
    </row>
    <row r="116" spans="2:3" x14ac:dyDescent="0.45">
      <c r="B116" s="8" t="e">
        <f t="shared" si="0"/>
        <v>#N/A</v>
      </c>
      <c r="C116" s="8" t="e">
        <f t="shared" si="1"/>
        <v>#N/A</v>
      </c>
    </row>
    <row r="117" spans="2:3" x14ac:dyDescent="0.45">
      <c r="B117" s="8" t="str">
        <f t="shared" si="0"/>
        <v/>
      </c>
      <c r="C117" s="8" t="e">
        <f t="shared" si="1"/>
        <v>#N/A</v>
      </c>
    </row>
    <row r="118" spans="2:3" x14ac:dyDescent="0.45">
      <c r="B118" s="9" t="s">
        <v>22</v>
      </c>
      <c r="C118" s="9" cm="1">
        <f t="array" ref="C118">SUM(IF(ISERROR($C$112:$C$117),"",$C$112:$C$117))</f>
        <v>0</v>
      </c>
    </row>
    <row r="119" spans="2:3" x14ac:dyDescent="0.45">
      <c r="B119" s="9" t="s">
        <v>23</v>
      </c>
      <c r="C119" s="9" t="s">
        <v>24</v>
      </c>
    </row>
    <row r="120" spans="2:3" x14ac:dyDescent="0.45">
      <c r="B120" s="8" t="s">
        <v>25</v>
      </c>
      <c r="C120" s="8">
        <v>0</v>
      </c>
    </row>
    <row r="121" spans="2:3" x14ac:dyDescent="0.45">
      <c r="B121" s="8" t="s">
        <v>26</v>
      </c>
      <c r="C121" s="8">
        <v>0.5</v>
      </c>
    </row>
    <row r="122" spans="2:3" x14ac:dyDescent="0.45">
      <c r="B122" s="8" t="s">
        <v>27</v>
      </c>
      <c r="C122" s="8">
        <v>0.5</v>
      </c>
    </row>
    <row r="123" spans="2:3" x14ac:dyDescent="0.45">
      <c r="B123" s="8" t="s">
        <v>28</v>
      </c>
      <c r="C123" s="8">
        <f>SUM(C120:C122)</f>
        <v>1</v>
      </c>
    </row>
    <row r="124" spans="2:3" x14ac:dyDescent="0.45">
      <c r="B124" s="9" t="s">
        <v>29</v>
      </c>
      <c r="C124" s="9" t="s">
        <v>24</v>
      </c>
    </row>
    <row r="125" spans="2:3" x14ac:dyDescent="0.45">
      <c r="B125" s="8" t="s">
        <v>30</v>
      </c>
      <c r="C125" s="8">
        <f>C128/($C$129*2)</f>
        <v>0.5</v>
      </c>
    </row>
    <row r="126" spans="2:3" x14ac:dyDescent="0.45">
      <c r="B126" s="8" t="s">
        <v>31</v>
      </c>
      <c r="C126" s="8">
        <v>0.02</v>
      </c>
    </row>
    <row r="127" spans="2:3" x14ac:dyDescent="0.45">
      <c r="B127" s="8" t="s">
        <v>32</v>
      </c>
      <c r="C127" s="8">
        <f>SUM(C120:C123)-SUM(C125:C126)</f>
        <v>1.48</v>
      </c>
    </row>
    <row r="128" spans="2:3" x14ac:dyDescent="0.45">
      <c r="B128" s="8" t="s">
        <v>33</v>
      </c>
      <c r="C128" s="8">
        <f>IF(C22&gt;0,MIN(C22,$C$129),MAX(C22,-$C$129))+$C$129</f>
        <v>100</v>
      </c>
    </row>
    <row r="129" spans="2:3" x14ac:dyDescent="0.45">
      <c r="B129" s="8" t="s">
        <v>34</v>
      </c>
      <c r="C129" s="8">
        <v>100</v>
      </c>
    </row>
  </sheetData>
  <mergeCells count="8">
    <mergeCell ref="A40:C40"/>
    <mergeCell ref="A47:C47"/>
    <mergeCell ref="B1:I1"/>
    <mergeCell ref="A4:C4"/>
    <mergeCell ref="E4:I4"/>
    <mergeCell ref="A9:C9"/>
    <mergeCell ref="A16:C16"/>
    <mergeCell ref="A21:C21"/>
  </mergeCells>
  <conditionalFormatting sqref="F16:F40 I16:I40 L16:L40 O16:O40">
    <cfRule type="containsText" dxfId="7" priority="1" stopIfTrue="1" operator="containsText" text="susp">
      <formula>NOT(ISERROR(SEARCH("susp",F16)))</formula>
    </cfRule>
    <cfRule type="containsText" dxfId="6" priority="2" stopIfTrue="1" operator="containsText" text="failure">
      <formula>NOT(ISERROR(SEARCH("failure",F16)))</formula>
    </cfRule>
    <cfRule type="containsText" dxfId="5" priority="3" stopIfTrue="1" operator="containsText" text="timeout">
      <formula>NOT(ISERROR(SEARCH("timeout",F16)))</formula>
    </cfRule>
    <cfRule type="containsText" dxfId="4" priority="4" stopIfTrue="1" operator="containsText" text="type-unsupported">
      <formula>NOT(ISERROR(SEARCH("type-unsupported",F16)))</formula>
    </cfRule>
    <cfRule type="containsText" dxfId="3" priority="5" stopIfTrue="1" operator="containsText" text="clean">
      <formula>NOT(ISERROR(SEARCH("clean",F16)))</formula>
    </cfRule>
    <cfRule type="containsText" dxfId="2" priority="6" stopIfTrue="1" operator="containsText" text="harmless">
      <formula>NOT(ISERROR(SEARCH("harmless",F16)))</formula>
    </cfRule>
    <cfRule type="containsText" dxfId="1" priority="7" stopIfTrue="1" operator="containsText" text="undetected">
      <formula>NOT(ISERROR(SEARCH("undetected",F16)))</formula>
    </cfRule>
    <cfRule type="notContainsBlanks" dxfId="0" priority="8">
      <formula>LEN(TRIM(F16))&gt;0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FILE SUMMARY</vt:lpstr>
      <vt:lpstr>URL SUMMARY</vt:lpstr>
      <vt:lpstr>IP SUMMARY</vt:lpstr>
      <vt:lpstr>DOMAIN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Huy Nguyen</cp:lastModifiedBy>
  <dcterms:created xsi:type="dcterms:W3CDTF">2023-06-25T09:00:56Z</dcterms:created>
  <dcterms:modified xsi:type="dcterms:W3CDTF">2023-07-04T20:04:11Z</dcterms:modified>
</cp:coreProperties>
</file>