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ate1904="1"/>
  <mc:AlternateContent xmlns:mc="http://schemas.openxmlformats.org/markup-compatibility/2006">
    <mc:Choice Requires="x15">
      <x15ac:absPath xmlns:x15ac="http://schemas.microsoft.com/office/spreadsheetml/2010/11/ac" url="C:\Users\dinh_\Downloads\"/>
    </mc:Choice>
  </mc:AlternateContent>
  <bookViews>
    <workbookView xWindow="0" yWindow="0" windowWidth="20490" windowHeight="7530"/>
  </bookViews>
  <sheets>
    <sheet name="HỌC PHÍ  - Attendance Sheet - M" sheetId="53" r:id="rId1"/>
  </sheets>
  <calcPr calcId="162913"/>
</workbook>
</file>

<file path=xl/calcChain.xml><?xml version="1.0" encoding="utf-8"?>
<calcChain xmlns="http://schemas.openxmlformats.org/spreadsheetml/2006/main">
  <c r="B25" i="53" l="1"/>
  <c r="G1" i="53"/>
  <c r="H1" i="53"/>
  <c r="I1" i="53"/>
  <c r="J1" i="53"/>
  <c r="K1" i="53"/>
  <c r="L1" i="53"/>
  <c r="M1" i="53"/>
  <c r="N1" i="53"/>
  <c r="O1" i="53"/>
  <c r="P1" i="53"/>
  <c r="Q1" i="53"/>
  <c r="R1" i="53"/>
  <c r="S1" i="53"/>
  <c r="T1" i="53"/>
  <c r="U1" i="53"/>
  <c r="V1" i="53"/>
  <c r="W1" i="53"/>
  <c r="X1" i="53"/>
  <c r="Y1" i="53"/>
  <c r="Z1" i="53"/>
  <c r="AA1" i="53"/>
  <c r="AB1" i="53"/>
  <c r="AC1" i="53"/>
  <c r="AD1" i="53"/>
  <c r="C255" i="53"/>
  <c r="B255" i="53"/>
  <c r="C254" i="53"/>
  <c r="B254" i="53"/>
  <c r="C253" i="53"/>
  <c r="B253" i="53"/>
  <c r="C252" i="53"/>
  <c r="B252" i="53"/>
  <c r="C251" i="53"/>
  <c r="B251" i="53"/>
  <c r="C250" i="53"/>
  <c r="B250" i="53"/>
  <c r="C249" i="53"/>
  <c r="B249" i="53"/>
  <c r="C248" i="53"/>
  <c r="B248" i="53"/>
  <c r="C247" i="53"/>
  <c r="B247" i="53"/>
  <c r="C246" i="53"/>
  <c r="B246" i="53"/>
  <c r="C245" i="53"/>
  <c r="B245" i="53"/>
  <c r="C244" i="53"/>
  <c r="B244" i="53"/>
  <c r="C243" i="53"/>
  <c r="B243" i="53"/>
  <c r="C242" i="53"/>
  <c r="B242" i="53"/>
  <c r="C241" i="53"/>
  <c r="B241" i="53"/>
  <c r="C240" i="53"/>
  <c r="B240" i="53"/>
  <c r="C239" i="53"/>
  <c r="B239" i="53"/>
  <c r="C238" i="53"/>
  <c r="B238" i="53"/>
  <c r="C237" i="53"/>
  <c r="B237" i="53"/>
  <c r="C236" i="53"/>
  <c r="B236" i="53"/>
  <c r="C235" i="53"/>
  <c r="B235" i="53"/>
  <c r="C234" i="53"/>
  <c r="B234" i="53"/>
  <c r="C233" i="53"/>
  <c r="B233" i="53"/>
  <c r="C232" i="53"/>
  <c r="B232" i="53"/>
  <c r="C231" i="53"/>
  <c r="B231" i="53"/>
  <c r="C230" i="53"/>
  <c r="B230" i="53"/>
  <c r="C229" i="53"/>
  <c r="B229" i="53"/>
  <c r="C228" i="53"/>
  <c r="B228" i="53"/>
  <c r="C227" i="53"/>
  <c r="B227" i="53"/>
  <c r="C226" i="53"/>
  <c r="B226" i="53"/>
  <c r="C225" i="53"/>
  <c r="B225" i="53"/>
  <c r="C224" i="53"/>
  <c r="B224" i="53"/>
  <c r="C223" i="53"/>
  <c r="B223" i="53"/>
  <c r="C222" i="53"/>
  <c r="B222" i="53"/>
  <c r="C221" i="53"/>
  <c r="B221" i="53"/>
  <c r="C220" i="53"/>
  <c r="B220" i="53"/>
  <c r="C219" i="53"/>
  <c r="B219" i="53"/>
  <c r="C218" i="53"/>
  <c r="B218" i="53"/>
  <c r="C217" i="53"/>
  <c r="B217" i="53"/>
  <c r="C216" i="53"/>
  <c r="B216" i="53"/>
  <c r="C215" i="53"/>
  <c r="B215" i="53"/>
  <c r="C214" i="53"/>
  <c r="B214" i="53"/>
  <c r="C213" i="53"/>
  <c r="B213" i="53"/>
  <c r="C212" i="53"/>
  <c r="B212" i="53"/>
  <c r="C211" i="53"/>
  <c r="B211" i="53"/>
  <c r="C210" i="53"/>
  <c r="B210" i="53"/>
  <c r="C209" i="53"/>
  <c r="B209" i="53"/>
  <c r="C208" i="53"/>
  <c r="B208" i="53"/>
  <c r="C207" i="53"/>
  <c r="B207" i="53"/>
  <c r="C206" i="53"/>
  <c r="B206" i="53"/>
  <c r="C205" i="53"/>
  <c r="B205" i="53"/>
  <c r="C204" i="53"/>
  <c r="B204" i="53"/>
  <c r="C203" i="53"/>
  <c r="B203" i="53"/>
  <c r="C202" i="53"/>
  <c r="B202" i="53"/>
  <c r="C201" i="53"/>
  <c r="B201" i="53"/>
  <c r="C200" i="53"/>
  <c r="B200" i="53"/>
  <c r="C199" i="53"/>
  <c r="B199" i="53"/>
  <c r="C198" i="53"/>
  <c r="B198" i="53"/>
  <c r="C197" i="53"/>
  <c r="B197" i="53"/>
  <c r="C196" i="53"/>
  <c r="B196" i="53"/>
  <c r="C195" i="53"/>
  <c r="B195" i="53"/>
  <c r="C194" i="53"/>
  <c r="B194" i="53"/>
  <c r="C193" i="53"/>
  <c r="B193" i="53"/>
  <c r="C192" i="53"/>
  <c r="B192" i="53"/>
  <c r="C191" i="53"/>
  <c r="B191" i="53"/>
  <c r="C190" i="53"/>
  <c r="B190" i="53"/>
  <c r="C189" i="53"/>
  <c r="B189" i="53"/>
  <c r="C188" i="53"/>
  <c r="B188" i="53"/>
  <c r="C187" i="53"/>
  <c r="B187" i="53"/>
  <c r="C186" i="53"/>
  <c r="B186" i="53"/>
  <c r="C185" i="53"/>
  <c r="B185" i="53"/>
  <c r="C184" i="53"/>
  <c r="B184" i="53"/>
  <c r="C183" i="53"/>
  <c r="B183" i="53"/>
  <c r="C182" i="53"/>
  <c r="B182" i="53"/>
  <c r="C181" i="53"/>
  <c r="B181" i="53"/>
  <c r="C180" i="53"/>
  <c r="B180" i="53"/>
  <c r="C179" i="53"/>
  <c r="B179" i="53"/>
  <c r="C178" i="53"/>
  <c r="B178" i="53"/>
  <c r="C177" i="53"/>
  <c r="B177" i="53"/>
  <c r="C176" i="53"/>
  <c r="B176" i="53"/>
  <c r="C175" i="53"/>
  <c r="B175" i="53"/>
  <c r="C174" i="53"/>
  <c r="B174" i="53"/>
  <c r="C173" i="53"/>
  <c r="B173" i="53"/>
  <c r="C172" i="53"/>
  <c r="B172" i="53"/>
  <c r="C171" i="53"/>
  <c r="B171" i="53"/>
  <c r="C170" i="53"/>
  <c r="B170" i="53"/>
  <c r="C169" i="53"/>
  <c r="B169" i="53"/>
  <c r="C168" i="53"/>
  <c r="B168" i="53"/>
  <c r="C167" i="53"/>
  <c r="B167" i="53"/>
  <c r="C166" i="53"/>
  <c r="B166" i="53"/>
  <c r="C165" i="53"/>
  <c r="B165" i="53"/>
  <c r="C164" i="53"/>
  <c r="B164" i="53"/>
  <c r="C163" i="53"/>
  <c r="B163" i="53"/>
  <c r="C162" i="53"/>
  <c r="B162" i="53"/>
  <c r="C161" i="53"/>
  <c r="B161" i="53"/>
  <c r="C160" i="53"/>
  <c r="B160" i="53"/>
  <c r="C159" i="53"/>
  <c r="B159" i="53"/>
  <c r="C158" i="53"/>
  <c r="B158" i="53"/>
  <c r="C157" i="53"/>
  <c r="B157" i="53"/>
  <c r="C156" i="53"/>
  <c r="B156" i="53"/>
  <c r="C155" i="53"/>
  <c r="B155" i="53"/>
  <c r="C154" i="53"/>
  <c r="B154" i="53"/>
  <c r="C153" i="53"/>
  <c r="B153" i="53"/>
  <c r="C152" i="53"/>
  <c r="B152" i="53"/>
  <c r="C151" i="53"/>
  <c r="B151" i="53"/>
  <c r="C150" i="53"/>
  <c r="B150" i="53"/>
  <c r="C149" i="53"/>
  <c r="B149" i="53"/>
  <c r="C148" i="53"/>
  <c r="B148" i="53"/>
  <c r="C147" i="53"/>
  <c r="B147" i="53"/>
  <c r="C146" i="53"/>
  <c r="B146" i="53"/>
  <c r="C145" i="53"/>
  <c r="B145" i="53"/>
  <c r="C144" i="53"/>
  <c r="B144" i="53"/>
  <c r="C143" i="53"/>
  <c r="B143" i="53"/>
  <c r="C142" i="53"/>
  <c r="B142" i="53"/>
  <c r="C141" i="53"/>
  <c r="B141" i="53"/>
  <c r="C140" i="53"/>
  <c r="B140" i="53"/>
  <c r="C139" i="53"/>
  <c r="B139" i="53"/>
  <c r="C138" i="53"/>
  <c r="B138" i="53"/>
  <c r="C137" i="53"/>
  <c r="B137" i="53"/>
  <c r="C136" i="53"/>
  <c r="B136" i="53"/>
  <c r="C135" i="53"/>
  <c r="B135" i="53"/>
  <c r="C134" i="53"/>
  <c r="B134" i="53"/>
  <c r="C133" i="53"/>
  <c r="B133" i="53"/>
  <c r="C132" i="53"/>
  <c r="B132" i="53"/>
  <c r="C131" i="53"/>
  <c r="B131" i="53"/>
  <c r="C130" i="53"/>
  <c r="B130" i="53"/>
  <c r="C129" i="53"/>
  <c r="B129" i="53"/>
  <c r="C128" i="53"/>
  <c r="B128" i="53"/>
  <c r="C127" i="53"/>
  <c r="B127" i="53"/>
  <c r="C126" i="53"/>
  <c r="B126" i="53"/>
  <c r="C125" i="53"/>
  <c r="B125" i="53"/>
  <c r="C124" i="53"/>
  <c r="B124" i="53"/>
  <c r="C123" i="53"/>
  <c r="B123" i="53"/>
  <c r="C122" i="53"/>
  <c r="B122" i="53"/>
  <c r="C121" i="53"/>
  <c r="B121" i="53"/>
  <c r="C120" i="53"/>
  <c r="B120" i="53"/>
  <c r="C119" i="53"/>
  <c r="B119" i="53"/>
  <c r="C118" i="53"/>
  <c r="B118" i="53"/>
  <c r="C117" i="53"/>
  <c r="B117" i="53"/>
  <c r="C116" i="53"/>
  <c r="B116" i="53"/>
  <c r="C115" i="53"/>
  <c r="B115" i="53"/>
  <c r="C114" i="53"/>
  <c r="B114" i="53"/>
  <c r="C113" i="53"/>
  <c r="B113" i="53"/>
  <c r="C112" i="53"/>
  <c r="B112" i="53"/>
  <c r="C111" i="53"/>
  <c r="B111" i="53"/>
  <c r="C110" i="53"/>
  <c r="B110" i="53"/>
  <c r="C109" i="53"/>
  <c r="B109" i="53"/>
  <c r="C108" i="53"/>
  <c r="B108" i="53"/>
  <c r="C107" i="53"/>
  <c r="B107" i="53"/>
  <c r="C106" i="53"/>
  <c r="B106" i="53"/>
  <c r="C105" i="53"/>
  <c r="B105" i="53"/>
  <c r="C104" i="53"/>
  <c r="B104" i="53"/>
  <c r="C103" i="53"/>
  <c r="B103" i="53"/>
  <c r="C102" i="53"/>
  <c r="B102" i="53"/>
  <c r="C101" i="53"/>
  <c r="B101" i="53"/>
  <c r="C100" i="53"/>
  <c r="B100" i="53"/>
  <c r="C99" i="53"/>
  <c r="B99" i="53"/>
  <c r="C98" i="53"/>
  <c r="B98" i="53"/>
  <c r="C97" i="53"/>
  <c r="B97" i="53"/>
  <c r="C96" i="53"/>
  <c r="B96" i="53"/>
  <c r="C95" i="53"/>
  <c r="B95" i="53"/>
  <c r="C94" i="53"/>
  <c r="B94" i="53"/>
  <c r="C93" i="53"/>
  <c r="B93" i="53"/>
  <c r="C92" i="53"/>
  <c r="B92" i="53"/>
  <c r="C91" i="53"/>
  <c r="B91" i="53"/>
  <c r="C90" i="53"/>
  <c r="B90" i="53"/>
  <c r="C89" i="53"/>
  <c r="B89" i="53"/>
  <c r="C88" i="53"/>
  <c r="B88" i="53"/>
  <c r="C87" i="53"/>
  <c r="B87" i="53"/>
  <c r="C86" i="53"/>
  <c r="B86" i="53"/>
  <c r="C85" i="53"/>
  <c r="B85" i="53"/>
  <c r="C84" i="53"/>
  <c r="B84" i="53"/>
  <c r="C83" i="53"/>
  <c r="B83" i="53"/>
  <c r="C82" i="53"/>
  <c r="B82" i="53"/>
  <c r="C81" i="53"/>
  <c r="B81" i="53"/>
  <c r="C80" i="53"/>
  <c r="B80" i="53"/>
  <c r="C79" i="53"/>
  <c r="B79" i="53"/>
  <c r="C78" i="53"/>
  <c r="B78" i="53"/>
  <c r="C77" i="53"/>
  <c r="B77" i="53"/>
  <c r="C76" i="53"/>
  <c r="B76" i="53"/>
  <c r="C75" i="53"/>
  <c r="B75" i="53"/>
  <c r="C74" i="53"/>
  <c r="B74" i="53"/>
  <c r="C73" i="53"/>
  <c r="B73" i="53"/>
  <c r="C72" i="53"/>
  <c r="B72" i="53"/>
  <c r="C71" i="53"/>
  <c r="B71" i="53"/>
  <c r="C70" i="53"/>
  <c r="B70" i="53"/>
  <c r="C69" i="53"/>
  <c r="B69" i="53"/>
  <c r="C68" i="53"/>
  <c r="B68" i="53"/>
  <c r="C67" i="53"/>
  <c r="B67" i="53"/>
  <c r="C66" i="53"/>
  <c r="B66" i="53"/>
  <c r="C65" i="53"/>
  <c r="B65" i="53"/>
  <c r="C64" i="53"/>
  <c r="B64" i="53"/>
  <c r="C63" i="53"/>
  <c r="B63" i="53"/>
  <c r="C62" i="53"/>
  <c r="B62" i="53"/>
  <c r="C61" i="53"/>
  <c r="B61" i="53"/>
  <c r="C60" i="53"/>
  <c r="B60" i="53"/>
  <c r="C59" i="53"/>
  <c r="B59" i="53"/>
  <c r="C58" i="53"/>
  <c r="B58" i="53"/>
  <c r="C57" i="53"/>
  <c r="B57" i="53"/>
  <c r="C56" i="53"/>
  <c r="B56" i="53"/>
  <c r="C55" i="53"/>
  <c r="B55" i="53"/>
  <c r="C54" i="53"/>
  <c r="B54" i="53"/>
  <c r="C53" i="53"/>
  <c r="B53" i="53"/>
  <c r="C52" i="53"/>
  <c r="B52" i="53"/>
  <c r="C51" i="53"/>
  <c r="B51" i="53"/>
  <c r="C50" i="53"/>
  <c r="B50" i="53"/>
  <c r="C49" i="53"/>
  <c r="B49" i="53"/>
  <c r="C48" i="53"/>
  <c r="B48" i="53"/>
  <c r="C47" i="53"/>
  <c r="B47" i="53"/>
  <c r="C46" i="53"/>
  <c r="B46" i="53"/>
  <c r="C45" i="53"/>
  <c r="B45" i="53"/>
  <c r="C44" i="53"/>
  <c r="B44" i="53"/>
  <c r="C43" i="53"/>
  <c r="B43" i="53"/>
  <c r="C42" i="53"/>
  <c r="B42" i="53"/>
  <c r="C41" i="53"/>
  <c r="B41" i="53"/>
  <c r="C40" i="53"/>
  <c r="B40" i="53"/>
  <c r="C39" i="53"/>
  <c r="B39" i="53"/>
  <c r="C38" i="53"/>
  <c r="B38" i="53"/>
  <c r="C37" i="53"/>
  <c r="B37" i="53"/>
  <c r="C36" i="53"/>
  <c r="B36" i="53"/>
  <c r="C35" i="53"/>
  <c r="B35" i="53"/>
  <c r="C34" i="53"/>
  <c r="B34" i="53"/>
  <c r="C33" i="53"/>
  <c r="B33" i="53"/>
  <c r="C32" i="53"/>
  <c r="B32" i="53"/>
  <c r="C31" i="53"/>
  <c r="B31" i="53"/>
  <c r="C30" i="53"/>
  <c r="B30" i="53"/>
  <c r="C29" i="53"/>
  <c r="B29" i="53"/>
  <c r="C28" i="53"/>
  <c r="B28" i="53"/>
  <c r="C27" i="53"/>
  <c r="B27" i="53"/>
  <c r="C26" i="53"/>
  <c r="B26" i="53"/>
  <c r="C25" i="53"/>
  <c r="C24" i="53"/>
  <c r="B24" i="53"/>
  <c r="C23" i="53"/>
  <c r="B23" i="53"/>
  <c r="C22" i="53"/>
  <c r="B22" i="53"/>
  <c r="C21" i="53"/>
  <c r="B21" i="53"/>
  <c r="C20" i="53"/>
  <c r="B20" i="53"/>
  <c r="C19" i="53"/>
  <c r="B19" i="53"/>
  <c r="C18" i="53"/>
  <c r="B18" i="53"/>
  <c r="C17" i="53"/>
  <c r="B17" i="53"/>
  <c r="C16" i="53"/>
  <c r="B16" i="53"/>
  <c r="C15" i="53"/>
  <c r="B15" i="53"/>
  <c r="C14" i="53"/>
  <c r="B14" i="53"/>
  <c r="C13" i="53"/>
  <c r="B13" i="53"/>
  <c r="C12" i="53"/>
  <c r="B12" i="53"/>
  <c r="C11" i="53"/>
  <c r="B11" i="53"/>
  <c r="C10" i="53"/>
  <c r="B10" i="53"/>
  <c r="C9" i="53"/>
  <c r="B9" i="53"/>
  <c r="AA8" i="53"/>
  <c r="W8" i="53"/>
  <c r="E8" i="53"/>
  <c r="C8" i="53"/>
  <c r="B8" i="53"/>
  <c r="AB7" i="53"/>
  <c r="X7" i="53"/>
  <c r="T7" i="53"/>
  <c r="P7" i="53"/>
  <c r="C7" i="53"/>
  <c r="B7" i="53"/>
  <c r="AB6" i="53"/>
  <c r="X6" i="53"/>
  <c r="T6" i="53"/>
  <c r="C6" i="53"/>
  <c r="B6" i="53"/>
  <c r="AA5" i="53"/>
  <c r="W5" i="53"/>
  <c r="E5" i="53"/>
  <c r="C5" i="53"/>
  <c r="B5" i="53"/>
  <c r="AD4" i="53"/>
  <c r="Z4" i="53"/>
  <c r="V4" i="53"/>
  <c r="D4" i="53"/>
  <c r="C4" i="53"/>
  <c r="B4" i="53"/>
  <c r="AC3" i="53"/>
  <c r="Y3" i="53"/>
  <c r="U3" i="53"/>
  <c r="C3" i="53"/>
  <c r="AA2" i="53"/>
  <c r="W2" i="53"/>
  <c r="E2" i="53"/>
  <c r="C2" i="53"/>
  <c r="B2" i="53"/>
  <c r="R59" i="53"/>
  <c r="D2" i="53" l="1"/>
  <c r="V2" i="53"/>
  <c r="Z2" i="53"/>
  <c r="AD2" i="53"/>
  <c r="T3" i="53"/>
  <c r="X3" i="53"/>
  <c r="AB3" i="53"/>
  <c r="U4" i="53"/>
  <c r="Y4" i="53"/>
  <c r="AC4" i="53"/>
  <c r="D5" i="53"/>
  <c r="V5" i="53"/>
  <c r="Z5" i="53"/>
  <c r="AD5" i="53"/>
  <c r="E6" i="53"/>
  <c r="W6" i="53"/>
  <c r="AA6" i="53"/>
  <c r="O7" i="53"/>
  <c r="S7" i="53"/>
  <c r="W7" i="53"/>
  <c r="AA7" i="53"/>
  <c r="D8" i="53"/>
  <c r="V8" i="53"/>
  <c r="Z8" i="53"/>
  <c r="AD8" i="53"/>
  <c r="E9" i="53"/>
  <c r="U9" i="53"/>
  <c r="Y9" i="53"/>
  <c r="AC9" i="53"/>
  <c r="D10" i="53"/>
  <c r="V10" i="53"/>
  <c r="Z10" i="53"/>
  <c r="AD10" i="53"/>
  <c r="E11" i="53"/>
  <c r="W11" i="53"/>
  <c r="AA11" i="53"/>
  <c r="T12" i="53"/>
  <c r="X12" i="53"/>
  <c r="AB12" i="53"/>
  <c r="E13" i="53"/>
  <c r="W13" i="53"/>
  <c r="AA13" i="53"/>
  <c r="D14" i="53"/>
  <c r="V14" i="53"/>
  <c r="Z14" i="53"/>
  <c r="AD14" i="53"/>
  <c r="E15" i="53"/>
  <c r="W15" i="53"/>
  <c r="AA15" i="53"/>
  <c r="T16" i="53"/>
  <c r="X16" i="53"/>
  <c r="AB16" i="53"/>
  <c r="U17" i="53"/>
  <c r="Y17" i="53"/>
  <c r="AC17" i="53"/>
  <c r="D18" i="53"/>
  <c r="V18" i="53"/>
  <c r="Z18" i="53"/>
  <c r="AD18" i="53"/>
  <c r="E19" i="53"/>
  <c r="W19" i="53"/>
  <c r="AA19" i="53"/>
  <c r="T20" i="53"/>
  <c r="X20" i="53"/>
  <c r="AB20" i="53"/>
  <c r="U21" i="53"/>
  <c r="Y21" i="53"/>
  <c r="AC21" i="53"/>
  <c r="D22" i="53"/>
  <c r="V22" i="53"/>
  <c r="Z22" i="53"/>
  <c r="AD22" i="53"/>
  <c r="E23" i="53"/>
  <c r="W23" i="53"/>
  <c r="AA23" i="53"/>
  <c r="E24" i="53"/>
  <c r="W24" i="53"/>
  <c r="AA24" i="53"/>
  <c r="T25" i="53"/>
  <c r="X25" i="53"/>
  <c r="AB25" i="53"/>
  <c r="U26" i="53"/>
  <c r="Y26" i="53"/>
  <c r="AC26" i="53"/>
  <c r="D27" i="53"/>
  <c r="V27" i="53"/>
  <c r="Z27" i="53"/>
  <c r="AD27" i="53"/>
  <c r="E28" i="53"/>
  <c r="W28" i="53"/>
  <c r="AA28" i="53"/>
  <c r="T29" i="53"/>
  <c r="X29" i="53"/>
  <c r="AB29" i="53"/>
  <c r="H30" i="53"/>
  <c r="L30" i="53"/>
  <c r="P30" i="53"/>
  <c r="T30" i="53"/>
  <c r="X30" i="53"/>
  <c r="AB30" i="53"/>
  <c r="W31" i="53"/>
  <c r="AB31" i="53"/>
  <c r="V32" i="53"/>
  <c r="AB32" i="53"/>
  <c r="J33" i="53"/>
  <c r="O33" i="53"/>
  <c r="U33" i="53"/>
  <c r="Z33" i="53"/>
  <c r="D34" i="53"/>
  <c r="R34" i="53"/>
  <c r="W34" i="53"/>
  <c r="AC34" i="53"/>
  <c r="E35" i="53"/>
  <c r="X35" i="53"/>
  <c r="AD35" i="53"/>
  <c r="E36" i="53"/>
  <c r="X36" i="53"/>
  <c r="AC36" i="53"/>
  <c r="D37" i="53"/>
  <c r="R37" i="53"/>
  <c r="W37" i="53"/>
  <c r="AB37" i="53"/>
  <c r="D38" i="53"/>
  <c r="W38" i="53"/>
  <c r="AB38" i="53"/>
  <c r="W39" i="53"/>
  <c r="AB39" i="53"/>
  <c r="V40" i="53"/>
  <c r="AB40" i="53"/>
  <c r="U41" i="53"/>
  <c r="Z41" i="53"/>
  <c r="U42" i="53"/>
  <c r="Z42" i="53"/>
  <c r="T43" i="53"/>
  <c r="Z43" i="53"/>
  <c r="T44" i="53"/>
  <c r="AB44" i="53"/>
  <c r="W45" i="53"/>
  <c r="T46" i="53"/>
  <c r="AB46" i="53"/>
  <c r="Y47" i="53"/>
  <c r="O48" i="53"/>
  <c r="W48" i="53"/>
  <c r="V49" i="53"/>
  <c r="T50" i="53"/>
  <c r="S51" i="53"/>
  <c r="E52" i="53"/>
  <c r="X53" i="53"/>
  <c r="AC54" i="53"/>
  <c r="D55" i="53"/>
  <c r="W56" i="53"/>
  <c r="AB57" i="53"/>
  <c r="J59" i="53"/>
  <c r="Z59" i="53"/>
  <c r="W60" i="53"/>
  <c r="M9" i="53"/>
  <c r="V9" i="53"/>
  <c r="Z9" i="53"/>
  <c r="AD9" i="53"/>
  <c r="E10" i="53"/>
  <c r="W10" i="53"/>
  <c r="AA10" i="53"/>
  <c r="T11" i="53"/>
  <c r="X11" i="53"/>
  <c r="AB11" i="53"/>
  <c r="U12" i="53"/>
  <c r="Y12" i="53"/>
  <c r="AC12" i="53"/>
  <c r="T13" i="53"/>
  <c r="X13" i="53"/>
  <c r="AB13" i="53"/>
  <c r="E14" i="53"/>
  <c r="W14" i="53"/>
  <c r="AA14" i="53"/>
  <c r="T15" i="53"/>
  <c r="X15" i="53"/>
  <c r="AB15" i="53"/>
  <c r="U16" i="53"/>
  <c r="Y16" i="53"/>
  <c r="AC16" i="53"/>
  <c r="D17" i="53"/>
  <c r="V17" i="53"/>
  <c r="Z17" i="53"/>
  <c r="AD17" i="53"/>
  <c r="E18" i="53"/>
  <c r="W18" i="53"/>
  <c r="AA18" i="53"/>
  <c r="T19" i="53"/>
  <c r="X19" i="53"/>
  <c r="AB19" i="53"/>
  <c r="U20" i="53"/>
  <c r="Y20" i="53"/>
  <c r="AC20" i="53"/>
  <c r="D21" i="53"/>
  <c r="V21" i="53"/>
  <c r="Z21" i="53"/>
  <c r="AD21" i="53"/>
  <c r="E22" i="53"/>
  <c r="W22" i="53"/>
  <c r="AA22" i="53"/>
  <c r="T23" i="53"/>
  <c r="X23" i="53"/>
  <c r="AB23" i="53"/>
  <c r="T24" i="53"/>
  <c r="X24" i="53"/>
  <c r="AB24" i="53"/>
  <c r="U25" i="53"/>
  <c r="Y25" i="53"/>
  <c r="AC25" i="53"/>
  <c r="D26" i="53"/>
  <c r="V26" i="53"/>
  <c r="Z26" i="53"/>
  <c r="AD26" i="53"/>
  <c r="E27" i="53"/>
  <c r="W27" i="53"/>
  <c r="AA27" i="53"/>
  <c r="T28" i="53"/>
  <c r="X28" i="53"/>
  <c r="AB28" i="53"/>
  <c r="U29" i="53"/>
  <c r="Y29" i="53"/>
  <c r="AC29" i="53"/>
  <c r="D30" i="53"/>
  <c r="I30" i="53"/>
  <c r="M30" i="53"/>
  <c r="Q30" i="53"/>
  <c r="U30" i="53"/>
  <c r="Y30" i="53"/>
  <c r="AC30" i="53"/>
  <c r="E31" i="53"/>
  <c r="X31" i="53"/>
  <c r="AC31" i="53"/>
  <c r="D32" i="53"/>
  <c r="X32" i="53"/>
  <c r="AC32" i="53"/>
  <c r="D33" i="53"/>
  <c r="K33" i="53"/>
  <c r="Q33" i="53"/>
  <c r="V33" i="53"/>
  <c r="AA33" i="53"/>
  <c r="E34" i="53"/>
  <c r="S34" i="53"/>
  <c r="Y34" i="53"/>
  <c r="AD34" i="53"/>
  <c r="T35" i="53"/>
  <c r="Z35" i="53"/>
  <c r="T36" i="53"/>
  <c r="Y36" i="53"/>
  <c r="N37" i="53"/>
  <c r="S37" i="53"/>
  <c r="X37" i="53"/>
  <c r="AD37" i="53"/>
  <c r="E38" i="53"/>
  <c r="X38" i="53"/>
  <c r="AD38" i="53"/>
  <c r="E39" i="53"/>
  <c r="X39" i="53"/>
  <c r="AC39" i="53"/>
  <c r="D40" i="53"/>
  <c r="X40" i="53"/>
  <c r="AC40" i="53"/>
  <c r="V41" i="53"/>
  <c r="AB41" i="53"/>
  <c r="V42" i="53"/>
  <c r="AA42" i="53"/>
  <c r="V43" i="53"/>
  <c r="AA43" i="53"/>
  <c r="U44" i="53"/>
  <c r="AC44" i="53"/>
  <c r="X45" i="53"/>
  <c r="U46" i="53"/>
  <c r="AC46" i="53"/>
  <c r="D47" i="53"/>
  <c r="Z47" i="53"/>
  <c r="P48" i="53"/>
  <c r="X48" i="53"/>
  <c r="W49" i="53"/>
  <c r="X50" i="53"/>
  <c r="W51" i="53"/>
  <c r="W52" i="53"/>
  <c r="AB53" i="53"/>
  <c r="V55" i="53"/>
  <c r="AA56" i="53"/>
  <c r="U58" i="53"/>
  <c r="N59" i="53"/>
  <c r="AD59" i="53"/>
  <c r="AA60" i="53"/>
  <c r="T2" i="53"/>
  <c r="X2" i="53"/>
  <c r="AB2" i="53"/>
  <c r="D3" i="53"/>
  <c r="V3" i="53"/>
  <c r="Z3" i="53"/>
  <c r="AD3" i="53"/>
  <c r="E4" i="53"/>
  <c r="W4" i="53"/>
  <c r="AA4" i="53"/>
  <c r="T5" i="53"/>
  <c r="X5" i="53"/>
  <c r="AB5" i="53"/>
  <c r="U6" i="53"/>
  <c r="Y6" i="53"/>
  <c r="AC6" i="53"/>
  <c r="D7" i="53"/>
  <c r="Q7" i="53"/>
  <c r="U7" i="53"/>
  <c r="Y7" i="53"/>
  <c r="AC7" i="53"/>
  <c r="T8" i="53"/>
  <c r="X8" i="53"/>
  <c r="AB8" i="53"/>
  <c r="N9" i="53"/>
  <c r="W9" i="53"/>
  <c r="AA9" i="53"/>
  <c r="T10" i="53"/>
  <c r="X10" i="53"/>
  <c r="AB10" i="53"/>
  <c r="U11" i="53"/>
  <c r="Y11" i="53"/>
  <c r="AC11" i="53"/>
  <c r="D12" i="53"/>
  <c r="V12" i="53"/>
  <c r="Z12" i="53"/>
  <c r="AD12" i="53"/>
  <c r="U13" i="53"/>
  <c r="Y13" i="53"/>
  <c r="AC13" i="53"/>
  <c r="T14" i="53"/>
  <c r="X14" i="53"/>
  <c r="AB14" i="53"/>
  <c r="U15" i="53"/>
  <c r="Y15" i="53"/>
  <c r="AC15" i="53"/>
  <c r="D16" i="53"/>
  <c r="V16" i="53"/>
  <c r="Z16" i="53"/>
  <c r="AD16" i="53"/>
  <c r="E17" i="53"/>
  <c r="W17" i="53"/>
  <c r="AA17" i="53"/>
  <c r="T18" i="53"/>
  <c r="X18" i="53"/>
  <c r="AB18" i="53"/>
  <c r="U19" i="53"/>
  <c r="Y19" i="53"/>
  <c r="AC19" i="53"/>
  <c r="D20" i="53"/>
  <c r="V20" i="53"/>
  <c r="Z20" i="53"/>
  <c r="AD20" i="53"/>
  <c r="E21" i="53"/>
  <c r="W21" i="53"/>
  <c r="AA21" i="53"/>
  <c r="T22" i="53"/>
  <c r="X22" i="53"/>
  <c r="AB22" i="53"/>
  <c r="U23" i="53"/>
  <c r="Y23" i="53"/>
  <c r="AC23" i="53"/>
  <c r="U24" i="53"/>
  <c r="Y24" i="53"/>
  <c r="AC24" i="53"/>
  <c r="D25" i="53"/>
  <c r="V25" i="53"/>
  <c r="Z25" i="53"/>
  <c r="AD25" i="53"/>
  <c r="E26" i="53"/>
  <c r="W26" i="53"/>
  <c r="AA26" i="53"/>
  <c r="T27" i="53"/>
  <c r="X27" i="53"/>
  <c r="AB27" i="53"/>
  <c r="U28" i="53"/>
  <c r="Y28" i="53"/>
  <c r="AC28" i="53"/>
  <c r="D29" i="53"/>
  <c r="V29" i="53"/>
  <c r="Z29" i="53"/>
  <c r="AD29" i="53"/>
  <c r="E30" i="53"/>
  <c r="J30" i="53"/>
  <c r="N30" i="53"/>
  <c r="R30" i="53"/>
  <c r="V30" i="53"/>
  <c r="Z30" i="53"/>
  <c r="AD30" i="53"/>
  <c r="T31" i="53"/>
  <c r="Y31" i="53"/>
  <c r="T32" i="53"/>
  <c r="Y32" i="53"/>
  <c r="AD32" i="53"/>
  <c r="E33" i="53"/>
  <c r="M33" i="53"/>
  <c r="R33" i="53"/>
  <c r="W33" i="53"/>
  <c r="AC33" i="53"/>
  <c r="O34" i="53"/>
  <c r="U34" i="53"/>
  <c r="Z34" i="53"/>
  <c r="V35" i="53"/>
  <c r="AA35" i="53"/>
  <c r="U36" i="53"/>
  <c r="AA36" i="53"/>
  <c r="O37" i="53"/>
  <c r="T37" i="53"/>
  <c r="Z37" i="53"/>
  <c r="T38" i="53"/>
  <c r="Z38" i="53"/>
  <c r="T39" i="53"/>
  <c r="Y39" i="53"/>
  <c r="T40" i="53"/>
  <c r="Y40" i="53"/>
  <c r="AD40" i="53"/>
  <c r="D41" i="53"/>
  <c r="X41" i="53"/>
  <c r="AC41" i="53"/>
  <c r="D42" i="53"/>
  <c r="W42" i="53"/>
  <c r="AC42" i="53"/>
  <c r="D43" i="53"/>
  <c r="W43" i="53"/>
  <c r="AB43" i="53"/>
  <c r="E44" i="53"/>
  <c r="X44" i="53"/>
  <c r="E45" i="53"/>
  <c r="AA45" i="53"/>
  <c r="X46" i="53"/>
  <c r="U47" i="53"/>
  <c r="AC47" i="53"/>
  <c r="D48" i="53"/>
  <c r="S48" i="53"/>
  <c r="AA48" i="53"/>
  <c r="D49" i="53"/>
  <c r="Z49" i="53"/>
  <c r="AB50" i="53"/>
  <c r="AA51" i="53"/>
  <c r="AA52" i="53"/>
  <c r="U54" i="53"/>
  <c r="Z55" i="53"/>
  <c r="T57" i="53"/>
  <c r="Y58" i="53"/>
  <c r="AD255" i="53"/>
  <c r="Z255" i="53"/>
  <c r="V255" i="53"/>
  <c r="P255" i="53"/>
  <c r="L255" i="53"/>
  <c r="H255" i="53"/>
  <c r="AB254" i="53"/>
  <c r="X254" i="53"/>
  <c r="T254" i="53"/>
  <c r="N254" i="53"/>
  <c r="J254" i="53"/>
  <c r="E254" i="53"/>
  <c r="AD253" i="53"/>
  <c r="Z253" i="53"/>
  <c r="V253" i="53"/>
  <c r="P253" i="53"/>
  <c r="L253" i="53"/>
  <c r="H253" i="53"/>
  <c r="AB252" i="53"/>
  <c r="X252" i="53"/>
  <c r="T252" i="53"/>
  <c r="M252" i="53"/>
  <c r="I252" i="53"/>
  <c r="D252" i="53"/>
  <c r="AC251" i="53"/>
  <c r="Y251" i="53"/>
  <c r="U251" i="53"/>
  <c r="N251" i="53"/>
  <c r="J251" i="53"/>
  <c r="E251" i="53"/>
  <c r="AA250" i="53"/>
  <c r="W250" i="53"/>
  <c r="P250" i="53"/>
  <c r="L250" i="53"/>
  <c r="H250" i="53"/>
  <c r="AB249" i="53"/>
  <c r="X249" i="53"/>
  <c r="T249" i="53"/>
  <c r="M249" i="53"/>
  <c r="I249" i="53"/>
  <c r="D249" i="53"/>
  <c r="AD248" i="53"/>
  <c r="Z248" i="53"/>
  <c r="V248" i="53"/>
  <c r="R248" i="53"/>
  <c r="M248" i="53"/>
  <c r="I248" i="53"/>
  <c r="D248" i="53"/>
  <c r="AC247" i="53"/>
  <c r="Y247" i="53"/>
  <c r="U247" i="53"/>
  <c r="N247" i="53"/>
  <c r="J247" i="53"/>
  <c r="E247" i="53"/>
  <c r="AD246" i="53"/>
  <c r="Z246" i="53"/>
  <c r="V246" i="53"/>
  <c r="O246" i="53"/>
  <c r="K246" i="53"/>
  <c r="G246" i="53"/>
  <c r="AA245" i="53"/>
  <c r="W245" i="53"/>
  <c r="P245" i="53"/>
  <c r="L245" i="53"/>
  <c r="H245" i="53"/>
  <c r="AB244" i="53"/>
  <c r="X244" i="53"/>
  <c r="T244" i="53"/>
  <c r="M244" i="53"/>
  <c r="I244" i="53"/>
  <c r="D244" i="53"/>
  <c r="AC243" i="53"/>
  <c r="Y243" i="53"/>
  <c r="U243" i="53"/>
  <c r="N243" i="53"/>
  <c r="J243" i="53"/>
  <c r="E243" i="53"/>
  <c r="AD242" i="53"/>
  <c r="AC255" i="53"/>
  <c r="Y255" i="53"/>
  <c r="U255" i="53"/>
  <c r="O255" i="53"/>
  <c r="K255" i="53"/>
  <c r="G255" i="53"/>
  <c r="AA254" i="53"/>
  <c r="W254" i="53"/>
  <c r="Q254" i="53"/>
  <c r="M254" i="53"/>
  <c r="I254" i="53"/>
  <c r="D254" i="53"/>
  <c r="AC253" i="53"/>
  <c r="Y253" i="53"/>
  <c r="U253" i="53"/>
  <c r="O253" i="53"/>
  <c r="K253" i="53"/>
  <c r="G253" i="53"/>
  <c r="AA252" i="53"/>
  <c r="W252" i="53"/>
  <c r="P252" i="53"/>
  <c r="L252" i="53"/>
  <c r="H252" i="53"/>
  <c r="AB251" i="53"/>
  <c r="X251" i="53"/>
  <c r="T251" i="53"/>
  <c r="M251" i="53"/>
  <c r="I251" i="53"/>
  <c r="D251" i="53"/>
  <c r="AD250" i="53"/>
  <c r="Z250" i="53"/>
  <c r="V250" i="53"/>
  <c r="O250" i="53"/>
  <c r="K250" i="53"/>
  <c r="G250" i="53"/>
  <c r="AB255" i="53"/>
  <c r="X255" i="53"/>
  <c r="T255" i="53"/>
  <c r="N255" i="53"/>
  <c r="J255" i="53"/>
  <c r="E255" i="53"/>
  <c r="AD254" i="53"/>
  <c r="Z254" i="53"/>
  <c r="V254" i="53"/>
  <c r="P254" i="53"/>
  <c r="L254" i="53"/>
  <c r="H254" i="53"/>
  <c r="AB253" i="53"/>
  <c r="X253" i="53"/>
  <c r="T253" i="53"/>
  <c r="N253" i="53"/>
  <c r="J253" i="53"/>
  <c r="E253" i="53"/>
  <c r="AD252" i="53"/>
  <c r="Z252" i="53"/>
  <c r="V252" i="53"/>
  <c r="O252" i="53"/>
  <c r="K252" i="53"/>
  <c r="G252" i="53"/>
  <c r="AA251" i="53"/>
  <c r="W251" i="53"/>
  <c r="P251" i="53"/>
  <c r="L251" i="53"/>
  <c r="H251" i="53"/>
  <c r="AC250" i="53"/>
  <c r="Y250" i="53"/>
  <c r="U250" i="53"/>
  <c r="N250" i="53"/>
  <c r="J250" i="53"/>
  <c r="E250" i="53"/>
  <c r="AD249" i="53"/>
  <c r="Z249" i="53"/>
  <c r="V249" i="53"/>
  <c r="O249" i="53"/>
  <c r="K249" i="53"/>
  <c r="G249" i="53"/>
  <c r="AB248" i="53"/>
  <c r="X248" i="53"/>
  <c r="T248" i="53"/>
  <c r="O248" i="53"/>
  <c r="K248" i="53"/>
  <c r="G248" i="53"/>
  <c r="Q255" i="53"/>
  <c r="Y254" i="53"/>
  <c r="G254" i="53"/>
  <c r="M253" i="53"/>
  <c r="U252" i="53"/>
  <c r="Z251" i="53"/>
  <c r="G251" i="53"/>
  <c r="M250" i="53"/>
  <c r="AA249" i="53"/>
  <c r="P249" i="53"/>
  <c r="H249" i="53"/>
  <c r="Y248" i="53"/>
  <c r="P248" i="53"/>
  <c r="H248" i="53"/>
  <c r="AD247" i="53"/>
  <c r="X247" i="53"/>
  <c r="P247" i="53"/>
  <c r="K247" i="53"/>
  <c r="D247" i="53"/>
  <c r="AC246" i="53"/>
  <c r="X246" i="53"/>
  <c r="P246" i="53"/>
  <c r="J246" i="53"/>
  <c r="D246" i="53"/>
  <c r="AC245" i="53"/>
  <c r="X245" i="53"/>
  <c r="O245" i="53"/>
  <c r="J245" i="53"/>
  <c r="D245" i="53"/>
  <c r="AC244" i="53"/>
  <c r="W244" i="53"/>
  <c r="O244" i="53"/>
  <c r="J244" i="53"/>
  <c r="AB243" i="53"/>
  <c r="W243" i="53"/>
  <c r="O243" i="53"/>
  <c r="I243" i="53"/>
  <c r="AB242" i="53"/>
  <c r="X242" i="53"/>
  <c r="T242" i="53"/>
  <c r="L242" i="53"/>
  <c r="H242" i="53"/>
  <c r="AC241" i="53"/>
  <c r="Y241" i="53"/>
  <c r="U241" i="53"/>
  <c r="O241" i="53"/>
  <c r="K241" i="53"/>
  <c r="G241" i="53"/>
  <c r="AA240" i="53"/>
  <c r="W240" i="53"/>
  <c r="O240" i="53"/>
  <c r="K240" i="53"/>
  <c r="G240" i="53"/>
  <c r="AA239" i="53"/>
  <c r="W239" i="53"/>
  <c r="O239" i="53"/>
  <c r="K239" i="53"/>
  <c r="G239" i="53"/>
  <c r="AB238" i="53"/>
  <c r="X238" i="53"/>
  <c r="T238" i="53"/>
  <c r="L238" i="53"/>
  <c r="H238" i="53"/>
  <c r="AB237" i="53"/>
  <c r="X237" i="53"/>
  <c r="T237" i="53"/>
  <c r="M237" i="53"/>
  <c r="I237" i="53"/>
  <c r="D237" i="53"/>
  <c r="AB236" i="53"/>
  <c r="X236" i="53"/>
  <c r="T236" i="53"/>
  <c r="P236" i="53"/>
  <c r="L236" i="53"/>
  <c r="H236" i="53"/>
  <c r="AA235" i="53"/>
  <c r="W235" i="53"/>
  <c r="S235" i="53"/>
  <c r="O235" i="53"/>
  <c r="K235" i="53"/>
  <c r="G235" i="53"/>
  <c r="AA234" i="53"/>
  <c r="W234" i="53"/>
  <c r="O234" i="53"/>
  <c r="K234" i="53"/>
  <c r="G234" i="53"/>
  <c r="AA233" i="53"/>
  <c r="W233" i="53"/>
  <c r="O233" i="53"/>
  <c r="K233" i="53"/>
  <c r="G233" i="53"/>
  <c r="AA232" i="53"/>
  <c r="W232" i="53"/>
  <c r="O232" i="53"/>
  <c r="K232" i="53"/>
  <c r="G232" i="53"/>
  <c r="AA231" i="53"/>
  <c r="W231" i="53"/>
  <c r="O231" i="53"/>
  <c r="K231" i="53"/>
  <c r="G231" i="53"/>
  <c r="AB230" i="53"/>
  <c r="X230" i="53"/>
  <c r="T230" i="53"/>
  <c r="L230" i="53"/>
  <c r="H230" i="53"/>
  <c r="AB229" i="53"/>
  <c r="X229" i="53"/>
  <c r="T229" i="53"/>
  <c r="L229" i="53"/>
  <c r="H229" i="53"/>
  <c r="AB228" i="53"/>
  <c r="X228" i="53"/>
  <c r="T228" i="53"/>
  <c r="L228" i="53"/>
  <c r="H228" i="53"/>
  <c r="AC227" i="53"/>
  <c r="Y227" i="53"/>
  <c r="U227" i="53"/>
  <c r="M227" i="53"/>
  <c r="I227" i="53"/>
  <c r="D227" i="53"/>
  <c r="AC226" i="53"/>
  <c r="Y226" i="53"/>
  <c r="U226" i="53"/>
  <c r="M226" i="53"/>
  <c r="I226" i="53"/>
  <c r="D226" i="53"/>
  <c r="AC225" i="53"/>
  <c r="Y225" i="53"/>
  <c r="U225" i="53"/>
  <c r="L225" i="53"/>
  <c r="H225" i="53"/>
  <c r="AB224" i="53"/>
  <c r="X224" i="53"/>
  <c r="T224" i="53"/>
  <c r="K224" i="53"/>
  <c r="G224" i="53"/>
  <c r="AA223" i="53"/>
  <c r="W223" i="53"/>
  <c r="N223" i="53"/>
  <c r="J223" i="53"/>
  <c r="E223" i="53"/>
  <c r="AD222" i="53"/>
  <c r="Z222" i="53"/>
  <c r="V222" i="53"/>
  <c r="M222" i="53"/>
  <c r="I222" i="53"/>
  <c r="D222" i="53"/>
  <c r="AC221" i="53"/>
  <c r="Y221" i="53"/>
  <c r="U221" i="53"/>
  <c r="L221" i="53"/>
  <c r="H221" i="53"/>
  <c r="AC220" i="53"/>
  <c r="Y220" i="53"/>
  <c r="U220" i="53"/>
  <c r="L220" i="53"/>
  <c r="H220" i="53"/>
  <c r="AB219" i="53"/>
  <c r="X219" i="53"/>
  <c r="T219" i="53"/>
  <c r="K219" i="53"/>
  <c r="G219" i="53"/>
  <c r="M255" i="53"/>
  <c r="U254" i="53"/>
  <c r="AA253" i="53"/>
  <c r="I253" i="53"/>
  <c r="N252" i="53"/>
  <c r="V251" i="53"/>
  <c r="AB250" i="53"/>
  <c r="I250" i="53"/>
  <c r="Y249" i="53"/>
  <c r="N249" i="53"/>
  <c r="E249" i="53"/>
  <c r="W248" i="53"/>
  <c r="N248" i="53"/>
  <c r="E248" i="53"/>
  <c r="AB247" i="53"/>
  <c r="W247" i="53"/>
  <c r="O247" i="53"/>
  <c r="I247" i="53"/>
  <c r="AB246" i="53"/>
  <c r="W246" i="53"/>
  <c r="N246" i="53"/>
  <c r="I246" i="53"/>
  <c r="AB245" i="53"/>
  <c r="V245" i="53"/>
  <c r="N245" i="53"/>
  <c r="I245" i="53"/>
  <c r="AA244" i="53"/>
  <c r="V244" i="53"/>
  <c r="N244" i="53"/>
  <c r="H244" i="53"/>
  <c r="AA243" i="53"/>
  <c r="V243" i="53"/>
  <c r="M243" i="53"/>
  <c r="H243" i="53"/>
  <c r="AA242" i="53"/>
  <c r="W242" i="53"/>
  <c r="O242" i="53"/>
  <c r="K242" i="53"/>
  <c r="G242" i="53"/>
  <c r="AB241" i="53"/>
  <c r="X241" i="53"/>
  <c r="T241" i="53"/>
  <c r="N241" i="53"/>
  <c r="J241" i="53"/>
  <c r="E241" i="53"/>
  <c r="AD240" i="53"/>
  <c r="Z240" i="53"/>
  <c r="V240" i="53"/>
  <c r="N240" i="53"/>
  <c r="J240" i="53"/>
  <c r="E240" i="53"/>
  <c r="AD239" i="53"/>
  <c r="Z239" i="53"/>
  <c r="V239" i="53"/>
  <c r="N239" i="53"/>
  <c r="J239" i="53"/>
  <c r="E239" i="53"/>
  <c r="AA238" i="53"/>
  <c r="W238" i="53"/>
  <c r="O238" i="53"/>
  <c r="K238" i="53"/>
  <c r="G238" i="53"/>
  <c r="AA237" i="53"/>
  <c r="W237" i="53"/>
  <c r="S237" i="53"/>
  <c r="L237" i="53"/>
  <c r="H237" i="53"/>
  <c r="AA236" i="53"/>
  <c r="W236" i="53"/>
  <c r="S236" i="53"/>
  <c r="O236" i="53"/>
  <c r="K236" i="53"/>
  <c r="G236" i="53"/>
  <c r="AD235" i="53"/>
  <c r="Z235" i="53"/>
  <c r="V235" i="53"/>
  <c r="R235" i="53"/>
  <c r="N235" i="53"/>
  <c r="J235" i="53"/>
  <c r="E235" i="53"/>
  <c r="AD234" i="53"/>
  <c r="Z234" i="53"/>
  <c r="V234" i="53"/>
  <c r="N234" i="53"/>
  <c r="J234" i="53"/>
  <c r="E234" i="53"/>
  <c r="AD233" i="53"/>
  <c r="Z233" i="53"/>
  <c r="V233" i="53"/>
  <c r="N233" i="53"/>
  <c r="J233" i="53"/>
  <c r="E233" i="53"/>
  <c r="AD232" i="53"/>
  <c r="Z232" i="53"/>
  <c r="V232" i="53"/>
  <c r="N232" i="53"/>
  <c r="J232" i="53"/>
  <c r="E232" i="53"/>
  <c r="AD231" i="53"/>
  <c r="Z231" i="53"/>
  <c r="V231" i="53"/>
  <c r="N231" i="53"/>
  <c r="J231" i="53"/>
  <c r="E231" i="53"/>
  <c r="AA230" i="53"/>
  <c r="W230" i="53"/>
  <c r="O230" i="53"/>
  <c r="K230" i="53"/>
  <c r="G230" i="53"/>
  <c r="AA229" i="53"/>
  <c r="W229" i="53"/>
  <c r="O229" i="53"/>
  <c r="K229" i="53"/>
  <c r="G229" i="53"/>
  <c r="AA228" i="53"/>
  <c r="W228" i="53"/>
  <c r="O228" i="53"/>
  <c r="K228" i="53"/>
  <c r="G228" i="53"/>
  <c r="AB227" i="53"/>
  <c r="X227" i="53"/>
  <c r="T227" i="53"/>
  <c r="L227" i="53"/>
  <c r="H227" i="53"/>
  <c r="AB226" i="53"/>
  <c r="X226" i="53"/>
  <c r="T226" i="53"/>
  <c r="L226" i="53"/>
  <c r="H226" i="53"/>
  <c r="AB225" i="53"/>
  <c r="X225" i="53"/>
  <c r="T225" i="53"/>
  <c r="K225" i="53"/>
  <c r="G225" i="53"/>
  <c r="AA224" i="53"/>
  <c r="W224" i="53"/>
  <c r="N224" i="53"/>
  <c r="J224" i="53"/>
  <c r="E224" i="53"/>
  <c r="AD223" i="53"/>
  <c r="Z223" i="53"/>
  <c r="V223" i="53"/>
  <c r="M223" i="53"/>
  <c r="I223" i="53"/>
  <c r="D223" i="53"/>
  <c r="AC222" i="53"/>
  <c r="Y222" i="53"/>
  <c r="U222" i="53"/>
  <c r="L222" i="53"/>
  <c r="H222" i="53"/>
  <c r="AB221" i="53"/>
  <c r="X221" i="53"/>
  <c r="T221" i="53"/>
  <c r="K221" i="53"/>
  <c r="G221" i="53"/>
  <c r="AB220" i="53"/>
  <c r="X220" i="53"/>
  <c r="T220" i="53"/>
  <c r="K220" i="53"/>
  <c r="G220" i="53"/>
  <c r="AA219" i="53"/>
  <c r="W219" i="53"/>
  <c r="N219" i="53"/>
  <c r="J219" i="53"/>
  <c r="E219" i="53"/>
  <c r="AD218" i="53"/>
  <c r="Z218" i="53"/>
  <c r="V218" i="53"/>
  <c r="M218" i="53"/>
  <c r="I218" i="53"/>
  <c r="D218" i="53"/>
  <c r="AC217" i="53"/>
  <c r="Y217" i="53"/>
  <c r="U217" i="53"/>
  <c r="L217" i="53"/>
  <c r="H217" i="53"/>
  <c r="AB216" i="53"/>
  <c r="X216" i="53"/>
  <c r="T216" i="53"/>
  <c r="K216" i="53"/>
  <c r="G216" i="53"/>
  <c r="AB215" i="53"/>
  <c r="X215" i="53"/>
  <c r="T215" i="53"/>
  <c r="K215" i="53"/>
  <c r="G215" i="53"/>
  <c r="AA214" i="53"/>
  <c r="W214" i="53"/>
  <c r="N214" i="53"/>
  <c r="J214" i="53"/>
  <c r="E214" i="53"/>
  <c r="AA255" i="53"/>
  <c r="I255" i="53"/>
  <c r="O254" i="53"/>
  <c r="W253" i="53"/>
  <c r="D253" i="53"/>
  <c r="AC252" i="53"/>
  <c r="J252" i="53"/>
  <c r="O251" i="53"/>
  <c r="X250" i="53"/>
  <c r="D250" i="53"/>
  <c r="W249" i="53"/>
  <c r="L249" i="53"/>
  <c r="AC248" i="53"/>
  <c r="U248" i="53"/>
  <c r="L248" i="53"/>
  <c r="AA247" i="53"/>
  <c r="V247" i="53"/>
  <c r="M247" i="53"/>
  <c r="H247" i="53"/>
  <c r="AA246" i="53"/>
  <c r="U246" i="53"/>
  <c r="M246" i="53"/>
  <c r="H246" i="53"/>
  <c r="Z245" i="53"/>
  <c r="U245" i="53"/>
  <c r="M245" i="53"/>
  <c r="G245" i="53"/>
  <c r="Z244" i="53"/>
  <c r="U244" i="53"/>
  <c r="L244" i="53"/>
  <c r="G244" i="53"/>
  <c r="Z243" i="53"/>
  <c r="T243" i="53"/>
  <c r="L243" i="53"/>
  <c r="G243" i="53"/>
  <c r="Z242" i="53"/>
  <c r="V242" i="53"/>
  <c r="N242" i="53"/>
  <c r="J242" i="53"/>
  <c r="E242" i="53"/>
  <c r="AA241" i="53"/>
  <c r="W241" i="53"/>
  <c r="S241" i="53"/>
  <c r="M241" i="53"/>
  <c r="I241" i="53"/>
  <c r="D241" i="53"/>
  <c r="AC240" i="53"/>
  <c r="Y240" i="53"/>
  <c r="U240" i="53"/>
  <c r="M240" i="53"/>
  <c r="I240" i="53"/>
  <c r="D240" i="53"/>
  <c r="AC239" i="53"/>
  <c r="Y239" i="53"/>
  <c r="U239" i="53"/>
  <c r="M239" i="53"/>
  <c r="I239" i="53"/>
  <c r="D239" i="53"/>
  <c r="AD238" i="53"/>
  <c r="Z238" i="53"/>
  <c r="V238" i="53"/>
  <c r="N238" i="53"/>
  <c r="J238" i="53"/>
  <c r="E238" i="53"/>
  <c r="AD237" i="53"/>
  <c r="Z237" i="53"/>
  <c r="V237" i="53"/>
  <c r="O237" i="53"/>
  <c r="K237" i="53"/>
  <c r="G237" i="53"/>
  <c r="AD236" i="53"/>
  <c r="Z236" i="53"/>
  <c r="V236" i="53"/>
  <c r="R236" i="53"/>
  <c r="N236" i="53"/>
  <c r="J236" i="53"/>
  <c r="E236" i="53"/>
  <c r="AC235" i="53"/>
  <c r="Y235" i="53"/>
  <c r="U235" i="53"/>
  <c r="Q235" i="53"/>
  <c r="M235" i="53"/>
  <c r="I235" i="53"/>
  <c r="D235" i="53"/>
  <c r="AC234" i="53"/>
  <c r="Y234" i="53"/>
  <c r="U234" i="53"/>
  <c r="M234" i="53"/>
  <c r="I234" i="53"/>
  <c r="D234" i="53"/>
  <c r="AC233" i="53"/>
  <c r="Y233" i="53"/>
  <c r="U233" i="53"/>
  <c r="M233" i="53"/>
  <c r="I233" i="53"/>
  <c r="D233" i="53"/>
  <c r="AC232" i="53"/>
  <c r="Y232" i="53"/>
  <c r="U232" i="53"/>
  <c r="M232" i="53"/>
  <c r="I232" i="53"/>
  <c r="D232" i="53"/>
  <c r="AC231" i="53"/>
  <c r="Y231" i="53"/>
  <c r="U231" i="53"/>
  <c r="M231" i="53"/>
  <c r="I231" i="53"/>
  <c r="D231" i="53"/>
  <c r="AD230" i="53"/>
  <c r="Z230" i="53"/>
  <c r="V230" i="53"/>
  <c r="N230" i="53"/>
  <c r="J230" i="53"/>
  <c r="E230" i="53"/>
  <c r="AD229" i="53"/>
  <c r="Z229" i="53"/>
  <c r="V229" i="53"/>
  <c r="N229" i="53"/>
  <c r="J229" i="53"/>
  <c r="E229" i="53"/>
  <c r="AD228" i="53"/>
  <c r="Z228" i="53"/>
  <c r="V228" i="53"/>
  <c r="N228" i="53"/>
  <c r="J228" i="53"/>
  <c r="E228" i="53"/>
  <c r="AA227" i="53"/>
  <c r="W227" i="53"/>
  <c r="O227" i="53"/>
  <c r="K227" i="53"/>
  <c r="G227" i="53"/>
  <c r="AA226" i="53"/>
  <c r="W226" i="53"/>
  <c r="O226" i="53"/>
  <c r="K226" i="53"/>
  <c r="G226" i="53"/>
  <c r="AA225" i="53"/>
  <c r="W225" i="53"/>
  <c r="N225" i="53"/>
  <c r="J225" i="53"/>
  <c r="E225" i="53"/>
  <c r="AD224" i="53"/>
  <c r="Z224" i="53"/>
  <c r="V224" i="53"/>
  <c r="M224" i="53"/>
  <c r="I224" i="53"/>
  <c r="D224" i="53"/>
  <c r="AC223" i="53"/>
  <c r="Y223" i="53"/>
  <c r="U223" i="53"/>
  <c r="L223" i="53"/>
  <c r="H223" i="53"/>
  <c r="AB222" i="53"/>
  <c r="X222" i="53"/>
  <c r="T222" i="53"/>
  <c r="K222" i="53"/>
  <c r="G222" i="53"/>
  <c r="AA221" i="53"/>
  <c r="W221" i="53"/>
  <c r="N221" i="53"/>
  <c r="J221" i="53"/>
  <c r="E221" i="53"/>
  <c r="AA220" i="53"/>
  <c r="W220" i="53"/>
  <c r="N220" i="53"/>
  <c r="J220" i="53"/>
  <c r="E220" i="53"/>
  <c r="AD219" i="53"/>
  <c r="Z219" i="53"/>
  <c r="V219" i="53"/>
  <c r="M219" i="53"/>
  <c r="I219" i="53"/>
  <c r="D219" i="53"/>
  <c r="AC218" i="53"/>
  <c r="Y218" i="53"/>
  <c r="U218" i="53"/>
  <c r="L218" i="53"/>
  <c r="H218" i="53"/>
  <c r="AB217" i="53"/>
  <c r="X217" i="53"/>
  <c r="T217" i="53"/>
  <c r="K217" i="53"/>
  <c r="G217" i="53"/>
  <c r="AA216" i="53"/>
  <c r="W216" i="53"/>
  <c r="N216" i="53"/>
  <c r="J216" i="53"/>
  <c r="E216" i="53"/>
  <c r="AA215" i="53"/>
  <c r="W215" i="53"/>
  <c r="N215" i="53"/>
  <c r="J215" i="53"/>
  <c r="E215" i="53"/>
  <c r="AD214" i="53"/>
  <c r="Z214" i="53"/>
  <c r="V214" i="53"/>
  <c r="M214" i="53"/>
  <c r="I214" i="53"/>
  <c r="D214" i="53"/>
  <c r="AC213" i="53"/>
  <c r="Y213" i="53"/>
  <c r="U213" i="53"/>
  <c r="L213" i="53"/>
  <c r="H213" i="53"/>
  <c r="AB212" i="53"/>
  <c r="X212" i="53"/>
  <c r="T212" i="53"/>
  <c r="K212" i="53"/>
  <c r="G212" i="53"/>
  <c r="W255" i="53"/>
  <c r="E252" i="53"/>
  <c r="T250" i="53"/>
  <c r="J249" i="53"/>
  <c r="S248" i="53"/>
  <c r="G247" i="53"/>
  <c r="Y246" i="53"/>
  <c r="T245" i="53"/>
  <c r="K244" i="53"/>
  <c r="AD243" i="53"/>
  <c r="D243" i="53"/>
  <c r="Y242" i="53"/>
  <c r="D242" i="53"/>
  <c r="AD241" i="53"/>
  <c r="L241" i="53"/>
  <c r="T240" i="53"/>
  <c r="X239" i="53"/>
  <c r="AC238" i="53"/>
  <c r="I238" i="53"/>
  <c r="AC237" i="53"/>
  <c r="J237" i="53"/>
  <c r="U236" i="53"/>
  <c r="D236" i="53"/>
  <c r="P235" i="53"/>
  <c r="X234" i="53"/>
  <c r="AB233" i="53"/>
  <c r="H233" i="53"/>
  <c r="L232" i="53"/>
  <c r="T231" i="53"/>
  <c r="Y230" i="53"/>
  <c r="D230" i="53"/>
  <c r="AC229" i="53"/>
  <c r="I229" i="53"/>
  <c r="M228" i="53"/>
  <c r="V227" i="53"/>
  <c r="Z226" i="53"/>
  <c r="E226" i="53"/>
  <c r="AD225" i="53"/>
  <c r="I225" i="53"/>
  <c r="L224" i="53"/>
  <c r="T223" i="53"/>
  <c r="W222" i="53"/>
  <c r="Z221" i="53"/>
  <c r="D221" i="53"/>
  <c r="AD220" i="53"/>
  <c r="I220" i="53"/>
  <c r="L219" i="53"/>
  <c r="AA218" i="53"/>
  <c r="N218" i="53"/>
  <c r="E218" i="53"/>
  <c r="AD217" i="53"/>
  <c r="V217" i="53"/>
  <c r="I217" i="53"/>
  <c r="Y216" i="53"/>
  <c r="L216" i="53"/>
  <c r="AC215" i="53"/>
  <c r="U215" i="53"/>
  <c r="H215" i="53"/>
  <c r="X214" i="53"/>
  <c r="K214" i="53"/>
  <c r="Z213" i="53"/>
  <c r="T213" i="53"/>
  <c r="J213" i="53"/>
  <c r="D213" i="53"/>
  <c r="AC212" i="53"/>
  <c r="W212" i="53"/>
  <c r="M212" i="53"/>
  <c r="H212" i="53"/>
  <c r="AB211" i="53"/>
  <c r="X211" i="53"/>
  <c r="T211" i="53"/>
  <c r="N211" i="53"/>
  <c r="J211" i="53"/>
  <c r="E211" i="53"/>
  <c r="AB210" i="53"/>
  <c r="X210" i="53"/>
  <c r="T210" i="53"/>
  <c r="N210" i="53"/>
  <c r="J210" i="53"/>
  <c r="E210" i="53"/>
  <c r="AD209" i="53"/>
  <c r="Z209" i="53"/>
  <c r="V209" i="53"/>
  <c r="M209" i="53"/>
  <c r="I209" i="53"/>
  <c r="D209" i="53"/>
  <c r="AC208" i="53"/>
  <c r="Y208" i="53"/>
  <c r="U208" i="53"/>
  <c r="L208" i="53"/>
  <c r="H208" i="53"/>
  <c r="AB207" i="53"/>
  <c r="X207" i="53"/>
  <c r="T207" i="53"/>
  <c r="K207" i="53"/>
  <c r="G207" i="53"/>
  <c r="AA206" i="53"/>
  <c r="W206" i="53"/>
  <c r="N206" i="53"/>
  <c r="J206" i="53"/>
  <c r="E206" i="53"/>
  <c r="AA205" i="53"/>
  <c r="W205" i="53"/>
  <c r="S205" i="53"/>
  <c r="L205" i="53"/>
  <c r="H205" i="53"/>
  <c r="AD204" i="53"/>
  <c r="Z204" i="53"/>
  <c r="V204" i="53"/>
  <c r="R204" i="53"/>
  <c r="L204" i="53"/>
  <c r="H204" i="53"/>
  <c r="AB203" i="53"/>
  <c r="X203" i="53"/>
  <c r="T203" i="53"/>
  <c r="K203" i="53"/>
  <c r="G203" i="53"/>
  <c r="AA202" i="53"/>
  <c r="W202" i="53"/>
  <c r="N202" i="53"/>
  <c r="J202" i="53"/>
  <c r="E202" i="53"/>
  <c r="AD201" i="53"/>
  <c r="Z201" i="53"/>
  <c r="V201" i="53"/>
  <c r="M201" i="53"/>
  <c r="I201" i="53"/>
  <c r="D201" i="53"/>
  <c r="AC200" i="53"/>
  <c r="Y200" i="53"/>
  <c r="U200" i="53"/>
  <c r="L200" i="53"/>
  <c r="H200" i="53"/>
  <c r="AB199" i="53"/>
  <c r="X199" i="53"/>
  <c r="T199" i="53"/>
  <c r="J199" i="53"/>
  <c r="E199" i="53"/>
  <c r="AA198" i="53"/>
  <c r="W198" i="53"/>
  <c r="S198" i="53"/>
  <c r="O198" i="53"/>
  <c r="K198" i="53"/>
  <c r="G198" i="53"/>
  <c r="AB197" i="53"/>
  <c r="X197" i="53"/>
  <c r="T197" i="53"/>
  <c r="P197" i="53"/>
  <c r="L197" i="53"/>
  <c r="H197" i="53"/>
  <c r="AB196" i="53"/>
  <c r="X196" i="53"/>
  <c r="T196" i="53"/>
  <c r="J196" i="53"/>
  <c r="E196" i="53"/>
  <c r="AA195" i="53"/>
  <c r="W195" i="53"/>
  <c r="M195" i="53"/>
  <c r="I195" i="53"/>
  <c r="D195" i="53"/>
  <c r="AC194" i="53"/>
  <c r="Y194" i="53"/>
  <c r="U194" i="53"/>
  <c r="K194" i="53"/>
  <c r="G194" i="53"/>
  <c r="AA193" i="53"/>
  <c r="W193" i="53"/>
  <c r="M193" i="53"/>
  <c r="I193" i="53"/>
  <c r="D193" i="53"/>
  <c r="AC192" i="53"/>
  <c r="Y192" i="53"/>
  <c r="U192" i="53"/>
  <c r="K192" i="53"/>
  <c r="G192" i="53"/>
  <c r="AA191" i="53"/>
  <c r="W191" i="53"/>
  <c r="M191" i="53"/>
  <c r="I191" i="53"/>
  <c r="D191" i="53"/>
  <c r="AC190" i="53"/>
  <c r="Y190" i="53"/>
  <c r="U190" i="53"/>
  <c r="K190" i="53"/>
  <c r="G190" i="53"/>
  <c r="AD189" i="53"/>
  <c r="Z189" i="53"/>
  <c r="V189" i="53"/>
  <c r="L189" i="53"/>
  <c r="H189" i="53"/>
  <c r="AB188" i="53"/>
  <c r="X188" i="53"/>
  <c r="T188" i="53"/>
  <c r="J188" i="53"/>
  <c r="E188" i="53"/>
  <c r="AA187" i="53"/>
  <c r="W187" i="53"/>
  <c r="M187" i="53"/>
  <c r="I187" i="53"/>
  <c r="D187" i="53"/>
  <c r="D255" i="53"/>
  <c r="Q253" i="53"/>
  <c r="AD251" i="53"/>
  <c r="J248" i="53"/>
  <c r="Z247" i="53"/>
  <c r="T246" i="53"/>
  <c r="K245" i="53"/>
  <c r="AD244" i="53"/>
  <c r="E244" i="53"/>
  <c r="X243" i="53"/>
  <c r="U242" i="53"/>
  <c r="Z241" i="53"/>
  <c r="H241" i="53"/>
  <c r="L240" i="53"/>
  <c r="T239" i="53"/>
  <c r="Y238" i="53"/>
  <c r="D238" i="53"/>
  <c r="Y237" i="53"/>
  <c r="E237" i="53"/>
  <c r="Q236" i="53"/>
  <c r="AB235" i="53"/>
  <c r="L235" i="53"/>
  <c r="T234" i="53"/>
  <c r="X233" i="53"/>
  <c r="AB232" i="53"/>
  <c r="H232" i="53"/>
  <c r="L231" i="53"/>
  <c r="U230" i="53"/>
  <c r="Y229" i="53"/>
  <c r="D229" i="53"/>
  <c r="AC228" i="53"/>
  <c r="I228" i="53"/>
  <c r="N227" i="53"/>
  <c r="V226" i="53"/>
  <c r="Z225" i="53"/>
  <c r="D225" i="53"/>
  <c r="AC224" i="53"/>
  <c r="H224" i="53"/>
  <c r="K223" i="53"/>
  <c r="N222" i="53"/>
  <c r="V221" i="53"/>
  <c r="Z220" i="53"/>
  <c r="D220" i="53"/>
  <c r="AC219" i="53"/>
  <c r="H219" i="53"/>
  <c r="X218" i="53"/>
  <c r="K218" i="53"/>
  <c r="AA217" i="53"/>
  <c r="N217" i="53"/>
  <c r="E217" i="53"/>
  <c r="AD216" i="53"/>
  <c r="V216" i="53"/>
  <c r="I216" i="53"/>
  <c r="Z215" i="53"/>
  <c r="M215" i="53"/>
  <c r="D215" i="53"/>
  <c r="AC214" i="53"/>
  <c r="U214" i="53"/>
  <c r="H214" i="53"/>
  <c r="AD213" i="53"/>
  <c r="X213" i="53"/>
  <c r="N213" i="53"/>
  <c r="I213" i="53"/>
  <c r="AA212" i="53"/>
  <c r="V212" i="53"/>
  <c r="L212" i="53"/>
  <c r="E212" i="53"/>
  <c r="AA211" i="53"/>
  <c r="W211" i="53"/>
  <c r="S211" i="53"/>
  <c r="M211" i="53"/>
  <c r="I211" i="53"/>
  <c r="D211" i="53"/>
  <c r="AA210" i="53"/>
  <c r="W210" i="53"/>
  <c r="S210" i="53"/>
  <c r="M210" i="53"/>
  <c r="I210" i="53"/>
  <c r="D210" i="53"/>
  <c r="AC209" i="53"/>
  <c r="Y209" i="53"/>
  <c r="U209" i="53"/>
  <c r="L209" i="53"/>
  <c r="H209" i="53"/>
  <c r="AB208" i="53"/>
  <c r="X208" i="53"/>
  <c r="T208" i="53"/>
  <c r="K208" i="53"/>
  <c r="G208" i="53"/>
  <c r="AA207" i="53"/>
  <c r="W207" i="53"/>
  <c r="N207" i="53"/>
  <c r="J207" i="53"/>
  <c r="E207" i="53"/>
  <c r="AD206" i="53"/>
  <c r="Z206" i="53"/>
  <c r="V206" i="53"/>
  <c r="M206" i="53"/>
  <c r="I206" i="53"/>
  <c r="D206" i="53"/>
  <c r="AD205" i="53"/>
  <c r="Z205" i="53"/>
  <c r="V205" i="53"/>
  <c r="Q205" i="53"/>
  <c r="K205" i="53"/>
  <c r="G205" i="53"/>
  <c r="AC204" i="53"/>
  <c r="Y204" i="53"/>
  <c r="U204" i="53"/>
  <c r="Q204" i="53"/>
  <c r="K204" i="53"/>
  <c r="G204" i="53"/>
  <c r="AA203" i="53"/>
  <c r="W203" i="53"/>
  <c r="N203" i="53"/>
  <c r="J203" i="53"/>
  <c r="E203" i="53"/>
  <c r="AD202" i="53"/>
  <c r="Z202" i="53"/>
  <c r="V202" i="53"/>
  <c r="M202" i="53"/>
  <c r="I202" i="53"/>
  <c r="D202" i="53"/>
  <c r="AC201" i="53"/>
  <c r="Y201" i="53"/>
  <c r="U201" i="53"/>
  <c r="L201" i="53"/>
  <c r="H201" i="53"/>
  <c r="AB200" i="53"/>
  <c r="X200" i="53"/>
  <c r="T200" i="53"/>
  <c r="K200" i="53"/>
  <c r="G200" i="53"/>
  <c r="AA199" i="53"/>
  <c r="W199" i="53"/>
  <c r="M199" i="53"/>
  <c r="I199" i="53"/>
  <c r="D199" i="53"/>
  <c r="AD198" i="53"/>
  <c r="Z198" i="53"/>
  <c r="V198" i="53"/>
  <c r="R198" i="53"/>
  <c r="N198" i="53"/>
  <c r="J198" i="53"/>
  <c r="E198" i="53"/>
  <c r="AA197" i="53"/>
  <c r="W197" i="53"/>
  <c r="S197" i="53"/>
  <c r="O197" i="53"/>
  <c r="K197" i="53"/>
  <c r="G197" i="53"/>
  <c r="AA196" i="53"/>
  <c r="W196" i="53"/>
  <c r="M196" i="53"/>
  <c r="I196" i="53"/>
  <c r="D196" i="53"/>
  <c r="AD195" i="53"/>
  <c r="Z195" i="53"/>
  <c r="V195" i="53"/>
  <c r="L195" i="53"/>
  <c r="H195" i="53"/>
  <c r="AB194" i="53"/>
  <c r="X194" i="53"/>
  <c r="T194" i="53"/>
  <c r="J194" i="53"/>
  <c r="E194" i="53"/>
  <c r="AD193" i="53"/>
  <c r="Z193" i="53"/>
  <c r="V193" i="53"/>
  <c r="L193" i="53"/>
  <c r="H193" i="53"/>
  <c r="AB192" i="53"/>
  <c r="X192" i="53"/>
  <c r="T192" i="53"/>
  <c r="J192" i="53"/>
  <c r="E192" i="53"/>
  <c r="AD191" i="53"/>
  <c r="Z191" i="53"/>
  <c r="V191" i="53"/>
  <c r="L191" i="53"/>
  <c r="H191" i="53"/>
  <c r="AB190" i="53"/>
  <c r="X190" i="53"/>
  <c r="T190" i="53"/>
  <c r="J190" i="53"/>
  <c r="E190" i="53"/>
  <c r="AC254" i="53"/>
  <c r="K251" i="53"/>
  <c r="AC249" i="53"/>
  <c r="T247" i="53"/>
  <c r="L246" i="53"/>
  <c r="AD245" i="53"/>
  <c r="E245" i="53"/>
  <c r="Y244" i="53"/>
  <c r="P243" i="53"/>
  <c r="M242" i="53"/>
  <c r="V241" i="53"/>
  <c r="AB240" i="53"/>
  <c r="H240" i="53"/>
  <c r="L239" i="53"/>
  <c r="U238" i="53"/>
  <c r="U237" i="53"/>
  <c r="AC236" i="53"/>
  <c r="M236" i="53"/>
  <c r="X235" i="53"/>
  <c r="H235" i="53"/>
  <c r="L234" i="53"/>
  <c r="T233" i="53"/>
  <c r="X232" i="53"/>
  <c r="AB231" i="53"/>
  <c r="H231" i="53"/>
  <c r="M230" i="53"/>
  <c r="U229" i="53"/>
  <c r="Y228" i="53"/>
  <c r="D228" i="53"/>
  <c r="AD227" i="53"/>
  <c r="J227" i="53"/>
  <c r="N226" i="53"/>
  <c r="V225" i="53"/>
  <c r="Y224" i="53"/>
  <c r="AB223" i="53"/>
  <c r="G223" i="53"/>
  <c r="J222" i="53"/>
  <c r="M221" i="53"/>
  <c r="V220" i="53"/>
  <c r="Y219" i="53"/>
  <c r="W218" i="53"/>
  <c r="J218" i="53"/>
  <c r="Z217" i="53"/>
  <c r="M217" i="53"/>
  <c r="D217" i="53"/>
  <c r="AC216" i="53"/>
  <c r="U216" i="53"/>
  <c r="H216" i="53"/>
  <c r="Y215" i="53"/>
  <c r="L215" i="53"/>
  <c r="AB214" i="53"/>
  <c r="T214" i="53"/>
  <c r="G214" i="53"/>
  <c r="AB213" i="53"/>
  <c r="W213" i="53"/>
  <c r="M213" i="53"/>
  <c r="G213" i="53"/>
  <c r="Z212" i="53"/>
  <c r="U212" i="53"/>
  <c r="J212" i="53"/>
  <c r="D212" i="53"/>
  <c r="AD211" i="53"/>
  <c r="Z211" i="53"/>
  <c r="V211" i="53"/>
  <c r="R211" i="53"/>
  <c r="L211" i="53"/>
  <c r="H211" i="53"/>
  <c r="AD210" i="53"/>
  <c r="Z210" i="53"/>
  <c r="V210" i="53"/>
  <c r="R210" i="53"/>
  <c r="L210" i="53"/>
  <c r="H210" i="53"/>
  <c r="AB209" i="53"/>
  <c r="X209" i="53"/>
  <c r="T209" i="53"/>
  <c r="K209" i="53"/>
  <c r="G209" i="53"/>
  <c r="AA208" i="53"/>
  <c r="W208" i="53"/>
  <c r="N208" i="53"/>
  <c r="J208" i="53"/>
  <c r="E208" i="53"/>
  <c r="AD207" i="53"/>
  <c r="Z207" i="53"/>
  <c r="V207" i="53"/>
  <c r="M207" i="53"/>
  <c r="I207" i="53"/>
  <c r="D207" i="53"/>
  <c r="AC206" i="53"/>
  <c r="Y206" i="53"/>
  <c r="U206" i="53"/>
  <c r="L206" i="53"/>
  <c r="H206" i="53"/>
  <c r="AC205" i="53"/>
  <c r="Y205" i="53"/>
  <c r="U205" i="53"/>
  <c r="N205" i="53"/>
  <c r="J205" i="53"/>
  <c r="E205" i="53"/>
  <c r="AB204" i="53"/>
  <c r="X204" i="53"/>
  <c r="T204" i="53"/>
  <c r="N204" i="53"/>
  <c r="J204" i="53"/>
  <c r="E204" i="53"/>
  <c r="AD203" i="53"/>
  <c r="Z203" i="53"/>
  <c r="V203" i="53"/>
  <c r="M203" i="53"/>
  <c r="I203" i="53"/>
  <c r="D203" i="53"/>
  <c r="AC202" i="53"/>
  <c r="Y202" i="53"/>
  <c r="U202" i="53"/>
  <c r="L202" i="53"/>
  <c r="H202" i="53"/>
  <c r="AB201" i="53"/>
  <c r="X201" i="53"/>
  <c r="T201" i="53"/>
  <c r="K201" i="53"/>
  <c r="G201" i="53"/>
  <c r="K254" i="53"/>
  <c r="Y252" i="53"/>
  <c r="U249" i="53"/>
  <c r="AA248" i="53"/>
  <c r="L247" i="53"/>
  <c r="E246" i="53"/>
  <c r="Y245" i="53"/>
  <c r="P244" i="53"/>
  <c r="K243" i="53"/>
  <c r="AC242" i="53"/>
  <c r="I242" i="53"/>
  <c r="R241" i="53"/>
  <c r="X240" i="53"/>
  <c r="AB239" i="53"/>
  <c r="H239" i="53"/>
  <c r="M238" i="53"/>
  <c r="N237" i="53"/>
  <c r="Y236" i="53"/>
  <c r="I236" i="53"/>
  <c r="T235" i="53"/>
  <c r="AB234" i="53"/>
  <c r="H234" i="53"/>
  <c r="L233" i="53"/>
  <c r="T232" i="53"/>
  <c r="X231" i="53"/>
  <c r="AC230" i="53"/>
  <c r="I230" i="53"/>
  <c r="M229" i="53"/>
  <c r="U228" i="53"/>
  <c r="Z227" i="53"/>
  <c r="E227" i="53"/>
  <c r="AD226" i="53"/>
  <c r="J226" i="53"/>
  <c r="M225" i="53"/>
  <c r="U224" i="53"/>
  <c r="X223" i="53"/>
  <c r="AA222" i="53"/>
  <c r="E222" i="53"/>
  <c r="AD221" i="53"/>
  <c r="I221" i="53"/>
  <c r="M220" i="53"/>
  <c r="U219" i="53"/>
  <c r="AB218" i="53"/>
  <c r="T218" i="53"/>
  <c r="G218" i="53"/>
  <c r="W217" i="53"/>
  <c r="J217" i="53"/>
  <c r="Z216" i="53"/>
  <c r="M216" i="53"/>
  <c r="D216" i="53"/>
  <c r="AD215" i="53"/>
  <c r="V215" i="53"/>
  <c r="I215" i="53"/>
  <c r="Y214" i="53"/>
  <c r="L214" i="53"/>
  <c r="AA213" i="53"/>
  <c r="V213" i="53"/>
  <c r="K213" i="53"/>
  <c r="E213" i="53"/>
  <c r="AD212" i="53"/>
  <c r="Y212" i="53"/>
  <c r="N212" i="53"/>
  <c r="I212" i="53"/>
  <c r="AC211" i="53"/>
  <c r="Y211" i="53"/>
  <c r="U211" i="53"/>
  <c r="Q211" i="53"/>
  <c r="K211" i="53"/>
  <c r="G211" i="53"/>
  <c r="AC210" i="53"/>
  <c r="Y210" i="53"/>
  <c r="U210" i="53"/>
  <c r="Q210" i="53"/>
  <c r="K210" i="53"/>
  <c r="G210" i="53"/>
  <c r="AA209" i="53"/>
  <c r="W209" i="53"/>
  <c r="N209" i="53"/>
  <c r="J209" i="53"/>
  <c r="E209" i="53"/>
  <c r="AD208" i="53"/>
  <c r="Z208" i="53"/>
  <c r="V208" i="53"/>
  <c r="M208" i="53"/>
  <c r="I208" i="53"/>
  <c r="D208" i="53"/>
  <c r="AC207" i="53"/>
  <c r="Y207" i="53"/>
  <c r="U207" i="53"/>
  <c r="L207" i="53"/>
  <c r="H207" i="53"/>
  <c r="AB206" i="53"/>
  <c r="X206" i="53"/>
  <c r="T206" i="53"/>
  <c r="K206" i="53"/>
  <c r="G206" i="53"/>
  <c r="AB205" i="53"/>
  <c r="X205" i="53"/>
  <c r="T205" i="53"/>
  <c r="M205" i="53"/>
  <c r="I205" i="53"/>
  <c r="D205" i="53"/>
  <c r="AA204" i="53"/>
  <c r="W204" i="53"/>
  <c r="S204" i="53"/>
  <c r="M204" i="53"/>
  <c r="I204" i="53"/>
  <c r="D204" i="53"/>
  <c r="AC203" i="53"/>
  <c r="Y203" i="53"/>
  <c r="U203" i="53"/>
  <c r="L203" i="53"/>
  <c r="H203" i="53"/>
  <c r="AB202" i="53"/>
  <c r="X202" i="53"/>
  <c r="T202" i="53"/>
  <c r="K202" i="53"/>
  <c r="G202" i="53"/>
  <c r="AA201" i="53"/>
  <c r="W201" i="53"/>
  <c r="N201" i="53"/>
  <c r="J201" i="53"/>
  <c r="E201" i="53"/>
  <c r="AD200" i="53"/>
  <c r="V200" i="53"/>
  <c r="I200" i="53"/>
  <c r="Y199" i="53"/>
  <c r="K199" i="53"/>
  <c r="X198" i="53"/>
  <c r="P198" i="53"/>
  <c r="H198" i="53"/>
  <c r="AD197" i="53"/>
  <c r="V197" i="53"/>
  <c r="N197" i="53"/>
  <c r="E197" i="53"/>
  <c r="AD196" i="53"/>
  <c r="V196" i="53"/>
  <c r="H196" i="53"/>
  <c r="Y195" i="53"/>
  <c r="K195" i="53"/>
  <c r="AA194" i="53"/>
  <c r="M194" i="53"/>
  <c r="D194" i="53"/>
  <c r="AC193" i="53"/>
  <c r="U193" i="53"/>
  <c r="G193" i="53"/>
  <c r="W192" i="53"/>
  <c r="I192" i="53"/>
  <c r="Y191" i="53"/>
  <c r="K191" i="53"/>
  <c r="AA190" i="53"/>
  <c r="M190" i="53"/>
  <c r="D190" i="53"/>
  <c r="AB189" i="53"/>
  <c r="W189" i="53"/>
  <c r="K189" i="53"/>
  <c r="E189" i="53"/>
  <c r="AD188" i="53"/>
  <c r="Y188" i="53"/>
  <c r="M188" i="53"/>
  <c r="H188" i="53"/>
  <c r="AB187" i="53"/>
  <c r="V187" i="53"/>
  <c r="K187" i="53"/>
  <c r="E187" i="53"/>
  <c r="AD186" i="53"/>
  <c r="Z186" i="53"/>
  <c r="V186" i="53"/>
  <c r="L186" i="53"/>
  <c r="H186" i="53"/>
  <c r="AB185" i="53"/>
  <c r="X185" i="53"/>
  <c r="T185" i="53"/>
  <c r="J185" i="53"/>
  <c r="E185" i="53"/>
  <c r="AD184" i="53"/>
  <c r="Z184" i="53"/>
  <c r="V184" i="53"/>
  <c r="L184" i="53"/>
  <c r="H184" i="53"/>
  <c r="AB183" i="53"/>
  <c r="X183" i="53"/>
  <c r="T183" i="53"/>
  <c r="J183" i="53"/>
  <c r="E183" i="53"/>
  <c r="AD182" i="53"/>
  <c r="Z182" i="53"/>
  <c r="V182" i="53"/>
  <c r="L182" i="53"/>
  <c r="H182" i="53"/>
  <c r="AD181" i="53"/>
  <c r="Z181" i="53"/>
  <c r="V181" i="53"/>
  <c r="R181" i="53"/>
  <c r="N181" i="53"/>
  <c r="J181" i="53"/>
  <c r="E181" i="53"/>
  <c r="AD180" i="53"/>
  <c r="Z180" i="53"/>
  <c r="V180" i="53"/>
  <c r="K180" i="53"/>
  <c r="G180" i="53"/>
  <c r="AA179" i="53"/>
  <c r="W179" i="53"/>
  <c r="L179" i="53"/>
  <c r="H179" i="53"/>
  <c r="AB178" i="53"/>
  <c r="X178" i="53"/>
  <c r="T178" i="53"/>
  <c r="I178" i="53"/>
  <c r="D178" i="53"/>
  <c r="AC177" i="53"/>
  <c r="Y177" i="53"/>
  <c r="U177" i="53"/>
  <c r="J177" i="53"/>
  <c r="E177" i="53"/>
  <c r="AD176" i="53"/>
  <c r="Z176" i="53"/>
  <c r="V176" i="53"/>
  <c r="K176" i="53"/>
  <c r="G176" i="53"/>
  <c r="AC175" i="53"/>
  <c r="Y175" i="53"/>
  <c r="U175" i="53"/>
  <c r="Q175" i="53"/>
  <c r="M175" i="53"/>
  <c r="I175" i="53"/>
  <c r="D175" i="53"/>
  <c r="AA174" i="53"/>
  <c r="W174" i="53"/>
  <c r="S174" i="53"/>
  <c r="O174" i="53"/>
  <c r="K174" i="53"/>
  <c r="G174" i="53"/>
  <c r="AC173" i="53"/>
  <c r="Y173" i="53"/>
  <c r="U173" i="53"/>
  <c r="Q173" i="53"/>
  <c r="M173" i="53"/>
  <c r="I173" i="53"/>
  <c r="D173" i="53"/>
  <c r="AA172" i="53"/>
  <c r="W172" i="53"/>
  <c r="S172" i="53"/>
  <c r="O172" i="53"/>
  <c r="K172" i="53"/>
  <c r="G172" i="53"/>
  <c r="AA171" i="53"/>
  <c r="W171" i="53"/>
  <c r="L171" i="53"/>
  <c r="H171" i="53"/>
  <c r="AA200" i="53"/>
  <c r="N200" i="53"/>
  <c r="E200" i="53"/>
  <c r="AD199" i="53"/>
  <c r="V199" i="53"/>
  <c r="H199" i="53"/>
  <c r="AC198" i="53"/>
  <c r="U198" i="53"/>
  <c r="M198" i="53"/>
  <c r="D198" i="53"/>
  <c r="AC197" i="53"/>
  <c r="U197" i="53"/>
  <c r="M197" i="53"/>
  <c r="D197" i="53"/>
  <c r="AC196" i="53"/>
  <c r="U196" i="53"/>
  <c r="G196" i="53"/>
  <c r="X195" i="53"/>
  <c r="J195" i="53"/>
  <c r="Z194" i="53"/>
  <c r="L194" i="53"/>
  <c r="AB193" i="53"/>
  <c r="T193" i="53"/>
  <c r="E193" i="53"/>
  <c r="AD192" i="53"/>
  <c r="V192" i="53"/>
  <c r="H192" i="53"/>
  <c r="X191" i="53"/>
  <c r="J191" i="53"/>
  <c r="Z190" i="53"/>
  <c r="L190" i="53"/>
  <c r="AA189" i="53"/>
  <c r="U189" i="53"/>
  <c r="J189" i="53"/>
  <c r="D189" i="53"/>
  <c r="AC188" i="53"/>
  <c r="W188" i="53"/>
  <c r="L188" i="53"/>
  <c r="G188" i="53"/>
  <c r="Z187" i="53"/>
  <c r="U187" i="53"/>
  <c r="J187" i="53"/>
  <c r="AC186" i="53"/>
  <c r="Y186" i="53"/>
  <c r="U186" i="53"/>
  <c r="K186" i="53"/>
  <c r="G186" i="53"/>
  <c r="AA185" i="53"/>
  <c r="W185" i="53"/>
  <c r="M185" i="53"/>
  <c r="I185" i="53"/>
  <c r="D185" i="53"/>
  <c r="AC184" i="53"/>
  <c r="Y184" i="53"/>
  <c r="U184" i="53"/>
  <c r="K184" i="53"/>
  <c r="G184" i="53"/>
  <c r="AA183" i="53"/>
  <c r="W183" i="53"/>
  <c r="M183" i="53"/>
  <c r="I183" i="53"/>
  <c r="D183" i="53"/>
  <c r="AC182" i="53"/>
  <c r="Y182" i="53"/>
  <c r="U182" i="53"/>
  <c r="K182" i="53"/>
  <c r="G182" i="53"/>
  <c r="AC181" i="53"/>
  <c r="Y181" i="53"/>
  <c r="U181" i="53"/>
  <c r="Q181" i="53"/>
  <c r="M181" i="53"/>
  <c r="I181" i="53"/>
  <c r="D181" i="53"/>
  <c r="AC180" i="53"/>
  <c r="Y180" i="53"/>
  <c r="U180" i="53"/>
  <c r="J180" i="53"/>
  <c r="E180" i="53"/>
  <c r="AD179" i="53"/>
  <c r="Z179" i="53"/>
  <c r="V179" i="53"/>
  <c r="K179" i="53"/>
  <c r="G179" i="53"/>
  <c r="AA178" i="53"/>
  <c r="W178" i="53"/>
  <c r="L178" i="53"/>
  <c r="H178" i="53"/>
  <c r="AB177" i="53"/>
  <c r="X177" i="53"/>
  <c r="T177" i="53"/>
  <c r="I177" i="53"/>
  <c r="D177" i="53"/>
  <c r="AC176" i="53"/>
  <c r="Y176" i="53"/>
  <c r="U176" i="53"/>
  <c r="J176" i="53"/>
  <c r="E176" i="53"/>
  <c r="AB175" i="53"/>
  <c r="X175" i="53"/>
  <c r="T175" i="53"/>
  <c r="P175" i="53"/>
  <c r="L175" i="53"/>
  <c r="H175" i="53"/>
  <c r="AD174" i="53"/>
  <c r="Z174" i="53"/>
  <c r="V174" i="53"/>
  <c r="R174" i="53"/>
  <c r="N174" i="53"/>
  <c r="J174" i="53"/>
  <c r="E174" i="53"/>
  <c r="AB173" i="53"/>
  <c r="X173" i="53"/>
  <c r="T173" i="53"/>
  <c r="P173" i="53"/>
  <c r="L173" i="53"/>
  <c r="H173" i="53"/>
  <c r="AD172" i="53"/>
  <c r="Z172" i="53"/>
  <c r="V172" i="53"/>
  <c r="R172" i="53"/>
  <c r="N172" i="53"/>
  <c r="J172" i="53"/>
  <c r="E172" i="53"/>
  <c r="AD171" i="53"/>
  <c r="Z171" i="53"/>
  <c r="V171" i="53"/>
  <c r="K171" i="53"/>
  <c r="G171" i="53"/>
  <c r="AC170" i="53"/>
  <c r="Y170" i="53"/>
  <c r="U170" i="53"/>
  <c r="Q170" i="53"/>
  <c r="M170" i="53"/>
  <c r="I170" i="53"/>
  <c r="D170" i="53"/>
  <c r="AC169" i="53"/>
  <c r="Y169" i="53"/>
  <c r="U169" i="53"/>
  <c r="J169" i="53"/>
  <c r="E169" i="53"/>
  <c r="AD168" i="53"/>
  <c r="Z168" i="53"/>
  <c r="V168" i="53"/>
  <c r="K168" i="53"/>
  <c r="G168" i="53"/>
  <c r="AB167" i="53"/>
  <c r="X167" i="53"/>
  <c r="T167" i="53"/>
  <c r="H167" i="53"/>
  <c r="AA166" i="53"/>
  <c r="W166" i="53"/>
  <c r="S166" i="53"/>
  <c r="O166" i="53"/>
  <c r="K166" i="53"/>
  <c r="G166" i="53"/>
  <c r="Z200" i="53"/>
  <c r="M200" i="53"/>
  <c r="D200" i="53"/>
  <c r="AC199" i="53"/>
  <c r="U199" i="53"/>
  <c r="G199" i="53"/>
  <c r="AB198" i="53"/>
  <c r="T198" i="53"/>
  <c r="L198" i="53"/>
  <c r="Z197" i="53"/>
  <c r="R197" i="53"/>
  <c r="J197" i="53"/>
  <c r="Z196" i="53"/>
  <c r="L196" i="53"/>
  <c r="AC195" i="53"/>
  <c r="U195" i="53"/>
  <c r="G195" i="53"/>
  <c r="W194" i="53"/>
  <c r="I194" i="53"/>
  <c r="Y193" i="53"/>
  <c r="K193" i="53"/>
  <c r="AA192" i="53"/>
  <c r="M192" i="53"/>
  <c r="D192" i="53"/>
  <c r="AC191" i="53"/>
  <c r="U191" i="53"/>
  <c r="G191" i="53"/>
  <c r="W190" i="53"/>
  <c r="I190" i="53"/>
  <c r="Y189" i="53"/>
  <c r="T189" i="53"/>
  <c r="I189" i="53"/>
  <c r="AA188" i="53"/>
  <c r="V188" i="53"/>
  <c r="K188" i="53"/>
  <c r="D188" i="53"/>
  <c r="AD187" i="53"/>
  <c r="Y187" i="53"/>
  <c r="T187" i="53"/>
  <c r="H187" i="53"/>
  <c r="AB186" i="53"/>
  <c r="X186" i="53"/>
  <c r="T186" i="53"/>
  <c r="J186" i="53"/>
  <c r="E186" i="53"/>
  <c r="AD185" i="53"/>
  <c r="Z185" i="53"/>
  <c r="V185" i="53"/>
  <c r="L185" i="53"/>
  <c r="H185" i="53"/>
  <c r="AB184" i="53"/>
  <c r="X184" i="53"/>
  <c r="T184" i="53"/>
  <c r="J184" i="53"/>
  <c r="E184" i="53"/>
  <c r="AD183" i="53"/>
  <c r="Z183" i="53"/>
  <c r="V183" i="53"/>
  <c r="L183" i="53"/>
  <c r="H183" i="53"/>
  <c r="AB182" i="53"/>
  <c r="X182" i="53"/>
  <c r="T182" i="53"/>
  <c r="J182" i="53"/>
  <c r="E182" i="53"/>
  <c r="AB181" i="53"/>
  <c r="X181" i="53"/>
  <c r="T181" i="53"/>
  <c r="P181" i="53"/>
  <c r="L181" i="53"/>
  <c r="H181" i="53"/>
  <c r="AB180" i="53"/>
  <c r="X180" i="53"/>
  <c r="T180" i="53"/>
  <c r="I180" i="53"/>
  <c r="D180" i="53"/>
  <c r="AC179" i="53"/>
  <c r="Y179" i="53"/>
  <c r="U179" i="53"/>
  <c r="J179" i="53"/>
  <c r="E179" i="53"/>
  <c r="AD178" i="53"/>
  <c r="Z178" i="53"/>
  <c r="V178" i="53"/>
  <c r="K178" i="53"/>
  <c r="G178" i="53"/>
  <c r="AA177" i="53"/>
  <c r="W177" i="53"/>
  <c r="L177" i="53"/>
  <c r="H177" i="53"/>
  <c r="AB176" i="53"/>
  <c r="X176" i="53"/>
  <c r="T176" i="53"/>
  <c r="I176" i="53"/>
  <c r="D176" i="53"/>
  <c r="AA175" i="53"/>
  <c r="W175" i="53"/>
  <c r="S175" i="53"/>
  <c r="O175" i="53"/>
  <c r="K175" i="53"/>
  <c r="G175" i="53"/>
  <c r="AC174" i="53"/>
  <c r="Y174" i="53"/>
  <c r="U174" i="53"/>
  <c r="Q174" i="53"/>
  <c r="M174" i="53"/>
  <c r="I174" i="53"/>
  <c r="D174" i="53"/>
  <c r="AA173" i="53"/>
  <c r="W173" i="53"/>
  <c r="S173" i="53"/>
  <c r="O173" i="53"/>
  <c r="K173" i="53"/>
  <c r="G173" i="53"/>
  <c r="AC172" i="53"/>
  <c r="Y172" i="53"/>
  <c r="U172" i="53"/>
  <c r="Q172" i="53"/>
  <c r="M172" i="53"/>
  <c r="I172" i="53"/>
  <c r="D172" i="53"/>
  <c r="AC171" i="53"/>
  <c r="Y171" i="53"/>
  <c r="U171" i="53"/>
  <c r="J171" i="53"/>
  <c r="E171" i="53"/>
  <c r="AB170" i="53"/>
  <c r="X170" i="53"/>
  <c r="T170" i="53"/>
  <c r="P170" i="53"/>
  <c r="L170" i="53"/>
  <c r="H170" i="53"/>
  <c r="AB169" i="53"/>
  <c r="X169" i="53"/>
  <c r="T169" i="53"/>
  <c r="I169" i="53"/>
  <c r="D169" i="53"/>
  <c r="AC168" i="53"/>
  <c r="Y168" i="53"/>
  <c r="U168" i="53"/>
  <c r="J168" i="53"/>
  <c r="E168" i="53"/>
  <c r="AA167" i="53"/>
  <c r="W167" i="53"/>
  <c r="K167" i="53"/>
  <c r="G167" i="53"/>
  <c r="AD166" i="53"/>
  <c r="Z166" i="53"/>
  <c r="V166" i="53"/>
  <c r="R166" i="53"/>
  <c r="N166" i="53"/>
  <c r="J166" i="53"/>
  <c r="E166" i="53"/>
  <c r="AD165" i="53"/>
  <c r="Z165" i="53"/>
  <c r="V165" i="53"/>
  <c r="J165" i="53"/>
  <c r="E165" i="53"/>
  <c r="AD164" i="53"/>
  <c r="Z164" i="53"/>
  <c r="V164" i="53"/>
  <c r="J164" i="53"/>
  <c r="E164" i="53"/>
  <c r="AD163" i="53"/>
  <c r="Z163" i="53"/>
  <c r="V163" i="53"/>
  <c r="I163" i="53"/>
  <c r="D163" i="53"/>
  <c r="AC162" i="53"/>
  <c r="Y162" i="53"/>
  <c r="U162" i="53"/>
  <c r="H162" i="53"/>
  <c r="AB161" i="53"/>
  <c r="X161" i="53"/>
  <c r="T161" i="53"/>
  <c r="G161" i="53"/>
  <c r="AA160" i="53"/>
  <c r="W160" i="53"/>
  <c r="J160" i="53"/>
  <c r="E160" i="53"/>
  <c r="AD159" i="53"/>
  <c r="Z159" i="53"/>
  <c r="V159" i="53"/>
  <c r="J159" i="53"/>
  <c r="E159" i="53"/>
  <c r="AD158" i="53"/>
  <c r="Z158" i="53"/>
  <c r="V158" i="53"/>
  <c r="I158" i="53"/>
  <c r="D158" i="53"/>
  <c r="AC157" i="53"/>
  <c r="Y157" i="53"/>
  <c r="U157" i="53"/>
  <c r="H157" i="53"/>
  <c r="AB156" i="53"/>
  <c r="X156" i="53"/>
  <c r="T156" i="53"/>
  <c r="G156" i="53"/>
  <c r="W200" i="53"/>
  <c r="J200" i="53"/>
  <c r="Z199" i="53"/>
  <c r="L199" i="53"/>
  <c r="Y198" i="53"/>
  <c r="Q198" i="53"/>
  <c r="I198" i="53"/>
  <c r="Y197" i="53"/>
  <c r="Q197" i="53"/>
  <c r="I197" i="53"/>
  <c r="Y196" i="53"/>
  <c r="K196" i="53"/>
  <c r="AB195" i="53"/>
  <c r="T195" i="53"/>
  <c r="E195" i="53"/>
  <c r="AD194" i="53"/>
  <c r="V194" i="53"/>
  <c r="H194" i="53"/>
  <c r="X193" i="53"/>
  <c r="J193" i="53"/>
  <c r="Z192" i="53"/>
  <c r="L192" i="53"/>
  <c r="AB191" i="53"/>
  <c r="T191" i="53"/>
  <c r="E191" i="53"/>
  <c r="AD190" i="53"/>
  <c r="V190" i="53"/>
  <c r="H190" i="53"/>
  <c r="AC189" i="53"/>
  <c r="X189" i="53"/>
  <c r="M189" i="53"/>
  <c r="G189" i="53"/>
  <c r="Z188" i="53"/>
  <c r="U188" i="53"/>
  <c r="I188" i="53"/>
  <c r="AC187" i="53"/>
  <c r="X187" i="53"/>
  <c r="L187" i="53"/>
  <c r="G187" i="53"/>
  <c r="AA186" i="53"/>
  <c r="W186" i="53"/>
  <c r="M186" i="53"/>
  <c r="I186" i="53"/>
  <c r="D186" i="53"/>
  <c r="AC185" i="53"/>
  <c r="Y185" i="53"/>
  <c r="U185" i="53"/>
  <c r="K185" i="53"/>
  <c r="G185" i="53"/>
  <c r="AA184" i="53"/>
  <c r="W184" i="53"/>
  <c r="M184" i="53"/>
  <c r="I184" i="53"/>
  <c r="D184" i="53"/>
  <c r="AC183" i="53"/>
  <c r="Y183" i="53"/>
  <c r="U183" i="53"/>
  <c r="K183" i="53"/>
  <c r="G183" i="53"/>
  <c r="AA182" i="53"/>
  <c r="W182" i="53"/>
  <c r="M182" i="53"/>
  <c r="I182" i="53"/>
  <c r="D182" i="53"/>
  <c r="AA181" i="53"/>
  <c r="W181" i="53"/>
  <c r="S181" i="53"/>
  <c r="O181" i="53"/>
  <c r="K181" i="53"/>
  <c r="G181" i="53"/>
  <c r="AA180" i="53"/>
  <c r="W180" i="53"/>
  <c r="L180" i="53"/>
  <c r="H180" i="53"/>
  <c r="AB179" i="53"/>
  <c r="X179" i="53"/>
  <c r="T179" i="53"/>
  <c r="I179" i="53"/>
  <c r="D179" i="53"/>
  <c r="AC178" i="53"/>
  <c r="Y178" i="53"/>
  <c r="U178" i="53"/>
  <c r="J178" i="53"/>
  <c r="E178" i="53"/>
  <c r="AD177" i="53"/>
  <c r="Z177" i="53"/>
  <c r="V177" i="53"/>
  <c r="K177" i="53"/>
  <c r="G177" i="53"/>
  <c r="AA176" i="53"/>
  <c r="W176" i="53"/>
  <c r="L176" i="53"/>
  <c r="H176" i="53"/>
  <c r="AD175" i="53"/>
  <c r="Z175" i="53"/>
  <c r="V175" i="53"/>
  <c r="R175" i="53"/>
  <c r="N175" i="53"/>
  <c r="J175" i="53"/>
  <c r="E175" i="53"/>
  <c r="AB174" i="53"/>
  <c r="X174" i="53"/>
  <c r="T174" i="53"/>
  <c r="P174" i="53"/>
  <c r="L174" i="53"/>
  <c r="H174" i="53"/>
  <c r="AD173" i="53"/>
  <c r="Z173" i="53"/>
  <c r="V173" i="53"/>
  <c r="R173" i="53"/>
  <c r="N173" i="53"/>
  <c r="J173" i="53"/>
  <c r="E173" i="53"/>
  <c r="AB172" i="53"/>
  <c r="X172" i="53"/>
  <c r="T172" i="53"/>
  <c r="P172" i="53"/>
  <c r="L172" i="53"/>
  <c r="H172" i="53"/>
  <c r="AB171" i="53"/>
  <c r="X171" i="53"/>
  <c r="T171" i="53"/>
  <c r="I171" i="53"/>
  <c r="D171" i="53"/>
  <c r="AA170" i="53"/>
  <c r="W170" i="53"/>
  <c r="S170" i="53"/>
  <c r="O170" i="53"/>
  <c r="K170" i="53"/>
  <c r="G170" i="53"/>
  <c r="AA169" i="53"/>
  <c r="W169" i="53"/>
  <c r="L169" i="53"/>
  <c r="H169" i="53"/>
  <c r="AB168" i="53"/>
  <c r="X168" i="53"/>
  <c r="T168" i="53"/>
  <c r="I168" i="53"/>
  <c r="D168" i="53"/>
  <c r="AD167" i="53"/>
  <c r="Z167" i="53"/>
  <c r="V167" i="53"/>
  <c r="J167" i="53"/>
  <c r="E167" i="53"/>
  <c r="AC166" i="53"/>
  <c r="Y166" i="53"/>
  <c r="U166" i="53"/>
  <c r="Q166" i="53"/>
  <c r="M166" i="53"/>
  <c r="I166" i="53"/>
  <c r="D166" i="53"/>
  <c r="AC165" i="53"/>
  <c r="Y165" i="53"/>
  <c r="U165" i="53"/>
  <c r="I165" i="53"/>
  <c r="D165" i="53"/>
  <c r="AC164" i="53"/>
  <c r="Y164" i="53"/>
  <c r="U164" i="53"/>
  <c r="I164" i="53"/>
  <c r="D164" i="53"/>
  <c r="AC163" i="53"/>
  <c r="Y163" i="53"/>
  <c r="U163" i="53"/>
  <c r="H163" i="53"/>
  <c r="AB162" i="53"/>
  <c r="X162" i="53"/>
  <c r="T162" i="53"/>
  <c r="G162" i="53"/>
  <c r="AA161" i="53"/>
  <c r="W161" i="53"/>
  <c r="J161" i="53"/>
  <c r="E161" i="53"/>
  <c r="AD160" i="53"/>
  <c r="Z160" i="53"/>
  <c r="V160" i="53"/>
  <c r="I160" i="53"/>
  <c r="D160" i="53"/>
  <c r="AC159" i="53"/>
  <c r="Y159" i="53"/>
  <c r="U159" i="53"/>
  <c r="I159" i="53"/>
  <c r="D159" i="53"/>
  <c r="AC158" i="53"/>
  <c r="Y158" i="53"/>
  <c r="U158" i="53"/>
  <c r="H158" i="53"/>
  <c r="AB157" i="53"/>
  <c r="X157" i="53"/>
  <c r="T157" i="53"/>
  <c r="G157" i="53"/>
  <c r="AA156" i="53"/>
  <c r="W156" i="53"/>
  <c r="J156" i="53"/>
  <c r="E156" i="53"/>
  <c r="R170" i="53"/>
  <c r="Z169" i="53"/>
  <c r="AA168" i="53"/>
  <c r="AC167" i="53"/>
  <c r="D167" i="53"/>
  <c r="T166" i="53"/>
  <c r="AA165" i="53"/>
  <c r="K165" i="53"/>
  <c r="AA164" i="53"/>
  <c r="K164" i="53"/>
  <c r="AA163" i="53"/>
  <c r="J163" i="53"/>
  <c r="Z162" i="53"/>
  <c r="I162" i="53"/>
  <c r="Y161" i="53"/>
  <c r="H161" i="53"/>
  <c r="X160" i="53"/>
  <c r="G160" i="53"/>
  <c r="W159" i="53"/>
  <c r="G159" i="53"/>
  <c r="W158" i="53"/>
  <c r="E158" i="53"/>
  <c r="AD157" i="53"/>
  <c r="V157" i="53"/>
  <c r="D157" i="53"/>
  <c r="AC156" i="53"/>
  <c r="U156" i="53"/>
  <c r="AA155" i="53"/>
  <c r="W155" i="53"/>
  <c r="J155" i="53"/>
  <c r="E155" i="53"/>
  <c r="AD154" i="53"/>
  <c r="Z154" i="53"/>
  <c r="V154" i="53"/>
  <c r="I154" i="53"/>
  <c r="D154" i="53"/>
  <c r="AC153" i="53"/>
  <c r="Y153" i="53"/>
  <c r="U153" i="53"/>
  <c r="H153" i="53"/>
  <c r="AD152" i="53"/>
  <c r="Z152" i="53"/>
  <c r="V152" i="53"/>
  <c r="R152" i="53"/>
  <c r="N152" i="53"/>
  <c r="H152" i="53"/>
  <c r="AB151" i="53"/>
  <c r="X151" i="53"/>
  <c r="T151" i="53"/>
  <c r="P151" i="53"/>
  <c r="L151" i="53"/>
  <c r="H151" i="53"/>
  <c r="AA150" i="53"/>
  <c r="W150" i="53"/>
  <c r="S150" i="53"/>
  <c r="O150" i="53"/>
  <c r="J150" i="53"/>
  <c r="E150" i="53"/>
  <c r="AD149" i="53"/>
  <c r="Z149" i="53"/>
  <c r="V149" i="53"/>
  <c r="H149" i="53"/>
  <c r="AC148" i="53"/>
  <c r="Y148" i="53"/>
  <c r="U148" i="53"/>
  <c r="I148" i="53"/>
  <c r="D148" i="53"/>
  <c r="AC147" i="53"/>
  <c r="Y147" i="53"/>
  <c r="U147" i="53"/>
  <c r="G147" i="53"/>
  <c r="AA146" i="53"/>
  <c r="W146" i="53"/>
  <c r="I146" i="53"/>
  <c r="D146" i="53"/>
  <c r="AC145" i="53"/>
  <c r="Y145" i="53"/>
  <c r="U145" i="53"/>
  <c r="G145" i="53"/>
  <c r="AA144" i="53"/>
  <c r="W144" i="53"/>
  <c r="I144" i="53"/>
  <c r="D144" i="53"/>
  <c r="AC143" i="53"/>
  <c r="Y143" i="53"/>
  <c r="U143" i="53"/>
  <c r="G143" i="53"/>
  <c r="AA142" i="53"/>
  <c r="W142" i="53"/>
  <c r="I142" i="53"/>
  <c r="D142" i="53"/>
  <c r="AC141" i="53"/>
  <c r="Y141" i="53"/>
  <c r="U141" i="53"/>
  <c r="G141" i="53"/>
  <c r="AB140" i="53"/>
  <c r="X140" i="53"/>
  <c r="T140" i="53"/>
  <c r="H140" i="53"/>
  <c r="AB139" i="53"/>
  <c r="X139" i="53"/>
  <c r="T139" i="53"/>
  <c r="E139" i="53"/>
  <c r="AC138" i="53"/>
  <c r="Y138" i="53"/>
  <c r="U138" i="53"/>
  <c r="G138" i="53"/>
  <c r="AA137" i="53"/>
  <c r="W137" i="53"/>
  <c r="I137" i="53"/>
  <c r="D137" i="53"/>
  <c r="AD136" i="53"/>
  <c r="Z136" i="53"/>
  <c r="V136" i="53"/>
  <c r="H136" i="53"/>
  <c r="AD135" i="53"/>
  <c r="Z135" i="53"/>
  <c r="V135" i="53"/>
  <c r="R135" i="53"/>
  <c r="N135" i="53"/>
  <c r="G135" i="53"/>
  <c r="AA134" i="53"/>
  <c r="W134" i="53"/>
  <c r="I134" i="53"/>
  <c r="D134" i="53"/>
  <c r="AC133" i="53"/>
  <c r="Y133" i="53"/>
  <c r="U133" i="53"/>
  <c r="Q133" i="53"/>
  <c r="M133" i="53"/>
  <c r="I133" i="53"/>
  <c r="D133" i="53"/>
  <c r="AC132" i="53"/>
  <c r="Y132" i="53"/>
  <c r="U132" i="53"/>
  <c r="Q132" i="53"/>
  <c r="M132" i="53"/>
  <c r="I132" i="53"/>
  <c r="D132" i="53"/>
  <c r="AC131" i="53"/>
  <c r="Y131" i="53"/>
  <c r="U131" i="53"/>
  <c r="Q131" i="53"/>
  <c r="M131" i="53"/>
  <c r="I131" i="53"/>
  <c r="D131" i="53"/>
  <c r="AB130" i="53"/>
  <c r="X130" i="53"/>
  <c r="T130" i="53"/>
  <c r="D130" i="53"/>
  <c r="AC129" i="53"/>
  <c r="Y129" i="53"/>
  <c r="U129" i="53"/>
  <c r="E129" i="53"/>
  <c r="AD128" i="53"/>
  <c r="Z128" i="53"/>
  <c r="V128" i="53"/>
  <c r="G128" i="53"/>
  <c r="AA127" i="53"/>
  <c r="W127" i="53"/>
  <c r="H127" i="53"/>
  <c r="AB126" i="53"/>
  <c r="X126" i="53"/>
  <c r="T126" i="53"/>
  <c r="D126" i="53"/>
  <c r="AD125" i="53"/>
  <c r="Z125" i="53"/>
  <c r="V125" i="53"/>
  <c r="R125" i="53"/>
  <c r="N125" i="53"/>
  <c r="D125" i="53"/>
  <c r="AC124" i="53"/>
  <c r="Y124" i="53"/>
  <c r="U124" i="53"/>
  <c r="Q124" i="53"/>
  <c r="M124" i="53"/>
  <c r="I124" i="53"/>
  <c r="D124" i="53"/>
  <c r="AD123" i="53"/>
  <c r="Z123" i="53"/>
  <c r="V123" i="53"/>
  <c r="E123" i="53"/>
  <c r="AD122" i="53"/>
  <c r="Z122" i="53"/>
  <c r="V122" i="53"/>
  <c r="E122" i="53"/>
  <c r="AD121" i="53"/>
  <c r="Z121" i="53"/>
  <c r="V121" i="53"/>
  <c r="E121" i="53"/>
  <c r="AD120" i="53"/>
  <c r="Z120" i="53"/>
  <c r="V120" i="53"/>
  <c r="R120" i="53"/>
  <c r="N120" i="53"/>
  <c r="J120" i="53"/>
  <c r="E120" i="53"/>
  <c r="AD119" i="53"/>
  <c r="Z119" i="53"/>
  <c r="V119" i="53"/>
  <c r="E119" i="53"/>
  <c r="AD118" i="53"/>
  <c r="Z118" i="53"/>
  <c r="V118" i="53"/>
  <c r="E118" i="53"/>
  <c r="AD117" i="53"/>
  <c r="Z117" i="53"/>
  <c r="V117" i="53"/>
  <c r="E117" i="53"/>
  <c r="AD116" i="53"/>
  <c r="Z116" i="53"/>
  <c r="V116" i="53"/>
  <c r="R116" i="53"/>
  <c r="N116" i="53"/>
  <c r="J116" i="53"/>
  <c r="E116" i="53"/>
  <c r="AD115" i="53"/>
  <c r="Z115" i="53"/>
  <c r="V115" i="53"/>
  <c r="E115" i="53"/>
  <c r="AD114" i="53"/>
  <c r="Z114" i="53"/>
  <c r="V114" i="53"/>
  <c r="E114" i="53"/>
  <c r="AD113" i="53"/>
  <c r="Z113" i="53"/>
  <c r="V113" i="53"/>
  <c r="E113" i="53"/>
  <c r="AD112" i="53"/>
  <c r="Z112" i="53"/>
  <c r="V112" i="53"/>
  <c r="E112" i="53"/>
  <c r="AD111" i="53"/>
  <c r="Z111" i="53"/>
  <c r="V111" i="53"/>
  <c r="E111" i="53"/>
  <c r="AD110" i="53"/>
  <c r="Z110" i="53"/>
  <c r="V110" i="53"/>
  <c r="E110" i="53"/>
  <c r="AD170" i="53"/>
  <c r="N170" i="53"/>
  <c r="V169" i="53"/>
  <c r="W168" i="53"/>
  <c r="Y167" i="53"/>
  <c r="P166" i="53"/>
  <c r="X165" i="53"/>
  <c r="H165" i="53"/>
  <c r="X164" i="53"/>
  <c r="H164" i="53"/>
  <c r="X163" i="53"/>
  <c r="G163" i="53"/>
  <c r="W162" i="53"/>
  <c r="E162" i="53"/>
  <c r="AD161" i="53"/>
  <c r="V161" i="53"/>
  <c r="D161" i="53"/>
  <c r="AC160" i="53"/>
  <c r="U160" i="53"/>
  <c r="AB159" i="53"/>
  <c r="T159" i="53"/>
  <c r="AB158" i="53"/>
  <c r="T158" i="53"/>
  <c r="AA157" i="53"/>
  <c r="J157" i="53"/>
  <c r="Z156" i="53"/>
  <c r="I156" i="53"/>
  <c r="AD155" i="53"/>
  <c r="Z155" i="53"/>
  <c r="V155" i="53"/>
  <c r="I155" i="53"/>
  <c r="D155" i="53"/>
  <c r="AC154" i="53"/>
  <c r="Y154" i="53"/>
  <c r="U154" i="53"/>
  <c r="H154" i="53"/>
  <c r="AB153" i="53"/>
  <c r="X153" i="53"/>
  <c r="T153" i="53"/>
  <c r="G153" i="53"/>
  <c r="AC152" i="53"/>
  <c r="Y152" i="53"/>
  <c r="U152" i="53"/>
  <c r="Q152" i="53"/>
  <c r="M152" i="53"/>
  <c r="G152" i="53"/>
  <c r="AA151" i="53"/>
  <c r="W151" i="53"/>
  <c r="S151" i="53"/>
  <c r="O151" i="53"/>
  <c r="K151" i="53"/>
  <c r="G151" i="53"/>
  <c r="AD150" i="53"/>
  <c r="Z150" i="53"/>
  <c r="V150" i="53"/>
  <c r="R150" i="53"/>
  <c r="N150" i="53"/>
  <c r="I150" i="53"/>
  <c r="D150" i="53"/>
  <c r="AC149" i="53"/>
  <c r="Y149" i="53"/>
  <c r="U149" i="53"/>
  <c r="G149" i="53"/>
  <c r="AB148" i="53"/>
  <c r="X148" i="53"/>
  <c r="T148" i="53"/>
  <c r="H148" i="53"/>
  <c r="AB147" i="53"/>
  <c r="X147" i="53"/>
  <c r="T147" i="53"/>
  <c r="E147" i="53"/>
  <c r="AD146" i="53"/>
  <c r="Z146" i="53"/>
  <c r="V146" i="53"/>
  <c r="H146" i="53"/>
  <c r="AB145" i="53"/>
  <c r="X145" i="53"/>
  <c r="T145" i="53"/>
  <c r="E145" i="53"/>
  <c r="AD144" i="53"/>
  <c r="Z144" i="53"/>
  <c r="V144" i="53"/>
  <c r="H144" i="53"/>
  <c r="AB143" i="53"/>
  <c r="X143" i="53"/>
  <c r="T143" i="53"/>
  <c r="E143" i="53"/>
  <c r="AD142" i="53"/>
  <c r="Z142" i="53"/>
  <c r="V142" i="53"/>
  <c r="H142" i="53"/>
  <c r="AB141" i="53"/>
  <c r="X141" i="53"/>
  <c r="T141" i="53"/>
  <c r="E141" i="53"/>
  <c r="AA140" i="53"/>
  <c r="W140" i="53"/>
  <c r="S140" i="53"/>
  <c r="G140" i="53"/>
  <c r="AA139" i="53"/>
  <c r="W139" i="53"/>
  <c r="I139" i="53"/>
  <c r="D139" i="53"/>
  <c r="AB138" i="53"/>
  <c r="X138" i="53"/>
  <c r="T138" i="53"/>
  <c r="E138" i="53"/>
  <c r="AD137" i="53"/>
  <c r="Z137" i="53"/>
  <c r="V137" i="53"/>
  <c r="H137" i="53"/>
  <c r="AC136" i="53"/>
  <c r="Y136" i="53"/>
  <c r="U136" i="53"/>
  <c r="G136" i="53"/>
  <c r="AC135" i="53"/>
  <c r="Y135" i="53"/>
  <c r="U135" i="53"/>
  <c r="Q135" i="53"/>
  <c r="M135" i="53"/>
  <c r="E135" i="53"/>
  <c r="AD134" i="53"/>
  <c r="Z134" i="53"/>
  <c r="V134" i="53"/>
  <c r="H134" i="53"/>
  <c r="AB133" i="53"/>
  <c r="X133" i="53"/>
  <c r="T133" i="53"/>
  <c r="P133" i="53"/>
  <c r="L133" i="53"/>
  <c r="H133" i="53"/>
  <c r="AB132" i="53"/>
  <c r="X132" i="53"/>
  <c r="T132" i="53"/>
  <c r="P132" i="53"/>
  <c r="L132" i="53"/>
  <c r="H132" i="53"/>
  <c r="AB131" i="53"/>
  <c r="X131" i="53"/>
  <c r="T131" i="53"/>
  <c r="P131" i="53"/>
  <c r="L131" i="53"/>
  <c r="H131" i="53"/>
  <c r="AA130" i="53"/>
  <c r="W130" i="53"/>
  <c r="H130" i="53"/>
  <c r="AB129" i="53"/>
  <c r="X129" i="53"/>
  <c r="T129" i="53"/>
  <c r="D129" i="53"/>
  <c r="AC128" i="53"/>
  <c r="Y128" i="53"/>
  <c r="U128" i="53"/>
  <c r="E128" i="53"/>
  <c r="AD127" i="53"/>
  <c r="Z127" i="53"/>
  <c r="V127" i="53"/>
  <c r="G127" i="53"/>
  <c r="AA126" i="53"/>
  <c r="W126" i="53"/>
  <c r="H126" i="53"/>
  <c r="AC125" i="53"/>
  <c r="Y125" i="53"/>
  <c r="U125" i="53"/>
  <c r="Q125" i="53"/>
  <c r="H125" i="53"/>
  <c r="AB124" i="53"/>
  <c r="X124" i="53"/>
  <c r="T124" i="53"/>
  <c r="P124" i="53"/>
  <c r="L124" i="53"/>
  <c r="H124" i="53"/>
  <c r="AC123" i="53"/>
  <c r="Y123" i="53"/>
  <c r="U123" i="53"/>
  <c r="D123" i="53"/>
  <c r="AC122" i="53"/>
  <c r="Y122" i="53"/>
  <c r="U122" i="53"/>
  <c r="D122" i="53"/>
  <c r="AC121" i="53"/>
  <c r="Z170" i="53"/>
  <c r="J170" i="53"/>
  <c r="K169" i="53"/>
  <c r="L168" i="53"/>
  <c r="U167" i="53"/>
  <c r="AB166" i="53"/>
  <c r="L166" i="53"/>
  <c r="W165" i="53"/>
  <c r="G165" i="53"/>
  <c r="W164" i="53"/>
  <c r="G164" i="53"/>
  <c r="W163" i="53"/>
  <c r="E163" i="53"/>
  <c r="AD162" i="53"/>
  <c r="V162" i="53"/>
  <c r="D162" i="53"/>
  <c r="AC161" i="53"/>
  <c r="U161" i="53"/>
  <c r="AB160" i="53"/>
  <c r="T160" i="53"/>
  <c r="AA159" i="53"/>
  <c r="S159" i="53"/>
  <c r="AA158" i="53"/>
  <c r="J158" i="53"/>
  <c r="Z157" i="53"/>
  <c r="I157" i="53"/>
  <c r="Y156" i="53"/>
  <c r="H156" i="53"/>
  <c r="AC155" i="53"/>
  <c r="Y155" i="53"/>
  <c r="U155" i="53"/>
  <c r="H155" i="53"/>
  <c r="AB154" i="53"/>
  <c r="X154" i="53"/>
  <c r="T154" i="53"/>
  <c r="G154" i="53"/>
  <c r="AA153" i="53"/>
  <c r="W153" i="53"/>
  <c r="J153" i="53"/>
  <c r="E153" i="53"/>
  <c r="AB152" i="53"/>
  <c r="X152" i="53"/>
  <c r="T152" i="53"/>
  <c r="P152" i="53"/>
  <c r="J152" i="53"/>
  <c r="E152" i="53"/>
  <c r="AD151" i="53"/>
  <c r="Z151" i="53"/>
  <c r="V151" i="53"/>
  <c r="R151" i="53"/>
  <c r="N151" i="53"/>
  <c r="J151" i="53"/>
  <c r="E151" i="53"/>
  <c r="AC150" i="53"/>
  <c r="Y150" i="53"/>
  <c r="U150" i="53"/>
  <c r="Q150" i="53"/>
  <c r="M150" i="53"/>
  <c r="H150" i="53"/>
  <c r="AB149" i="53"/>
  <c r="X149" i="53"/>
  <c r="T149" i="53"/>
  <c r="E149" i="53"/>
  <c r="AA148" i="53"/>
  <c r="W148" i="53"/>
  <c r="S148" i="53"/>
  <c r="G148" i="53"/>
  <c r="AA147" i="53"/>
  <c r="W147" i="53"/>
  <c r="I147" i="53"/>
  <c r="D147" i="53"/>
  <c r="AC146" i="53"/>
  <c r="Y146" i="53"/>
  <c r="U146" i="53"/>
  <c r="G146" i="53"/>
  <c r="AA145" i="53"/>
  <c r="W145" i="53"/>
  <c r="I145" i="53"/>
  <c r="D145" i="53"/>
  <c r="AC144" i="53"/>
  <c r="Y144" i="53"/>
  <c r="U144" i="53"/>
  <c r="G144" i="53"/>
  <c r="AA143" i="53"/>
  <c r="W143" i="53"/>
  <c r="I143" i="53"/>
  <c r="D143" i="53"/>
  <c r="AC142" i="53"/>
  <c r="Y142" i="53"/>
  <c r="U142" i="53"/>
  <c r="G142" i="53"/>
  <c r="AA141" i="53"/>
  <c r="W141" i="53"/>
  <c r="I141" i="53"/>
  <c r="D141" i="53"/>
  <c r="AD140" i="53"/>
  <c r="Z140" i="53"/>
  <c r="V140" i="53"/>
  <c r="R140" i="53"/>
  <c r="E140" i="53"/>
  <c r="AD139" i="53"/>
  <c r="Z139" i="53"/>
  <c r="V139" i="53"/>
  <c r="H139" i="53"/>
  <c r="AA138" i="53"/>
  <c r="W138" i="53"/>
  <c r="I138" i="53"/>
  <c r="D138" i="53"/>
  <c r="AC137" i="53"/>
  <c r="Y137" i="53"/>
  <c r="U137" i="53"/>
  <c r="G137" i="53"/>
  <c r="AB136" i="53"/>
  <c r="X136" i="53"/>
  <c r="T136" i="53"/>
  <c r="E136" i="53"/>
  <c r="AB135" i="53"/>
  <c r="X135" i="53"/>
  <c r="T135" i="53"/>
  <c r="P135" i="53"/>
  <c r="I135" i="53"/>
  <c r="D135" i="53"/>
  <c r="AC134" i="53"/>
  <c r="Y134" i="53"/>
  <c r="U134" i="53"/>
  <c r="G134" i="53"/>
  <c r="AA133" i="53"/>
  <c r="W133" i="53"/>
  <c r="S133" i="53"/>
  <c r="O133" i="53"/>
  <c r="K133" i="53"/>
  <c r="G133" i="53"/>
  <c r="AA132" i="53"/>
  <c r="W132" i="53"/>
  <c r="S132" i="53"/>
  <c r="O132" i="53"/>
  <c r="K132" i="53"/>
  <c r="G132" i="53"/>
  <c r="AA131" i="53"/>
  <c r="W131" i="53"/>
  <c r="S131" i="53"/>
  <c r="O131" i="53"/>
  <c r="K131" i="53"/>
  <c r="G131" i="53"/>
  <c r="AD130" i="53"/>
  <c r="Z130" i="53"/>
  <c r="V130" i="53"/>
  <c r="G130" i="53"/>
  <c r="AA129" i="53"/>
  <c r="W129" i="53"/>
  <c r="H129" i="53"/>
  <c r="AB128" i="53"/>
  <c r="X128" i="53"/>
  <c r="T128" i="53"/>
  <c r="D128" i="53"/>
  <c r="AC127" i="53"/>
  <c r="Y127" i="53"/>
  <c r="U127" i="53"/>
  <c r="E127" i="53"/>
  <c r="AD126" i="53"/>
  <c r="Z126" i="53"/>
  <c r="V126" i="53"/>
  <c r="G126" i="53"/>
  <c r="AB125" i="53"/>
  <c r="X125" i="53"/>
  <c r="T125" i="53"/>
  <c r="P125" i="53"/>
  <c r="G125" i="53"/>
  <c r="AA124" i="53"/>
  <c r="W124" i="53"/>
  <c r="S124" i="53"/>
  <c r="O124" i="53"/>
  <c r="K124" i="53"/>
  <c r="G124" i="53"/>
  <c r="AB123" i="53"/>
  <c r="X123" i="53"/>
  <c r="T123" i="53"/>
  <c r="AB122" i="53"/>
  <c r="X122" i="53"/>
  <c r="T122" i="53"/>
  <c r="AB121" i="53"/>
  <c r="X121" i="53"/>
  <c r="T121" i="53"/>
  <c r="AB120" i="53"/>
  <c r="X120" i="53"/>
  <c r="T120" i="53"/>
  <c r="P120" i="53"/>
  <c r="L120" i="53"/>
  <c r="H120" i="53"/>
  <c r="AB119" i="53"/>
  <c r="X119" i="53"/>
  <c r="T119" i="53"/>
  <c r="AB118" i="53"/>
  <c r="X118" i="53"/>
  <c r="T118" i="53"/>
  <c r="AB117" i="53"/>
  <c r="X117" i="53"/>
  <c r="T117" i="53"/>
  <c r="AB116" i="53"/>
  <c r="X116" i="53"/>
  <c r="T116" i="53"/>
  <c r="P116" i="53"/>
  <c r="L116" i="53"/>
  <c r="H116" i="53"/>
  <c r="AB115" i="53"/>
  <c r="X115" i="53"/>
  <c r="T115" i="53"/>
  <c r="AB114" i="53"/>
  <c r="X114" i="53"/>
  <c r="T114" i="53"/>
  <c r="AB113" i="53"/>
  <c r="X113" i="53"/>
  <c r="T113" i="53"/>
  <c r="AB112" i="53"/>
  <c r="X112" i="53"/>
  <c r="T112" i="53"/>
  <c r="AB111" i="53"/>
  <c r="X111" i="53"/>
  <c r="V170" i="53"/>
  <c r="E170" i="53"/>
  <c r="AD169" i="53"/>
  <c r="G169" i="53"/>
  <c r="H168" i="53"/>
  <c r="I167" i="53"/>
  <c r="X166" i="53"/>
  <c r="H166" i="53"/>
  <c r="AB165" i="53"/>
  <c r="T165" i="53"/>
  <c r="AB164" i="53"/>
  <c r="T164" i="53"/>
  <c r="AB163" i="53"/>
  <c r="T163" i="53"/>
  <c r="AA162" i="53"/>
  <c r="J162" i="53"/>
  <c r="Z161" i="53"/>
  <c r="I161" i="53"/>
  <c r="Y160" i="53"/>
  <c r="H160" i="53"/>
  <c r="X159" i="53"/>
  <c r="H159" i="53"/>
  <c r="X158" i="53"/>
  <c r="G158" i="53"/>
  <c r="W157" i="53"/>
  <c r="E157" i="53"/>
  <c r="AD156" i="53"/>
  <c r="V156" i="53"/>
  <c r="D156" i="53"/>
  <c r="AB155" i="53"/>
  <c r="X155" i="53"/>
  <c r="T155" i="53"/>
  <c r="G155" i="53"/>
  <c r="AA154" i="53"/>
  <c r="W154" i="53"/>
  <c r="J154" i="53"/>
  <c r="E154" i="53"/>
  <c r="AD153" i="53"/>
  <c r="Z153" i="53"/>
  <c r="V153" i="53"/>
  <c r="I153" i="53"/>
  <c r="D153" i="53"/>
  <c r="AA152" i="53"/>
  <c r="W152" i="53"/>
  <c r="S152" i="53"/>
  <c r="O152" i="53"/>
  <c r="I152" i="53"/>
  <c r="D152" i="53"/>
  <c r="AC151" i="53"/>
  <c r="Y151" i="53"/>
  <c r="U151" i="53"/>
  <c r="Q151" i="53"/>
  <c r="M151" i="53"/>
  <c r="I151" i="53"/>
  <c r="D151" i="53"/>
  <c r="AB150" i="53"/>
  <c r="X150" i="53"/>
  <c r="T150" i="53"/>
  <c r="P150" i="53"/>
  <c r="L150" i="53"/>
  <c r="G150" i="53"/>
  <c r="AA149" i="53"/>
  <c r="W149" i="53"/>
  <c r="I149" i="53"/>
  <c r="D149" i="53"/>
  <c r="AD148" i="53"/>
  <c r="Z148" i="53"/>
  <c r="V148" i="53"/>
  <c r="R148" i="53"/>
  <c r="E148" i="53"/>
  <c r="AD147" i="53"/>
  <c r="Z147" i="53"/>
  <c r="V147" i="53"/>
  <c r="H147" i="53"/>
  <c r="AB146" i="53"/>
  <c r="X146" i="53"/>
  <c r="T146" i="53"/>
  <c r="E146" i="53"/>
  <c r="AD145" i="53"/>
  <c r="Z145" i="53"/>
  <c r="V145" i="53"/>
  <c r="H145" i="53"/>
  <c r="AB144" i="53"/>
  <c r="X144" i="53"/>
  <c r="T144" i="53"/>
  <c r="E144" i="53"/>
  <c r="AD143" i="53"/>
  <c r="Z143" i="53"/>
  <c r="V143" i="53"/>
  <c r="H143" i="53"/>
  <c r="AB142" i="53"/>
  <c r="X142" i="53"/>
  <c r="T142" i="53"/>
  <c r="E142" i="53"/>
  <c r="AD141" i="53"/>
  <c r="Z141" i="53"/>
  <c r="V141" i="53"/>
  <c r="H141" i="53"/>
  <c r="AC140" i="53"/>
  <c r="Y140" i="53"/>
  <c r="U140" i="53"/>
  <c r="I140" i="53"/>
  <c r="D140" i="53"/>
  <c r="AC139" i="53"/>
  <c r="Y139" i="53"/>
  <c r="U139" i="53"/>
  <c r="G139" i="53"/>
  <c r="AD138" i="53"/>
  <c r="Z138" i="53"/>
  <c r="V138" i="53"/>
  <c r="H138" i="53"/>
  <c r="AB137" i="53"/>
  <c r="X137" i="53"/>
  <c r="T137" i="53"/>
  <c r="E137" i="53"/>
  <c r="AA136" i="53"/>
  <c r="W136" i="53"/>
  <c r="I136" i="53"/>
  <c r="D136" i="53"/>
  <c r="AA135" i="53"/>
  <c r="W135" i="53"/>
  <c r="S135" i="53"/>
  <c r="O135" i="53"/>
  <c r="H135" i="53"/>
  <c r="AB134" i="53"/>
  <c r="X134" i="53"/>
  <c r="T134" i="53"/>
  <c r="E134" i="53"/>
  <c r="AD133" i="53"/>
  <c r="Z133" i="53"/>
  <c r="V133" i="53"/>
  <c r="R133" i="53"/>
  <c r="N133" i="53"/>
  <c r="J133" i="53"/>
  <c r="E133" i="53"/>
  <c r="AD132" i="53"/>
  <c r="Z132" i="53"/>
  <c r="V132" i="53"/>
  <c r="R132" i="53"/>
  <c r="N132" i="53"/>
  <c r="J132" i="53"/>
  <c r="E132" i="53"/>
  <c r="AD131" i="53"/>
  <c r="Z131" i="53"/>
  <c r="V131" i="53"/>
  <c r="R131" i="53"/>
  <c r="N131" i="53"/>
  <c r="J131" i="53"/>
  <c r="E131" i="53"/>
  <c r="AC130" i="53"/>
  <c r="Y130" i="53"/>
  <c r="U130" i="53"/>
  <c r="E130" i="53"/>
  <c r="AD129" i="53"/>
  <c r="Z129" i="53"/>
  <c r="V129" i="53"/>
  <c r="G129" i="53"/>
  <c r="AA128" i="53"/>
  <c r="W128" i="53"/>
  <c r="H128" i="53"/>
  <c r="AB127" i="53"/>
  <c r="X127" i="53"/>
  <c r="T127" i="53"/>
  <c r="D127" i="53"/>
  <c r="AC126" i="53"/>
  <c r="O125" i="53"/>
  <c r="Z124" i="53"/>
  <c r="J124" i="53"/>
  <c r="G123" i="53"/>
  <c r="AA121" i="53"/>
  <c r="G121" i="53"/>
  <c r="W120" i="53"/>
  <c r="O120" i="53"/>
  <c r="G120" i="53"/>
  <c r="W119" i="53"/>
  <c r="AA118" i="53"/>
  <c r="G118" i="53"/>
  <c r="W117" i="53"/>
  <c r="AA116" i="53"/>
  <c r="S116" i="53"/>
  <c r="K116" i="53"/>
  <c r="AA115" i="53"/>
  <c r="G115" i="53"/>
  <c r="W114" i="53"/>
  <c r="AA113" i="53"/>
  <c r="G113" i="53"/>
  <c r="W112" i="53"/>
  <c r="AA111" i="53"/>
  <c r="T111" i="53"/>
  <c r="AA110" i="53"/>
  <c r="U110" i="53"/>
  <c r="AB109" i="53"/>
  <c r="X109" i="53"/>
  <c r="T109" i="53"/>
  <c r="P109" i="53"/>
  <c r="L109" i="53"/>
  <c r="E109" i="53"/>
  <c r="AD108" i="53"/>
  <c r="Z108" i="53"/>
  <c r="V108" i="53"/>
  <c r="D108" i="53"/>
  <c r="AC107" i="53"/>
  <c r="Y107" i="53"/>
  <c r="U107" i="53"/>
  <c r="AB106" i="53"/>
  <c r="X106" i="53"/>
  <c r="T106" i="53"/>
  <c r="AA105" i="53"/>
  <c r="W105" i="53"/>
  <c r="E105" i="53"/>
  <c r="AD104" i="53"/>
  <c r="Z104" i="53"/>
  <c r="V104" i="53"/>
  <c r="D104" i="53"/>
  <c r="AC103" i="53"/>
  <c r="Y103" i="53"/>
  <c r="U103" i="53"/>
  <c r="AB102" i="53"/>
  <c r="X102" i="53"/>
  <c r="T102" i="53"/>
  <c r="AA101" i="53"/>
  <c r="W101" i="53"/>
  <c r="E101" i="53"/>
  <c r="AB100" i="53"/>
  <c r="X100" i="53"/>
  <c r="T100" i="53"/>
  <c r="L100" i="53"/>
  <c r="AB99" i="53"/>
  <c r="X99" i="53"/>
  <c r="T99" i="53"/>
  <c r="AA98" i="53"/>
  <c r="W98" i="53"/>
  <c r="S98" i="53"/>
  <c r="O98" i="53"/>
  <c r="AB97" i="53"/>
  <c r="X97" i="53"/>
  <c r="T97" i="53"/>
  <c r="P97" i="53"/>
  <c r="D97" i="53"/>
  <c r="AA96" i="53"/>
  <c r="W96" i="53"/>
  <c r="S96" i="53"/>
  <c r="D96" i="53"/>
  <c r="AC95" i="53"/>
  <c r="Y95" i="53"/>
  <c r="U95" i="53"/>
  <c r="AB94" i="53"/>
  <c r="X94" i="53"/>
  <c r="T94" i="53"/>
  <c r="AA93" i="53"/>
  <c r="W93" i="53"/>
  <c r="E93" i="53"/>
  <c r="AB92" i="53"/>
  <c r="X92" i="53"/>
  <c r="T92" i="53"/>
  <c r="P92" i="53"/>
  <c r="E92" i="53"/>
  <c r="AD91" i="53"/>
  <c r="Z91" i="53"/>
  <c r="V91" i="53"/>
  <c r="D91" i="53"/>
  <c r="AC90" i="53"/>
  <c r="Y90" i="53"/>
  <c r="U90" i="53"/>
  <c r="Q90" i="53"/>
  <c r="M90" i="53"/>
  <c r="E90" i="53"/>
  <c r="AD89" i="53"/>
  <c r="Z89" i="53"/>
  <c r="V89" i="53"/>
  <c r="R89" i="53"/>
  <c r="N89" i="53"/>
  <c r="J89" i="53"/>
  <c r="E89" i="53"/>
  <c r="AD88" i="53"/>
  <c r="Z88" i="53"/>
  <c r="V88" i="53"/>
  <c r="R88" i="53"/>
  <c r="N88" i="53"/>
  <c r="J88" i="53"/>
  <c r="AA87" i="53"/>
  <c r="W87" i="53"/>
  <c r="S87" i="53"/>
  <c r="O87" i="53"/>
  <c r="K87" i="53"/>
  <c r="AA86" i="53"/>
  <c r="W86" i="53"/>
  <c r="S86" i="53"/>
  <c r="O86" i="53"/>
  <c r="E86" i="53"/>
  <c r="AD85" i="53"/>
  <c r="Z85" i="53"/>
  <c r="V85" i="53"/>
  <c r="D85" i="53"/>
  <c r="AD84" i="53"/>
  <c r="Z84" i="53"/>
  <c r="V84" i="53"/>
  <c r="D84" i="53"/>
  <c r="AC83" i="53"/>
  <c r="Y83" i="53"/>
  <c r="U83" i="53"/>
  <c r="AB82" i="53"/>
  <c r="X82" i="53"/>
  <c r="T82" i="53"/>
  <c r="AA81" i="53"/>
  <c r="W81" i="53"/>
  <c r="E81" i="53"/>
  <c r="AD80" i="53"/>
  <c r="Z80" i="53"/>
  <c r="V80" i="53"/>
  <c r="D80" i="53"/>
  <c r="AC79" i="53"/>
  <c r="Y79" i="53"/>
  <c r="U79" i="53"/>
  <c r="AB78" i="53"/>
  <c r="X78" i="53"/>
  <c r="T78" i="53"/>
  <c r="AA77" i="53"/>
  <c r="W77" i="53"/>
  <c r="E77" i="53"/>
  <c r="AD76" i="53"/>
  <c r="Z76" i="53"/>
  <c r="V76" i="53"/>
  <c r="D76" i="53"/>
  <c r="AC75" i="53"/>
  <c r="Y75" i="53"/>
  <c r="U75" i="53"/>
  <c r="AB74" i="53"/>
  <c r="X74" i="53"/>
  <c r="T74" i="53"/>
  <c r="P74" i="53"/>
  <c r="L74" i="53"/>
  <c r="E74" i="53"/>
  <c r="AD73" i="53"/>
  <c r="Z73" i="53"/>
  <c r="V73" i="53"/>
  <c r="R73" i="53"/>
  <c r="N73" i="53"/>
  <c r="J73" i="53"/>
  <c r="AB72" i="53"/>
  <c r="X72" i="53"/>
  <c r="T72" i="53"/>
  <c r="K72" i="53"/>
  <c r="G72" i="53"/>
  <c r="AA71" i="53"/>
  <c r="W71" i="53"/>
  <c r="E71" i="53"/>
  <c r="AD70" i="53"/>
  <c r="Z70" i="53"/>
  <c r="V70" i="53"/>
  <c r="D70" i="53"/>
  <c r="AC69" i="53"/>
  <c r="Y69" i="53"/>
  <c r="U69" i="53"/>
  <c r="AB68" i="53"/>
  <c r="X68" i="53"/>
  <c r="T68" i="53"/>
  <c r="AA67" i="53"/>
  <c r="W67" i="53"/>
  <c r="E67" i="53"/>
  <c r="AD66" i="53"/>
  <c r="Z66" i="53"/>
  <c r="V66" i="53"/>
  <c r="D66" i="53"/>
  <c r="AC65" i="53"/>
  <c r="Y65" i="53"/>
  <c r="U65" i="53"/>
  <c r="AB64" i="53"/>
  <c r="X64" i="53"/>
  <c r="T64" i="53"/>
  <c r="AA63" i="53"/>
  <c r="W63" i="53"/>
  <c r="E63" i="53"/>
  <c r="AD62" i="53"/>
  <c r="Z62" i="53"/>
  <c r="V62" i="53"/>
  <c r="D62" i="53"/>
  <c r="AC61" i="53"/>
  <c r="Y61" i="53"/>
  <c r="U61" i="53"/>
  <c r="Q61" i="53"/>
  <c r="M61" i="53"/>
  <c r="E61" i="53"/>
  <c r="AD60" i="53"/>
  <c r="Z60" i="53"/>
  <c r="V60" i="53"/>
  <c r="D60" i="53"/>
  <c r="AC59" i="53"/>
  <c r="Y59" i="53"/>
  <c r="U59" i="53"/>
  <c r="Q59" i="53"/>
  <c r="M59" i="53"/>
  <c r="I59" i="53"/>
  <c r="AB58" i="53"/>
  <c r="X58" i="53"/>
  <c r="T58" i="53"/>
  <c r="AA57" i="53"/>
  <c r="W57" i="53"/>
  <c r="E57" i="53"/>
  <c r="AD56" i="53"/>
  <c r="Z56" i="53"/>
  <c r="V56" i="53"/>
  <c r="D56" i="53"/>
  <c r="AC55" i="53"/>
  <c r="Y55" i="53"/>
  <c r="U55" i="53"/>
  <c r="AB54" i="53"/>
  <c r="X54" i="53"/>
  <c r="T54" i="53"/>
  <c r="AA53" i="53"/>
  <c r="W53" i="53"/>
  <c r="E53" i="53"/>
  <c r="AD52" i="53"/>
  <c r="Z52" i="53"/>
  <c r="V52" i="53"/>
  <c r="D52" i="53"/>
  <c r="AD51" i="53"/>
  <c r="Z51" i="53"/>
  <c r="V51" i="53"/>
  <c r="R51" i="53"/>
  <c r="N51" i="53"/>
  <c r="AA50" i="53"/>
  <c r="W50" i="53"/>
  <c r="E50" i="53"/>
  <c r="AD49" i="53"/>
  <c r="Y126" i="53"/>
  <c r="AA125" i="53"/>
  <c r="E125" i="53"/>
  <c r="V124" i="53"/>
  <c r="E124" i="53"/>
  <c r="AA122" i="53"/>
  <c r="Y121" i="53"/>
  <c r="D121" i="53"/>
  <c r="AC120" i="53"/>
  <c r="U120" i="53"/>
  <c r="M120" i="53"/>
  <c r="D120" i="53"/>
  <c r="AC119" i="53"/>
  <c r="U119" i="53"/>
  <c r="Y118" i="53"/>
  <c r="D118" i="53"/>
  <c r="AC117" i="53"/>
  <c r="U117" i="53"/>
  <c r="Y116" i="53"/>
  <c r="Q116" i="53"/>
  <c r="I116" i="53"/>
  <c r="Y115" i="53"/>
  <c r="D115" i="53"/>
  <c r="AC114" i="53"/>
  <c r="U114" i="53"/>
  <c r="Y113" i="53"/>
  <c r="D113" i="53"/>
  <c r="AC112" i="53"/>
  <c r="U112" i="53"/>
  <c r="Y111" i="53"/>
  <c r="G111" i="53"/>
  <c r="Y110" i="53"/>
  <c r="T110" i="53"/>
  <c r="AA109" i="53"/>
  <c r="W109" i="53"/>
  <c r="S109" i="53"/>
  <c r="O109" i="53"/>
  <c r="K109" i="53"/>
  <c r="D109" i="53"/>
  <c r="AC108" i="53"/>
  <c r="Y108" i="53"/>
  <c r="U108" i="53"/>
  <c r="AB107" i="53"/>
  <c r="X107" i="53"/>
  <c r="T107" i="53"/>
  <c r="AA106" i="53"/>
  <c r="W106" i="53"/>
  <c r="E106" i="53"/>
  <c r="AD105" i="53"/>
  <c r="Z105" i="53"/>
  <c r="V105" i="53"/>
  <c r="D105" i="53"/>
  <c r="AC104" i="53"/>
  <c r="Y104" i="53"/>
  <c r="U104" i="53"/>
  <c r="AB103" i="53"/>
  <c r="X103" i="53"/>
  <c r="T103" i="53"/>
  <c r="AA102" i="53"/>
  <c r="W102" i="53"/>
  <c r="E102" i="53"/>
  <c r="AD101" i="53"/>
  <c r="Z101" i="53"/>
  <c r="V101" i="53"/>
  <c r="D101" i="53"/>
  <c r="AA100" i="53"/>
  <c r="W100" i="53"/>
  <c r="S100" i="53"/>
  <c r="E100" i="53"/>
  <c r="AA99" i="53"/>
  <c r="W99" i="53"/>
  <c r="E99" i="53"/>
  <c r="AD98" i="53"/>
  <c r="Z98" i="53"/>
  <c r="V98" i="53"/>
  <c r="R98" i="53"/>
  <c r="E98" i="53"/>
  <c r="AA97" i="53"/>
  <c r="W97" i="53"/>
  <c r="S97" i="53"/>
  <c r="O97" i="53"/>
  <c r="AD96" i="53"/>
  <c r="Z96" i="53"/>
  <c r="V96" i="53"/>
  <c r="R96" i="53"/>
  <c r="AB95" i="53"/>
  <c r="X95" i="53"/>
  <c r="T95" i="53"/>
  <c r="AA94" i="53"/>
  <c r="W94" i="53"/>
  <c r="E94" i="53"/>
  <c r="AD93" i="53"/>
  <c r="Z93" i="53"/>
  <c r="V93" i="53"/>
  <c r="D93" i="53"/>
  <c r="AA92" i="53"/>
  <c r="W92" i="53"/>
  <c r="S92" i="53"/>
  <c r="O92" i="53"/>
  <c r="D92" i="53"/>
  <c r="AC91" i="53"/>
  <c r="Y91" i="53"/>
  <c r="U91" i="53"/>
  <c r="AB90" i="53"/>
  <c r="X90" i="53"/>
  <c r="T90" i="53"/>
  <c r="P90" i="53"/>
  <c r="L90" i="53"/>
  <c r="D90" i="53"/>
  <c r="AC89" i="53"/>
  <c r="Y89" i="53"/>
  <c r="U89" i="53"/>
  <c r="Q89" i="53"/>
  <c r="M89" i="53"/>
  <c r="I89" i="53"/>
  <c r="D89" i="53"/>
  <c r="AC88" i="53"/>
  <c r="Y88" i="53"/>
  <c r="U88" i="53"/>
  <c r="Q88" i="53"/>
  <c r="M88" i="53"/>
  <c r="E88" i="53"/>
  <c r="AD87" i="53"/>
  <c r="Z87" i="53"/>
  <c r="V87" i="53"/>
  <c r="R87" i="53"/>
  <c r="N87" i="53"/>
  <c r="J87" i="53"/>
  <c r="AD86" i="53"/>
  <c r="Z86" i="53"/>
  <c r="V86" i="53"/>
  <c r="R86" i="53"/>
  <c r="N86" i="53"/>
  <c r="D86" i="53"/>
  <c r="AC85" i="53"/>
  <c r="Y85" i="53"/>
  <c r="U85" i="53"/>
  <c r="AC84" i="53"/>
  <c r="Y84" i="53"/>
  <c r="U84" i="53"/>
  <c r="AB83" i="53"/>
  <c r="X83" i="53"/>
  <c r="T83" i="53"/>
  <c r="AA82" i="53"/>
  <c r="W82" i="53"/>
  <c r="E82" i="53"/>
  <c r="AD81" i="53"/>
  <c r="Z81" i="53"/>
  <c r="V81" i="53"/>
  <c r="D81" i="53"/>
  <c r="AC80" i="53"/>
  <c r="Y80" i="53"/>
  <c r="U80" i="53"/>
  <c r="AB79" i="53"/>
  <c r="X79" i="53"/>
  <c r="T79" i="53"/>
  <c r="AA78" i="53"/>
  <c r="W78" i="53"/>
  <c r="E78" i="53"/>
  <c r="AD77" i="53"/>
  <c r="Z77" i="53"/>
  <c r="V77" i="53"/>
  <c r="D77" i="53"/>
  <c r="AC76" i="53"/>
  <c r="Y76" i="53"/>
  <c r="U76" i="53"/>
  <c r="AB75" i="53"/>
  <c r="X75" i="53"/>
  <c r="T75" i="53"/>
  <c r="AA74" i="53"/>
  <c r="W74" i="53"/>
  <c r="S74" i="53"/>
  <c r="O74" i="53"/>
  <c r="K74" i="53"/>
  <c r="D74" i="53"/>
  <c r="AC73" i="53"/>
  <c r="Y73" i="53"/>
  <c r="U73" i="53"/>
  <c r="Q73" i="53"/>
  <c r="M73" i="53"/>
  <c r="I73" i="53"/>
  <c r="AA72" i="53"/>
  <c r="W72" i="53"/>
  <c r="N72" i="53"/>
  <c r="J72" i="53"/>
  <c r="E72" i="53"/>
  <c r="AD71" i="53"/>
  <c r="Z71" i="53"/>
  <c r="V71" i="53"/>
  <c r="D71" i="53"/>
  <c r="AC70" i="53"/>
  <c r="Y70" i="53"/>
  <c r="U70" i="53"/>
  <c r="AB69" i="53"/>
  <c r="X69" i="53"/>
  <c r="T69" i="53"/>
  <c r="AA68" i="53"/>
  <c r="W68" i="53"/>
  <c r="E68" i="53"/>
  <c r="AD67" i="53"/>
  <c r="Z67" i="53"/>
  <c r="V67" i="53"/>
  <c r="D67" i="53"/>
  <c r="AC66" i="53"/>
  <c r="Y66" i="53"/>
  <c r="U66" i="53"/>
  <c r="AB65" i="53"/>
  <c r="X65" i="53"/>
  <c r="T65" i="53"/>
  <c r="AA64" i="53"/>
  <c r="W64" i="53"/>
  <c r="E64" i="53"/>
  <c r="AD63" i="53"/>
  <c r="Z63" i="53"/>
  <c r="V63" i="53"/>
  <c r="D63" i="53"/>
  <c r="AC62" i="53"/>
  <c r="Y62" i="53"/>
  <c r="U62" i="53"/>
  <c r="AB61" i="53"/>
  <c r="X61" i="53"/>
  <c r="T61" i="53"/>
  <c r="P61" i="53"/>
  <c r="L61" i="53"/>
  <c r="D61" i="53"/>
  <c r="AC60" i="53"/>
  <c r="Y60" i="53"/>
  <c r="U60" i="53"/>
  <c r="AB59" i="53"/>
  <c r="X59" i="53"/>
  <c r="T59" i="53"/>
  <c r="P59" i="53"/>
  <c r="L59" i="53"/>
  <c r="H59" i="53"/>
  <c r="AA58" i="53"/>
  <c r="W58" i="53"/>
  <c r="E58" i="53"/>
  <c r="AD57" i="53"/>
  <c r="Z57" i="53"/>
  <c r="V57" i="53"/>
  <c r="D57" i="53"/>
  <c r="AC56" i="53"/>
  <c r="Y56" i="53"/>
  <c r="U56" i="53"/>
  <c r="AB55" i="53"/>
  <c r="X55" i="53"/>
  <c r="T55" i="53"/>
  <c r="AA54" i="53"/>
  <c r="W54" i="53"/>
  <c r="E54" i="53"/>
  <c r="AD53" i="53"/>
  <c r="Z53" i="53"/>
  <c r="V53" i="53"/>
  <c r="D53" i="53"/>
  <c r="AC52" i="53"/>
  <c r="Y52" i="53"/>
  <c r="U52" i="53"/>
  <c r="AC51" i="53"/>
  <c r="Y51" i="53"/>
  <c r="U51" i="53"/>
  <c r="Q51" i="53"/>
  <c r="E51" i="53"/>
  <c r="AD50" i="53"/>
  <c r="Z50" i="53"/>
  <c r="V50" i="53"/>
  <c r="D50" i="53"/>
  <c r="AC49" i="53"/>
  <c r="Y49" i="53"/>
  <c r="U49" i="53"/>
  <c r="AD48" i="53"/>
  <c r="Z48" i="53"/>
  <c r="V48" i="53"/>
  <c r="R48" i="53"/>
  <c r="N48" i="53"/>
  <c r="AB47" i="53"/>
  <c r="X47" i="53"/>
  <c r="T47" i="53"/>
  <c r="AA46" i="53"/>
  <c r="W46" i="53"/>
  <c r="E46" i="53"/>
  <c r="AD45" i="53"/>
  <c r="Z45" i="53"/>
  <c r="V45" i="53"/>
  <c r="D45" i="53"/>
  <c r="AA44" i="53"/>
  <c r="W44" i="53"/>
  <c r="S44" i="53"/>
  <c r="D44" i="53"/>
  <c r="AC43" i="53"/>
  <c r="Y43" i="53"/>
  <c r="U43" i="53"/>
  <c r="AB42" i="53"/>
  <c r="X42" i="53"/>
  <c r="T42" i="53"/>
  <c r="AA41" i="53"/>
  <c r="W41" i="53"/>
  <c r="E41" i="53"/>
  <c r="AA40" i="53"/>
  <c r="W40" i="53"/>
  <c r="E40" i="53"/>
  <c r="AD39" i="53"/>
  <c r="Z39" i="53"/>
  <c r="V39" i="53"/>
  <c r="D39" i="53"/>
  <c r="AC38" i="53"/>
  <c r="Y38" i="53"/>
  <c r="U38" i="53"/>
  <c r="AC37" i="53"/>
  <c r="Y37" i="53"/>
  <c r="U37" i="53"/>
  <c r="Q37" i="53"/>
  <c r="E37" i="53"/>
  <c r="AD36" i="53"/>
  <c r="Z36" i="53"/>
  <c r="V36" i="53"/>
  <c r="D36" i="53"/>
  <c r="AC35" i="53"/>
  <c r="Y35" i="53"/>
  <c r="U35" i="53"/>
  <c r="AB34" i="53"/>
  <c r="X34" i="53"/>
  <c r="T34" i="53"/>
  <c r="P34" i="53"/>
  <c r="AB33" i="53"/>
  <c r="X33" i="53"/>
  <c r="T33" i="53"/>
  <c r="P33" i="53"/>
  <c r="L33" i="53"/>
  <c r="H33" i="53"/>
  <c r="AA32" i="53"/>
  <c r="W32" i="53"/>
  <c r="E32" i="53"/>
  <c r="AD31" i="53"/>
  <c r="Z31" i="53"/>
  <c r="V31" i="53"/>
  <c r="D31" i="53"/>
  <c r="U126" i="53"/>
  <c r="W125" i="53"/>
  <c r="R124" i="53"/>
  <c r="AA123" i="53"/>
  <c r="W122" i="53"/>
  <c r="W121" i="53"/>
  <c r="AA120" i="53"/>
  <c r="S120" i="53"/>
  <c r="K120" i="53"/>
  <c r="AA119" i="53"/>
  <c r="G119" i="53"/>
  <c r="W118" i="53"/>
  <c r="AA117" i="53"/>
  <c r="G117" i="53"/>
  <c r="W116" i="53"/>
  <c r="O116" i="53"/>
  <c r="G116" i="53"/>
  <c r="W115" i="53"/>
  <c r="AA114" i="53"/>
  <c r="G114" i="53"/>
  <c r="W113" i="53"/>
  <c r="AA112" i="53"/>
  <c r="G112" i="53"/>
  <c r="W111" i="53"/>
  <c r="D111" i="53"/>
  <c r="AC110" i="53"/>
  <c r="X110" i="53"/>
  <c r="G110" i="53"/>
  <c r="AD109" i="53"/>
  <c r="Z109" i="53"/>
  <c r="V109" i="53"/>
  <c r="R109" i="53"/>
  <c r="N109" i="53"/>
  <c r="J109" i="53"/>
  <c r="AB108" i="53"/>
  <c r="X108" i="53"/>
  <c r="T108" i="53"/>
  <c r="AA107" i="53"/>
  <c r="W107" i="53"/>
  <c r="E107" i="53"/>
  <c r="AD106" i="53"/>
  <c r="Z106" i="53"/>
  <c r="V106" i="53"/>
  <c r="D106" i="53"/>
  <c r="AC105" i="53"/>
  <c r="Y105" i="53"/>
  <c r="U105" i="53"/>
  <c r="AB104" i="53"/>
  <c r="X104" i="53"/>
  <c r="T104" i="53"/>
  <c r="AA103" i="53"/>
  <c r="W103" i="53"/>
  <c r="E103" i="53"/>
  <c r="AD102" i="53"/>
  <c r="Z102" i="53"/>
  <c r="V102" i="53"/>
  <c r="D102" i="53"/>
  <c r="AC101" i="53"/>
  <c r="Y101" i="53"/>
  <c r="U101" i="53"/>
  <c r="AD100" i="53"/>
  <c r="Z100" i="53"/>
  <c r="V100" i="53"/>
  <c r="R100" i="53"/>
  <c r="D100" i="53"/>
  <c r="AD99" i="53"/>
  <c r="Z99" i="53"/>
  <c r="V99" i="53"/>
  <c r="D99" i="53"/>
  <c r="AC98" i="53"/>
  <c r="Y98" i="53"/>
  <c r="U98" i="53"/>
  <c r="Q98" i="53"/>
  <c r="D98" i="53"/>
  <c r="AD97" i="53"/>
  <c r="Z97" i="53"/>
  <c r="V97" i="53"/>
  <c r="R97" i="53"/>
  <c r="N97" i="53"/>
  <c r="AC96" i="53"/>
  <c r="Y96" i="53"/>
  <c r="U96" i="53"/>
  <c r="Q96" i="53"/>
  <c r="AA95" i="53"/>
  <c r="W95" i="53"/>
  <c r="E95" i="53"/>
  <c r="AD94" i="53"/>
  <c r="Z94" i="53"/>
  <c r="V94" i="53"/>
  <c r="D94" i="53"/>
  <c r="AC93" i="53"/>
  <c r="Y93" i="53"/>
  <c r="U93" i="53"/>
  <c r="AD92" i="53"/>
  <c r="Z92" i="53"/>
  <c r="V92" i="53"/>
  <c r="R92" i="53"/>
  <c r="N92" i="53"/>
  <c r="AB91" i="53"/>
  <c r="X91" i="53"/>
  <c r="T91" i="53"/>
  <c r="AA90" i="53"/>
  <c r="W90" i="53"/>
  <c r="S90" i="53"/>
  <c r="O90" i="53"/>
  <c r="K90" i="53"/>
  <c r="AB89" i="53"/>
  <c r="X89" i="53"/>
  <c r="T89" i="53"/>
  <c r="P89" i="53"/>
  <c r="L89" i="53"/>
  <c r="H89" i="53"/>
  <c r="AB88" i="53"/>
  <c r="X88" i="53"/>
  <c r="T88" i="53"/>
  <c r="P88" i="53"/>
  <c r="L88" i="53"/>
  <c r="D88" i="53"/>
  <c r="AC87" i="53"/>
  <c r="Y87" i="53"/>
  <c r="U87" i="53"/>
  <c r="Q87" i="53"/>
  <c r="M87" i="53"/>
  <c r="E87" i="53"/>
  <c r="AC86" i="53"/>
  <c r="Y86" i="53"/>
  <c r="U86" i="53"/>
  <c r="Q86" i="53"/>
  <c r="M86" i="53"/>
  <c r="AB85" i="53"/>
  <c r="X85" i="53"/>
  <c r="T85" i="53"/>
  <c r="AB84" i="53"/>
  <c r="X84" i="53"/>
  <c r="T84" i="53"/>
  <c r="AA83" i="53"/>
  <c r="W83" i="53"/>
  <c r="E83" i="53"/>
  <c r="AD82" i="53"/>
  <c r="Z82" i="53"/>
  <c r="V82" i="53"/>
  <c r="D82" i="53"/>
  <c r="AC81" i="53"/>
  <c r="Y81" i="53"/>
  <c r="U81" i="53"/>
  <c r="AB80" i="53"/>
  <c r="X80" i="53"/>
  <c r="T80" i="53"/>
  <c r="AA79" i="53"/>
  <c r="W79" i="53"/>
  <c r="E79" i="53"/>
  <c r="AD78" i="53"/>
  <c r="Z78" i="53"/>
  <c r="V78" i="53"/>
  <c r="D78" i="53"/>
  <c r="AC77" i="53"/>
  <c r="Y77" i="53"/>
  <c r="U77" i="53"/>
  <c r="AB76" i="53"/>
  <c r="X76" i="53"/>
  <c r="T76" i="53"/>
  <c r="AA75" i="53"/>
  <c r="W75" i="53"/>
  <c r="E75" i="53"/>
  <c r="AD74" i="53"/>
  <c r="Z74" i="53"/>
  <c r="V74" i="53"/>
  <c r="R74" i="53"/>
  <c r="N74" i="53"/>
  <c r="J74" i="53"/>
  <c r="AB73" i="53"/>
  <c r="X73" i="53"/>
  <c r="T73" i="53"/>
  <c r="P73" i="53"/>
  <c r="L73" i="53"/>
  <c r="E73" i="53"/>
  <c r="AD72" i="53"/>
  <c r="Z72" i="53"/>
  <c r="V72" i="53"/>
  <c r="M72" i="53"/>
  <c r="I72" i="53"/>
  <c r="D72" i="53"/>
  <c r="AC71" i="53"/>
  <c r="Y71" i="53"/>
  <c r="U71" i="53"/>
  <c r="AB70" i="53"/>
  <c r="X70" i="53"/>
  <c r="T70" i="53"/>
  <c r="AA69" i="53"/>
  <c r="W69" i="53"/>
  <c r="E69" i="53"/>
  <c r="AD68" i="53"/>
  <c r="Z68" i="53"/>
  <c r="V68" i="53"/>
  <c r="D68" i="53"/>
  <c r="AC67" i="53"/>
  <c r="Y67" i="53"/>
  <c r="U67" i="53"/>
  <c r="AB66" i="53"/>
  <c r="X66" i="53"/>
  <c r="T66" i="53"/>
  <c r="AA65" i="53"/>
  <c r="W65" i="53"/>
  <c r="E65" i="53"/>
  <c r="AD64" i="53"/>
  <c r="Z64" i="53"/>
  <c r="V64" i="53"/>
  <c r="D64" i="53"/>
  <c r="AC63" i="53"/>
  <c r="Y63" i="53"/>
  <c r="U63" i="53"/>
  <c r="AB62" i="53"/>
  <c r="X62" i="53"/>
  <c r="T62" i="53"/>
  <c r="AA61" i="53"/>
  <c r="W61" i="53"/>
  <c r="S61" i="53"/>
  <c r="O61" i="53"/>
  <c r="K61" i="53"/>
  <c r="AB60" i="53"/>
  <c r="X60" i="53"/>
  <c r="T60" i="53"/>
  <c r="AA59" i="53"/>
  <c r="W59" i="53"/>
  <c r="S59" i="53"/>
  <c r="O59" i="53"/>
  <c r="K59" i="53"/>
  <c r="E59" i="53"/>
  <c r="AD58" i="53"/>
  <c r="Z58" i="53"/>
  <c r="V58" i="53"/>
  <c r="D58" i="53"/>
  <c r="AC57" i="53"/>
  <c r="Y57" i="53"/>
  <c r="U57" i="53"/>
  <c r="AB56" i="53"/>
  <c r="X56" i="53"/>
  <c r="T56" i="53"/>
  <c r="AA55" i="53"/>
  <c r="W55" i="53"/>
  <c r="E55" i="53"/>
  <c r="AD54" i="53"/>
  <c r="Z54" i="53"/>
  <c r="V54" i="53"/>
  <c r="D54" i="53"/>
  <c r="AC53" i="53"/>
  <c r="Y53" i="53"/>
  <c r="U53" i="53"/>
  <c r="AB52" i="53"/>
  <c r="X52" i="53"/>
  <c r="T52" i="53"/>
  <c r="AB51" i="53"/>
  <c r="X51" i="53"/>
  <c r="T51" i="53"/>
  <c r="P51" i="53"/>
  <c r="D51" i="53"/>
  <c r="AC50" i="53"/>
  <c r="Y50" i="53"/>
  <c r="U50" i="53"/>
  <c r="AB49" i="53"/>
  <c r="X49" i="53"/>
  <c r="T49" i="53"/>
  <c r="AC48" i="53"/>
  <c r="Y48" i="53"/>
  <c r="U48" i="53"/>
  <c r="Q48" i="53"/>
  <c r="M48" i="53"/>
  <c r="AA47" i="53"/>
  <c r="W47" i="53"/>
  <c r="E47" i="53"/>
  <c r="AD46" i="53"/>
  <c r="Z46" i="53"/>
  <c r="V46" i="53"/>
  <c r="D46" i="53"/>
  <c r="AC45" i="53"/>
  <c r="Y45" i="53"/>
  <c r="U45" i="53"/>
  <c r="AD44" i="53"/>
  <c r="Z44" i="53"/>
  <c r="V44" i="53"/>
  <c r="R44" i="53"/>
  <c r="E126" i="53"/>
  <c r="S125" i="53"/>
  <c r="AD124" i="53"/>
  <c r="N124" i="53"/>
  <c r="W123" i="53"/>
  <c r="G122" i="53"/>
  <c r="U121" i="53"/>
  <c r="Y120" i="53"/>
  <c r="Q120" i="53"/>
  <c r="I120" i="53"/>
  <c r="Y119" i="53"/>
  <c r="D119" i="53"/>
  <c r="AC118" i="53"/>
  <c r="U118" i="53"/>
  <c r="Y117" i="53"/>
  <c r="D117" i="53"/>
  <c r="AC116" i="53"/>
  <c r="U116" i="53"/>
  <c r="M116" i="53"/>
  <c r="D116" i="53"/>
  <c r="AC115" i="53"/>
  <c r="U115" i="53"/>
  <c r="Y114" i="53"/>
  <c r="D114" i="53"/>
  <c r="AC113" i="53"/>
  <c r="U113" i="53"/>
  <c r="Y112" i="53"/>
  <c r="D112" i="53"/>
  <c r="AC111" i="53"/>
  <c r="U111" i="53"/>
  <c r="AB110" i="53"/>
  <c r="W110" i="53"/>
  <c r="D110" i="53"/>
  <c r="AC109" i="53"/>
  <c r="Y109" i="53"/>
  <c r="U109" i="53"/>
  <c r="Q109" i="53"/>
  <c r="M109" i="53"/>
  <c r="G109" i="53"/>
  <c r="AA108" i="53"/>
  <c r="W108" i="53"/>
  <c r="E108" i="53"/>
  <c r="AD107" i="53"/>
  <c r="Z107" i="53"/>
  <c r="V107" i="53"/>
  <c r="D107" i="53"/>
  <c r="AC106" i="53"/>
  <c r="Y106" i="53"/>
  <c r="U106" i="53"/>
  <c r="AB105" i="53"/>
  <c r="X105" i="53"/>
  <c r="T105" i="53"/>
  <c r="AA104" i="53"/>
  <c r="W104" i="53"/>
  <c r="E104" i="53"/>
  <c r="AD103" i="53"/>
  <c r="Z103" i="53"/>
  <c r="V103" i="53"/>
  <c r="D103" i="53"/>
  <c r="AC102" i="53"/>
  <c r="Y102" i="53"/>
  <c r="U102" i="53"/>
  <c r="AB101" i="53"/>
  <c r="X101" i="53"/>
  <c r="T101" i="53"/>
  <c r="AC100" i="53"/>
  <c r="Y100" i="53"/>
  <c r="U100" i="53"/>
  <c r="Q100" i="53"/>
  <c r="AC99" i="53"/>
  <c r="Y99" i="53"/>
  <c r="U99" i="53"/>
  <c r="AB98" i="53"/>
  <c r="X98" i="53"/>
  <c r="T98" i="53"/>
  <c r="P98" i="53"/>
  <c r="AC97" i="53"/>
  <c r="Y97" i="53"/>
  <c r="U97" i="53"/>
  <c r="Q97" i="53"/>
  <c r="E97" i="53"/>
  <c r="AB96" i="53"/>
  <c r="X96" i="53"/>
  <c r="T96" i="53"/>
  <c r="E96" i="53"/>
  <c r="AD95" i="53"/>
  <c r="Z95" i="53"/>
  <c r="V95" i="53"/>
  <c r="D95" i="53"/>
  <c r="AC94" i="53"/>
  <c r="Y94" i="53"/>
  <c r="U94" i="53"/>
  <c r="AB93" i="53"/>
  <c r="X93" i="53"/>
  <c r="T93" i="53"/>
  <c r="AC92" i="53"/>
  <c r="Y92" i="53"/>
  <c r="U92" i="53"/>
  <c r="Q92" i="53"/>
  <c r="M92" i="53"/>
  <c r="AA91" i="53"/>
  <c r="W91" i="53"/>
  <c r="E91" i="53"/>
  <c r="AD90" i="53"/>
  <c r="Z90" i="53"/>
  <c r="V90" i="53"/>
  <c r="R90" i="53"/>
  <c r="N90" i="53"/>
  <c r="J90" i="53"/>
  <c r="AA89" i="53"/>
  <c r="W89" i="53"/>
  <c r="S89" i="53"/>
  <c r="O89" i="53"/>
  <c r="K89" i="53"/>
  <c r="G89" i="53"/>
  <c r="AA88" i="53"/>
  <c r="W88" i="53"/>
  <c r="S88" i="53"/>
  <c r="O88" i="53"/>
  <c r="K88" i="53"/>
  <c r="AB87" i="53"/>
  <c r="X87" i="53"/>
  <c r="T87" i="53"/>
  <c r="P87" i="53"/>
  <c r="L87" i="53"/>
  <c r="D87" i="53"/>
  <c r="AB86" i="53"/>
  <c r="X86" i="53"/>
  <c r="T86" i="53"/>
  <c r="P86" i="53"/>
  <c r="L86" i="53"/>
  <c r="AA85" i="53"/>
  <c r="W85" i="53"/>
  <c r="E85" i="53"/>
  <c r="AA84" i="53"/>
  <c r="W84" i="53"/>
  <c r="E84" i="53"/>
  <c r="AD83" i="53"/>
  <c r="Z83" i="53"/>
  <c r="V83" i="53"/>
  <c r="D83" i="53"/>
  <c r="AC82" i="53"/>
  <c r="Y82" i="53"/>
  <c r="U82" i="53"/>
  <c r="AB81" i="53"/>
  <c r="X81" i="53"/>
  <c r="T81" i="53"/>
  <c r="AA80" i="53"/>
  <c r="W80" i="53"/>
  <c r="E80" i="53"/>
  <c r="AD79" i="53"/>
  <c r="Z79" i="53"/>
  <c r="V79" i="53"/>
  <c r="D79" i="53"/>
  <c r="AC78" i="53"/>
  <c r="Y78" i="53"/>
  <c r="U78" i="53"/>
  <c r="AB77" i="53"/>
  <c r="X77" i="53"/>
  <c r="T77" i="53"/>
  <c r="AA76" i="53"/>
  <c r="W76" i="53"/>
  <c r="E76" i="53"/>
  <c r="AD75" i="53"/>
  <c r="Z75" i="53"/>
  <c r="V75" i="53"/>
  <c r="D75" i="53"/>
  <c r="AC74" i="53"/>
  <c r="Y74" i="53"/>
  <c r="U74" i="53"/>
  <c r="Q74" i="53"/>
  <c r="M74" i="53"/>
  <c r="I74" i="53"/>
  <c r="AA73" i="53"/>
  <c r="W73" i="53"/>
  <c r="S73" i="53"/>
  <c r="O73" i="53"/>
  <c r="K73" i="53"/>
  <c r="D73" i="53"/>
  <c r="AC72" i="53"/>
  <c r="Y72" i="53"/>
  <c r="U72" i="53"/>
  <c r="L72" i="53"/>
  <c r="H72" i="53"/>
  <c r="AB71" i="53"/>
  <c r="X71" i="53"/>
  <c r="T71" i="53"/>
  <c r="AA70" i="53"/>
  <c r="W70" i="53"/>
  <c r="E70" i="53"/>
  <c r="AD69" i="53"/>
  <c r="Z69" i="53"/>
  <c r="V69" i="53"/>
  <c r="D69" i="53"/>
  <c r="AC68" i="53"/>
  <c r="Y68" i="53"/>
  <c r="U68" i="53"/>
  <c r="AB67" i="53"/>
  <c r="X67" i="53"/>
  <c r="T67" i="53"/>
  <c r="AA66" i="53"/>
  <c r="W66" i="53"/>
  <c r="E66" i="53"/>
  <c r="AD65" i="53"/>
  <c r="Z65" i="53"/>
  <c r="V65" i="53"/>
  <c r="D65" i="53"/>
  <c r="AC64" i="53"/>
  <c r="Y64" i="53"/>
  <c r="U64" i="53"/>
  <c r="AB63" i="53"/>
  <c r="X63" i="53"/>
  <c r="T63" i="53"/>
  <c r="AA62" i="53"/>
  <c r="W62" i="53"/>
  <c r="E62" i="53"/>
  <c r="AD61" i="53"/>
  <c r="Z61" i="53"/>
  <c r="V61" i="53"/>
  <c r="R61" i="53"/>
  <c r="N61" i="53"/>
  <c r="J61" i="53"/>
  <c r="U2" i="53"/>
  <c r="Y2" i="53"/>
  <c r="AC2" i="53"/>
  <c r="E3" i="53"/>
  <c r="W3" i="53"/>
  <c r="AA3" i="53"/>
  <c r="T4" i="53"/>
  <c r="X4" i="53"/>
  <c r="AB4" i="53"/>
  <c r="U5" i="53"/>
  <c r="Y5" i="53"/>
  <c r="AC5" i="53"/>
  <c r="D6" i="53"/>
  <c r="V6" i="53"/>
  <c r="Z6" i="53"/>
  <c r="AD6" i="53"/>
  <c r="E7" i="53"/>
  <c r="R7" i="53"/>
  <c r="V7" i="53"/>
  <c r="Z7" i="53"/>
  <c r="AD7" i="53"/>
  <c r="U8" i="53"/>
  <c r="Y8" i="53"/>
  <c r="AC8" i="53"/>
  <c r="D9" i="53"/>
  <c r="T9" i="53"/>
  <c r="X9" i="53"/>
  <c r="AB9" i="53"/>
  <c r="U10" i="53"/>
  <c r="Y10" i="53"/>
  <c r="AC10" i="53"/>
  <c r="D11" i="53"/>
  <c r="V11" i="53"/>
  <c r="Z11" i="53"/>
  <c r="AD11" i="53"/>
  <c r="E12" i="53"/>
  <c r="W12" i="53"/>
  <c r="AA12" i="53"/>
  <c r="D13" i="53"/>
  <c r="V13" i="53"/>
  <c r="Z13" i="53"/>
  <c r="AD13" i="53"/>
  <c r="U14" i="53"/>
  <c r="Y14" i="53"/>
  <c r="AC14" i="53"/>
  <c r="D15" i="53"/>
  <c r="V15" i="53"/>
  <c r="Z15" i="53"/>
  <c r="AD15" i="53"/>
  <c r="E16" i="53"/>
  <c r="W16" i="53"/>
  <c r="AA16" i="53"/>
  <c r="T17" i="53"/>
  <c r="X17" i="53"/>
  <c r="AB17" i="53"/>
  <c r="U18" i="53"/>
  <c r="Y18" i="53"/>
  <c r="AC18" i="53"/>
  <c r="D19" i="53"/>
  <c r="V19" i="53"/>
  <c r="Z19" i="53"/>
  <c r="AD19" i="53"/>
  <c r="E20" i="53"/>
  <c r="W20" i="53"/>
  <c r="AA20" i="53"/>
  <c r="T21" i="53"/>
  <c r="X21" i="53"/>
  <c r="AB21" i="53"/>
  <c r="U22" i="53"/>
  <c r="Y22" i="53"/>
  <c r="AC22" i="53"/>
  <c r="D23" i="53"/>
  <c r="V23" i="53"/>
  <c r="Z23" i="53"/>
  <c r="AD23" i="53"/>
  <c r="D24" i="53"/>
  <c r="V24" i="53"/>
  <c r="Z24" i="53"/>
  <c r="AD24" i="53"/>
  <c r="E25" i="53"/>
  <c r="W25" i="53"/>
  <c r="AA25" i="53"/>
  <c r="T26" i="53"/>
  <c r="X26" i="53"/>
  <c r="AB26" i="53"/>
  <c r="U27" i="53"/>
  <c r="Y27" i="53"/>
  <c r="AC27" i="53"/>
  <c r="D28" i="53"/>
  <c r="V28" i="53"/>
  <c r="Z28" i="53"/>
  <c r="AD28" i="53"/>
  <c r="E29" i="53"/>
  <c r="W29" i="53"/>
  <c r="AA29" i="53"/>
  <c r="G30" i="53"/>
  <c r="K30" i="53"/>
  <c r="O30" i="53"/>
  <c r="S30" i="53"/>
  <c r="W30" i="53"/>
  <c r="AA30" i="53"/>
  <c r="U31" i="53"/>
  <c r="AA31" i="53"/>
  <c r="U32" i="53"/>
  <c r="Z32" i="53"/>
  <c r="I33" i="53"/>
  <c r="N33" i="53"/>
  <c r="S33" i="53"/>
  <c r="Y33" i="53"/>
  <c r="AD33" i="53"/>
  <c r="Q34" i="53"/>
  <c r="V34" i="53"/>
  <c r="AA34" i="53"/>
  <c r="D35" i="53"/>
  <c r="W35" i="53"/>
  <c r="AB35" i="53"/>
  <c r="W36" i="53"/>
  <c r="AB36" i="53"/>
  <c r="P37" i="53"/>
  <c r="V37" i="53"/>
  <c r="AA37" i="53"/>
  <c r="V38" i="53"/>
  <c r="AA38" i="53"/>
  <c r="U39" i="53"/>
  <c r="AA39" i="53"/>
  <c r="U40" i="53"/>
  <c r="Z40" i="53"/>
  <c r="T41" i="53"/>
  <c r="Y41" i="53"/>
  <c r="AD41" i="53"/>
  <c r="E42" i="53"/>
  <c r="Y42" i="53"/>
  <c r="AD42" i="53"/>
  <c r="E43" i="53"/>
  <c r="X43" i="53"/>
  <c r="AD43" i="53"/>
  <c r="Q44" i="53"/>
  <c r="Y44" i="53"/>
  <c r="T45" i="53"/>
  <c r="AB45" i="53"/>
  <c r="Y46" i="53"/>
  <c r="V47" i="53"/>
  <c r="AD47" i="53"/>
  <c r="E48" i="53"/>
  <c r="T48" i="53"/>
  <c r="AB48" i="53"/>
  <c r="E49" i="53"/>
  <c r="AA49" i="53"/>
  <c r="O51" i="53"/>
  <c r="T53" i="53"/>
  <c r="Y54" i="53"/>
  <c r="AD55" i="53"/>
  <c r="E56" i="53"/>
  <c r="X57" i="53"/>
  <c r="AC58" i="53"/>
  <c r="D59" i="53"/>
  <c r="V59" i="53"/>
  <c r="E60" i="5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d/m/yy"/>
  </numFmts>
  <fonts count="8">
    <font>
      <sz val="16"/>
      <color indexed="8"/>
      <name val="Bradley Hand ITC TT-Bold"/>
    </font>
    <font>
      <sz val="12"/>
      <color indexed="12"/>
      <name val="Helvetica Neue Bold Condensed"/>
    </font>
    <font>
      <sz val="18"/>
      <color indexed="57"/>
      <name val="Bradley Hand ITC TT-Bold"/>
    </font>
    <font>
      <sz val="14"/>
      <color indexed="12"/>
      <name val="Helvetica Neue Bold Condensed"/>
    </font>
    <font>
      <sz val="9"/>
      <color indexed="12"/>
      <name val="Helvetica Neue Bold Condensed"/>
    </font>
    <font>
      <b/>
      <sz val="14"/>
      <color rgb="FF3A993B"/>
      <name val="Helvetica"/>
    </font>
    <font>
      <sz val="12"/>
      <color indexed="12"/>
      <name val="Heiti SC Medium"/>
    </font>
    <font>
      <sz val="12"/>
      <color indexed="12"/>
      <name val="Heiti SC Light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AFAC7"/>
        <bgColor auto="1"/>
      </patternFill>
    </fill>
  </fills>
  <borders count="18">
    <border>
      <left/>
      <right/>
      <top/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rgb="FF603312"/>
      </left>
      <right style="thin">
        <color rgb="FF6B4E44"/>
      </right>
      <top/>
      <bottom style="thin">
        <color rgb="FFDDB7A8"/>
      </bottom>
      <diagonal/>
    </border>
    <border>
      <left style="thin">
        <color rgb="FF6B4E44"/>
      </left>
      <right style="thin">
        <color rgb="FF6B4E44"/>
      </right>
      <top/>
      <bottom style="thin">
        <color rgb="FFDDB7A8"/>
      </bottom>
      <diagonal/>
    </border>
    <border>
      <left style="thin">
        <color rgb="FF603312"/>
      </left>
      <right/>
      <top style="thin">
        <color rgb="FFDDB7A8"/>
      </top>
      <bottom style="dotted">
        <color rgb="FFE1E5C0"/>
      </bottom>
      <diagonal/>
    </border>
    <border>
      <left style="thin">
        <color rgb="FFF2F2F2"/>
      </left>
      <right style="thin">
        <color rgb="FFF2F2F2"/>
      </right>
      <top style="thin">
        <color rgb="FFDDB7A8"/>
      </top>
      <bottom style="dotted">
        <color rgb="FFE1E5C0"/>
      </bottom>
      <diagonal/>
    </border>
    <border>
      <left style="thin">
        <color indexed="8"/>
      </left>
      <right style="thin">
        <color indexed="12"/>
      </right>
      <top style="thin">
        <color rgb="FFDDB7A8"/>
      </top>
      <bottom/>
      <diagonal/>
    </border>
    <border>
      <left style="thin">
        <color indexed="12"/>
      </left>
      <right style="thin">
        <color indexed="12"/>
      </right>
      <top style="thin">
        <color rgb="FFDDB7A8"/>
      </top>
      <bottom/>
      <diagonal/>
    </border>
    <border>
      <left style="thin">
        <color indexed="12"/>
      </left>
      <right style="thin">
        <color indexed="8"/>
      </right>
      <top style="thin">
        <color rgb="FFDDB7A8"/>
      </top>
      <bottom/>
      <diagonal/>
    </border>
    <border>
      <left style="thin">
        <color rgb="FF603312"/>
      </left>
      <right/>
      <top style="dotted">
        <color rgb="FFE1E5C0"/>
      </top>
      <bottom style="dotted">
        <color rgb="FFE1E5C0"/>
      </bottom>
      <diagonal/>
    </border>
    <border>
      <left style="thin">
        <color rgb="FFF2F2F2"/>
      </left>
      <right style="thin">
        <color rgb="FFF2F2F2"/>
      </right>
      <top style="dotted">
        <color rgb="FFE1E5C0"/>
      </top>
      <bottom style="dotted">
        <color rgb="FFE1E5C0"/>
      </bottom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8"/>
      </right>
      <top/>
      <bottom/>
      <diagonal/>
    </border>
    <border>
      <left style="thin">
        <color rgb="FF603312"/>
      </left>
      <right/>
      <top style="dotted">
        <color rgb="FFE1E5C0"/>
      </top>
      <bottom style="thin">
        <color rgb="FF603312"/>
      </bottom>
      <diagonal/>
    </border>
    <border>
      <left style="thin">
        <color rgb="FFF2F2F2"/>
      </left>
      <right style="thin">
        <color rgb="FFF2F2F2"/>
      </right>
      <top style="dotted">
        <color rgb="FFE1E5C0"/>
      </top>
      <bottom style="thin">
        <color rgb="FF603312"/>
      </bottom>
      <diagonal/>
    </border>
    <border>
      <left style="thin">
        <color indexed="8"/>
      </left>
      <right style="thin">
        <color indexed="12"/>
      </right>
      <top/>
      <bottom style="thin">
        <color rgb="FF603312"/>
      </bottom>
      <diagonal/>
    </border>
    <border>
      <left style="thin">
        <color indexed="12"/>
      </left>
      <right style="thin">
        <color indexed="12"/>
      </right>
      <top/>
      <bottom style="thin">
        <color rgb="FF603312"/>
      </bottom>
      <diagonal/>
    </border>
    <border>
      <left style="thin">
        <color indexed="12"/>
      </left>
      <right style="thin">
        <color indexed="8"/>
      </right>
      <top/>
      <bottom style="thin">
        <color rgb="FF603312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29">
    <xf numFmtId="0" fontId="0" fillId="0" borderId="0" xfId="0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2" borderId="2" xfId="0" applyFont="1" applyFill="1" applyBorder="1" applyAlignment="1">
      <alignment horizontal="right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" fontId="5" fillId="3" borderId="4" xfId="0" applyNumberFormat="1" applyFont="1" applyFill="1" applyBorder="1" applyAlignment="1">
      <alignment horizontal="right" vertical="center" wrapText="1"/>
    </xf>
    <xf numFmtId="3" fontId="5" fillId="3" borderId="5" xfId="0" applyNumberFormat="1" applyFont="1" applyFill="1" applyBorder="1" applyAlignment="1">
      <alignment horizontal="center" vertical="center" wrapText="1"/>
    </xf>
    <xf numFmtId="0" fontId="6" fillId="2" borderId="6" xfId="0" applyNumberFormat="1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1" fontId="5" fillId="3" borderId="9" xfId="0" applyNumberFormat="1" applyFont="1" applyFill="1" applyBorder="1" applyAlignment="1">
      <alignment horizontal="right" vertical="center" wrapText="1"/>
    </xf>
    <xf numFmtId="3" fontId="5" fillId="3" borderId="10" xfId="0" applyNumberFormat="1" applyFont="1" applyFill="1" applyBorder="1" applyAlignment="1">
      <alignment horizontal="center" vertical="center" wrapText="1"/>
    </xf>
    <xf numFmtId="0" fontId="6" fillId="2" borderId="1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166" fontId="6" fillId="2" borderId="11" xfId="0" applyNumberFormat="1" applyFont="1" applyFill="1" applyBorder="1" applyAlignment="1">
      <alignment horizontal="center" vertical="center" wrapText="1"/>
    </xf>
    <xf numFmtId="0" fontId="5" fillId="3" borderId="10" xfId="0" applyNumberFormat="1" applyFont="1" applyFill="1" applyBorder="1" applyAlignment="1">
      <alignment horizontal="center" vertical="center" wrapText="1"/>
    </xf>
    <xf numFmtId="1" fontId="5" fillId="3" borderId="13" xfId="0" applyNumberFormat="1" applyFont="1" applyFill="1" applyBorder="1" applyAlignment="1">
      <alignment horizontal="right" vertical="center" wrapText="1"/>
    </xf>
    <xf numFmtId="0" fontId="5" fillId="3" borderId="14" xfId="0" applyNumberFormat="1" applyFont="1" applyFill="1" applyBorder="1" applyAlignment="1">
      <alignment horizontal="center" vertical="center" wrapText="1"/>
    </xf>
    <xf numFmtId="166" fontId="6" fillId="2" borderId="15" xfId="0" applyNumberFormat="1" applyFont="1" applyFill="1" applyBorder="1" applyAlignment="1">
      <alignment horizontal="center" vertical="center" wrapText="1"/>
    </xf>
    <xf numFmtId="49" fontId="7" fillId="2" borderId="16" xfId="0" applyNumberFormat="1" applyFont="1" applyFill="1" applyBorder="1" applyAlignment="1">
      <alignment horizontal="center" vertical="center" wrapText="1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DAEFB0"/>
      </font>
      <fill>
        <patternFill patternType="solid">
          <fgColor indexed="15"/>
          <bgColor rgb="FFFAFBC7"/>
        </patternFill>
      </fill>
    </dxf>
    <dxf>
      <font>
        <color rgb="FF406333"/>
      </font>
      <fill>
        <patternFill patternType="solid">
          <fgColor indexed="15"/>
          <bgColor indexed="59"/>
        </patternFill>
      </fill>
    </dxf>
    <dxf>
      <font>
        <b/>
        <color rgb="FFDAEFB0"/>
      </font>
      <fill>
        <patternFill patternType="solid">
          <fgColor indexed="15"/>
          <bgColor indexed="5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EFFFE"/>
      <rgbColor rgb="FFE99670"/>
      <rgbColor rgb="FFA9484A"/>
      <rgbColor rgb="00000000"/>
      <rgbColor rgb="FFEB423F"/>
      <rgbColor rgb="FFC08533"/>
      <rgbColor rgb="FFF9FACC"/>
      <rgbColor rgb="FFDCDEDD"/>
      <rgbColor rgb="FFFF2600"/>
      <rgbColor rgb="FF6C6C6C"/>
      <rgbColor rgb="FF40B2E4"/>
      <rgbColor rgb="FF000099"/>
      <rgbColor rgb="FFB1B1B1"/>
      <rgbColor rgb="E5FFFC98"/>
      <rgbColor rgb="E5FFD38A"/>
      <rgbColor rgb="E5FF9781"/>
      <rgbColor rgb="FFECECEC"/>
      <rgbColor rgb="FF335867"/>
      <rgbColor rgb="FF6F9BC5"/>
      <rgbColor rgb="FFE2B579"/>
      <rgbColor rgb="FFEBEBEB"/>
      <rgbColor rgb="FFFCFFD6"/>
      <rgbColor rgb="FF8AB4C6"/>
      <rgbColor rgb="FFF7F4CA"/>
      <rgbColor rgb="FFF7F0A9"/>
      <rgbColor rgb="FFF6F0A9"/>
      <rgbColor rgb="FFEBB327"/>
      <rgbColor rgb="FFD5D5D5"/>
      <rgbColor rgb="FF2D568A"/>
      <rgbColor rgb="FF971106"/>
      <rgbColor rgb="FFFA5102"/>
      <rgbColor rgb="FF5AABEB"/>
      <rgbColor rgb="FF6EB136"/>
      <rgbColor rgb="E598EFEA"/>
      <rgbColor rgb="FFD2BE21"/>
      <rgbColor rgb="FF6F3C78"/>
      <rgbColor rgb="FF7C7F7E"/>
      <rgbColor rgb="FF41689A"/>
      <rgbColor rgb="FF406333"/>
      <rgbColor rgb="FFCFCFCF"/>
      <rgbColor rgb="FFEFEFEF"/>
      <rgbColor rgb="FFFF512C"/>
      <rgbColor rgb="FFCCCCCC"/>
      <rgbColor rgb="FFBDC0BF"/>
      <rgbColor rgb="FFDAEFB0"/>
      <rgbColor rgb="FF4D6165"/>
      <rgbColor rgb="FF7FBF7F"/>
      <rgbColor rgb="FFA1D260"/>
      <rgbColor rgb="FFE7DEDB"/>
      <rgbColor rgb="FF834E3D"/>
      <rgbColor rgb="FFCE2A27"/>
      <rgbColor rgb="FF416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ttendanceGrades">
  <a:themeElements>
    <a:clrScheme name="AttendanceGrades">
      <a:dk1>
        <a:srgbClr val="000000"/>
      </a:dk1>
      <a:lt1>
        <a:srgbClr val="FFFFFF"/>
      </a:lt1>
      <a:dk2>
        <a:srgbClr val="313131"/>
      </a:dk2>
      <a:lt2>
        <a:srgbClr val="B2B2B2"/>
      </a:lt2>
      <a:accent1>
        <a:srgbClr val="D371A4"/>
      </a:accent1>
      <a:accent2>
        <a:srgbClr val="8AB4C6"/>
      </a:accent2>
      <a:accent3>
        <a:srgbClr val="A2D360"/>
      </a:accent3>
      <a:accent4>
        <a:srgbClr val="EB423F"/>
      </a:accent4>
      <a:accent5>
        <a:srgbClr val="F3722A"/>
      </a:accent5>
      <a:accent6>
        <a:srgbClr val="F7D368"/>
      </a:accent6>
      <a:hlink>
        <a:srgbClr val="0000FF"/>
      </a:hlink>
      <a:folHlink>
        <a:srgbClr val="FF00FF"/>
      </a:folHlink>
    </a:clrScheme>
    <a:fontScheme name="AttendanceGrades">
      <a:majorFont>
        <a:latin typeface="American Typewriter"/>
        <a:ea typeface="American Typewriter"/>
        <a:cs typeface="American Typewriter"/>
      </a:majorFont>
      <a:minorFont>
        <a:latin typeface="American Typewriter"/>
        <a:ea typeface="American Typewriter"/>
        <a:cs typeface="American Typewriter"/>
      </a:minorFont>
    </a:fontScheme>
    <a:fmtScheme name="AttendanceGrad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63500" dir="5400000" rotWithShape="0">
              <a:srgbClr val="000000">
                <a:alpha val="45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solidFill>
            <a:srgbClr val="5F5E55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merican Typewrite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2">
              <a:hueOff val="-87108"/>
              <a:satOff val="-1492"/>
              <a:lumOff val="-35676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1400"/>
          </a:spcBef>
          <a:spcAft>
            <a:spcPts val="0"/>
          </a:spcAft>
          <a:buClrTx/>
          <a:buSzTx/>
          <a:buFontTx/>
          <a:buNone/>
          <a:tabLst/>
          <a:defRPr kumimoji="0" sz="14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merican Typewrite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O255"/>
  <sheetViews>
    <sheetView showGridLines="0" tabSelected="1" workbookViewId="0">
      <pane xSplit="2" ySplit="1" topLeftCell="C2" activePane="bottomRight" state="frozen"/>
      <selection pane="topRight"/>
      <selection pane="bottomLeft"/>
      <selection pane="bottomRight" activeCell="AK4" sqref="AK4"/>
    </sheetView>
  </sheetViews>
  <sheetFormatPr defaultColWidth="6.6640625" defaultRowHeight="24.95" customHeight="1"/>
  <cols>
    <col min="1" max="1" width="3.4140625" style="1" customWidth="1"/>
    <col min="2" max="2" width="10.9140625" style="1" customWidth="1"/>
    <col min="3" max="30" width="6.6640625" style="1" hidden="1" customWidth="1"/>
    <col min="31" max="223" width="6.6640625" style="1" customWidth="1"/>
  </cols>
  <sheetData>
    <row r="1" spans="1:30" ht="26.1" customHeight="1">
      <c r="A1" s="2"/>
      <c r="B1" s="3"/>
      <c r="C1" s="4"/>
      <c r="D1" s="3"/>
      <c r="E1" s="4"/>
      <c r="F1" s="3"/>
      <c r="G1" s="5" t="e">
        <f>"7/"&amp;YEAR(#REF!)</f>
        <v>#REF!</v>
      </c>
      <c r="H1" s="5" t="e">
        <f>"8/"&amp;YEAR(#REF!)</f>
        <v>#REF!</v>
      </c>
      <c r="I1" s="5" t="e">
        <f>"9/"&amp;YEAR(#REF!)</f>
        <v>#REF!</v>
      </c>
      <c r="J1" s="5" t="e">
        <f>"10/"&amp;YEAR(#REF!)</f>
        <v>#REF!</v>
      </c>
      <c r="K1" s="5" t="e">
        <f>"11/"&amp;YEAR(#REF!)</f>
        <v>#REF!</v>
      </c>
      <c r="L1" s="5" t="e">
        <f>"12/"&amp;YEAR(#REF!)</f>
        <v>#REF!</v>
      </c>
      <c r="M1" s="5" t="e">
        <f>"1/"&amp;YEAR(#REF!)</f>
        <v>#REF!</v>
      </c>
      <c r="N1" s="5" t="e">
        <f>"2/"&amp;YEAR(#REF!)</f>
        <v>#REF!</v>
      </c>
      <c r="O1" s="5" t="e">
        <f>"3/"&amp;YEAR(#REF!)</f>
        <v>#REF!</v>
      </c>
      <c r="P1" s="5" t="e">
        <f>"4/"&amp;YEAR(#REF!)</f>
        <v>#REF!</v>
      </c>
      <c r="Q1" s="5" t="e">
        <f>"5/"&amp;YEAR(#REF!)</f>
        <v>#REF!</v>
      </c>
      <c r="R1" s="5" t="e">
        <f>"6/"&amp;YEAR(#REF!)</f>
        <v>#REF!</v>
      </c>
      <c r="S1" s="5" t="e">
        <f>"7/"&amp;YEAR(#REF!)</f>
        <v>#REF!</v>
      </c>
      <c r="T1" s="5" t="e">
        <f>"8/"&amp;YEAR(#REF!)</f>
        <v>#REF!</v>
      </c>
      <c r="U1" s="5" t="e">
        <f>"9/"&amp;YEAR(#REF!)</f>
        <v>#REF!</v>
      </c>
      <c r="V1" s="5" t="e">
        <f>"10/"&amp;YEAR(#REF!)</f>
        <v>#REF!</v>
      </c>
      <c r="W1" s="5" t="e">
        <f>"11/"&amp;YEAR(#REF!)</f>
        <v>#REF!</v>
      </c>
      <c r="X1" s="5" t="e">
        <f>"12/"&amp;YEAR(#REF!)</f>
        <v>#REF!</v>
      </c>
      <c r="Y1" s="5" t="e">
        <f>"1/"&amp;YEAR(#REF!)</f>
        <v>#REF!</v>
      </c>
      <c r="Z1" s="5" t="e">
        <f>"2/"&amp;YEAR(#REF!)</f>
        <v>#REF!</v>
      </c>
      <c r="AA1" s="5" t="e">
        <f>"3/"&amp;YEAR(#REF!)</f>
        <v>#REF!</v>
      </c>
      <c r="AB1" s="5" t="e">
        <f>"4/"&amp;YEAR(#REF!)</f>
        <v>#REF!</v>
      </c>
      <c r="AC1" s="5" t="e">
        <f>"5/"&amp;YEAR(#REF!)</f>
        <v>#REF!</v>
      </c>
      <c r="AD1" s="5" t="e">
        <f>"6/"&amp;YEAR(#REF!)</f>
        <v>#REF!</v>
      </c>
    </row>
    <row r="2" spans="1:30" ht="28.7" customHeight="1">
      <c r="A2" s="6">
        <v>1</v>
      </c>
      <c r="B2" s="7">
        <f>20+10+20+10+50+60</f>
        <v>170</v>
      </c>
      <c r="C2" s="8" t="e">
        <f>LOOKUP(A2,#REF!,#REF!)</f>
        <v>#REF!</v>
      </c>
      <c r="D2" s="9" t="e">
        <f>IF(#REF!="ON",F2&amp;IF(#REF!&gt;0,",giảm "&amp;#REF!&amp;"% học phí",""),"")</f>
        <v>#REF!</v>
      </c>
      <c r="E2" s="10" t="e">
        <f>IF(#REF!="ON",SUMIF(#REF!,"&gt;0"),"")</f>
        <v>#REF!</v>
      </c>
      <c r="F2" s="9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 t="e">
        <f>IF(#REF!="ON",IF(RIGHT(#REF!,1)=".","",IF(#REF!&lt;0,"",#REF!)),"")</f>
        <v>#REF!</v>
      </c>
      <c r="U2" s="11" t="e">
        <f>IF(#REF!="ON",IF(RIGHT(#REF!,1)=".","",IF(#REF!&lt;0,"",#REF!)),"")</f>
        <v>#REF!</v>
      </c>
      <c r="V2" s="11" t="e">
        <f>IF(#REF!="ON",IF(RIGHT(#REF!,1)=".","",IF(#REF!&lt;0,"",#REF!)),"")</f>
        <v>#REF!</v>
      </c>
      <c r="W2" s="11" t="e">
        <f>IF(#REF!="ON",IF(RIGHT(#REF!,1)=".","",IF(#REF!&lt;0,"",#REF!)),"")</f>
        <v>#REF!</v>
      </c>
      <c r="X2" s="11" t="e">
        <f>IF(#REF!="ON",IF(RIGHT(#REF!,1)=".","",IF(#REF!&lt;0,"",#REF!)),"")</f>
        <v>#REF!</v>
      </c>
      <c r="Y2" s="11" t="e">
        <f>IF(#REF!="ON",IF(RIGHT(#REF!,1)=".","",IF(#REF!&lt;0,"",#REF!)),"")</f>
        <v>#REF!</v>
      </c>
      <c r="Z2" s="11" t="e">
        <f>IF(#REF!="ON",IF(RIGHT(#REF!,1)=".","",IF(#REF!&lt;0,"",#REF!)),"")</f>
        <v>#REF!</v>
      </c>
      <c r="AA2" s="11" t="e">
        <f>IF(#REF!="ON",IF(RIGHT(#REF!,1)=".","",IF(#REF!&lt;0,"",#REF!)),"")</f>
        <v>#REF!</v>
      </c>
      <c r="AB2" s="11" t="e">
        <f>IF(#REF!="ON",IF(RIGHT(#REF!,1)=".","",IF(#REF!&lt;0,"",#REF!)),"")</f>
        <v>#REF!</v>
      </c>
      <c r="AC2" s="11" t="e">
        <f>IF(#REF!="ON",IF(RIGHT(#REF!,1)=".","",IF(#REF!&lt;0,"",#REF!)),"")</f>
        <v>#REF!</v>
      </c>
      <c r="AD2" s="12" t="e">
        <f>IF(#REF!="ON",IF(RIGHT(#REF!,1)=".","",IF(#REF!&lt;0,"",#REF!)),"")</f>
        <v>#REF!</v>
      </c>
    </row>
    <row r="3" spans="1:30" ht="28.7" customHeight="1">
      <c r="A3" s="13">
        <v>2</v>
      </c>
      <c r="B3" s="14">
        <v>50</v>
      </c>
      <c r="C3" s="15" t="e">
        <f>LOOKUP(A3,#REF!,#REF!)</f>
        <v>#REF!</v>
      </c>
      <c r="D3" s="16" t="e">
        <f>IF(#REF!="ON",F3&amp;IF(#REF!&gt;0,",giảm "&amp;#REF!&amp;"% học phí",""),"")</f>
        <v>#REF!</v>
      </c>
      <c r="E3" s="17" t="e">
        <f>IF(#REF!="ON",SUMIF(#REF!,"&gt;0"),"")</f>
        <v>#REF!</v>
      </c>
      <c r="F3" s="16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 t="e">
        <f>IF(#REF!="ON",IF(RIGHT(#REF!,1)=".","",IF(#REF!&lt;0,"",#REF!)),"")</f>
        <v>#REF!</v>
      </c>
      <c r="U3" s="18" t="e">
        <f>IF(#REF!="ON",IF(RIGHT(#REF!,1)=".","",IF(#REF!&lt;0,"",#REF!)),"")</f>
        <v>#REF!</v>
      </c>
      <c r="V3" s="18" t="e">
        <f>IF(#REF!="ON",IF(RIGHT(#REF!,1)=".","",IF(#REF!&lt;0,"",#REF!)),"")</f>
        <v>#REF!</v>
      </c>
      <c r="W3" s="18" t="e">
        <f>IF(#REF!="ON",IF(RIGHT(#REF!,1)=".","",IF(#REF!&lt;0,"",#REF!)),"")</f>
        <v>#REF!</v>
      </c>
      <c r="X3" s="18" t="e">
        <f>IF(#REF!="ON",IF(RIGHT(#REF!,1)=".","",IF(#REF!&lt;0,"",#REF!)),"")</f>
        <v>#REF!</v>
      </c>
      <c r="Y3" s="18" t="e">
        <f>IF(#REF!="ON",IF(RIGHT(#REF!,1)=".","",IF(#REF!&lt;0,"",#REF!)),"")</f>
        <v>#REF!</v>
      </c>
      <c r="Z3" s="18" t="e">
        <f>IF(#REF!="ON",IF(RIGHT(#REF!,1)=".","",IF(#REF!&lt;0,"",#REF!)),"")</f>
        <v>#REF!</v>
      </c>
      <c r="AA3" s="18" t="e">
        <f>IF(#REF!="ON",IF(RIGHT(#REF!,1)=".","",IF(#REF!&lt;0,"",#REF!)),"")</f>
        <v>#REF!</v>
      </c>
      <c r="AB3" s="18" t="e">
        <f>IF(#REF!="ON",IF(RIGHT(#REF!,1)=".","",IF(#REF!&lt;0,"",#REF!)),"")</f>
        <v>#REF!</v>
      </c>
      <c r="AC3" s="18" t="e">
        <f>IF(#REF!="ON",IF(RIGHT(#REF!,1)=".","",IF(#REF!&lt;0,"",#REF!)),"")</f>
        <v>#REF!</v>
      </c>
      <c r="AD3" s="19" t="e">
        <f>IF(#REF!="ON",IF(RIGHT(#REF!,1)=".","",IF(#REF!&lt;0,"",#REF!)),"")</f>
        <v>#REF!</v>
      </c>
    </row>
    <row r="4" spans="1:30" ht="32.450000000000003" customHeight="1">
      <c r="A4" s="13">
        <v>3</v>
      </c>
      <c r="B4" s="14">
        <f t="shared" ref="B4:B101" si="0">50+10+10+10</f>
        <v>80</v>
      </c>
      <c r="C4" s="15" t="e">
        <f>LOOKUP(A4,#REF!,#REF!)</f>
        <v>#REF!</v>
      </c>
      <c r="D4" s="16" t="e">
        <f>IF(#REF!="ON",F4&amp;IF(#REF!&gt;0,",giảm "&amp;#REF!&amp;"% học phí",""),"")</f>
        <v>#REF!</v>
      </c>
      <c r="E4" s="17" t="e">
        <f>IF(#REF!="ON",SUMIF(#REF!,"&gt;0"),"")</f>
        <v>#REF!</v>
      </c>
      <c r="F4" s="16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 t="e">
        <f>IF(#REF!="ON",IF(RIGHT(#REF!,1)=".","",IF(#REF!&lt;0,"",#REF!)),"")</f>
        <v>#REF!</v>
      </c>
      <c r="U4" s="18" t="e">
        <f>IF(#REF!="ON",IF(RIGHT(#REF!,1)=".","",IF(#REF!&lt;0,"",#REF!)),"")</f>
        <v>#REF!</v>
      </c>
      <c r="V4" s="18" t="e">
        <f>IF(#REF!="ON",IF(RIGHT(#REF!,1)=".","",IF(#REF!&lt;0,"",#REF!)),"")</f>
        <v>#REF!</v>
      </c>
      <c r="W4" s="18" t="e">
        <f>IF(#REF!="ON",IF(RIGHT(#REF!,1)=".","",IF(#REF!&lt;0,"",#REF!)),"")</f>
        <v>#REF!</v>
      </c>
      <c r="X4" s="18" t="e">
        <f>IF(#REF!="ON",IF(RIGHT(#REF!,1)=".","",IF(#REF!&lt;0,"",#REF!)),"")</f>
        <v>#REF!</v>
      </c>
      <c r="Y4" s="18" t="e">
        <f>IF(#REF!="ON",IF(RIGHT(#REF!,1)=".","",IF(#REF!&lt;0,"",#REF!)),"")</f>
        <v>#REF!</v>
      </c>
      <c r="Z4" s="18" t="e">
        <f>IF(#REF!="ON",IF(RIGHT(#REF!,1)=".","",IF(#REF!&lt;0,"",#REF!)),"")</f>
        <v>#REF!</v>
      </c>
      <c r="AA4" s="18" t="e">
        <f>IF(#REF!="ON",IF(RIGHT(#REF!,1)=".","",IF(#REF!&lt;0,"",#REF!)),"")</f>
        <v>#REF!</v>
      </c>
      <c r="AB4" s="18" t="e">
        <f>IF(#REF!="ON",IF(RIGHT(#REF!,1)=".","",IF(#REF!&lt;0,"",#REF!)),"")</f>
        <v>#REF!</v>
      </c>
      <c r="AC4" s="18" t="e">
        <f>IF(#REF!="ON",IF(RIGHT(#REF!,1)=".","",IF(#REF!&lt;0,"",#REF!)),"")</f>
        <v>#REF!</v>
      </c>
      <c r="AD4" s="19" t="e">
        <f>IF(#REF!="ON",IF(RIGHT(#REF!,1)=".","",IF(#REF!&lt;0,"",#REF!)),"")</f>
        <v>#REF!</v>
      </c>
    </row>
    <row r="5" spans="1:30" ht="28.7" customHeight="1">
      <c r="A5" s="13">
        <v>4</v>
      </c>
      <c r="B5" s="14">
        <f t="shared" ref="B5:B241" si="1">10</f>
        <v>10</v>
      </c>
      <c r="C5" s="15" t="e">
        <f>LOOKUP(A5,#REF!,#REF!)</f>
        <v>#REF!</v>
      </c>
      <c r="D5" s="16" t="e">
        <f>IF(#REF!="ON",F5&amp;IF(#REF!&gt;0,",giảm "&amp;#REF!&amp;"% học phí",""),"")</f>
        <v>#REF!</v>
      </c>
      <c r="E5" s="17" t="e">
        <f>IF(#REF!="ON",SUMIF(#REF!,"&gt;0"),"")</f>
        <v>#REF!</v>
      </c>
      <c r="F5" s="16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 t="e">
        <f>IF(#REF!="ON",IF(RIGHT(#REF!,1)=".","",IF(#REF!&lt;0,"",#REF!)),"")</f>
        <v>#REF!</v>
      </c>
      <c r="U5" s="18" t="e">
        <f>IF(#REF!="ON",IF(RIGHT(#REF!,1)=".","",IF(#REF!&lt;0,"",#REF!)),"")</f>
        <v>#REF!</v>
      </c>
      <c r="V5" s="18" t="e">
        <f>IF(#REF!="ON",IF(RIGHT(#REF!,1)=".","",IF(#REF!&lt;0,"",#REF!)),"")</f>
        <v>#REF!</v>
      </c>
      <c r="W5" s="18" t="e">
        <f>IF(#REF!="ON",IF(RIGHT(#REF!,1)=".","",IF(#REF!&lt;0,"",#REF!)),"")</f>
        <v>#REF!</v>
      </c>
      <c r="X5" s="18" t="e">
        <f>IF(#REF!="ON",IF(RIGHT(#REF!,1)=".","",IF(#REF!&lt;0,"",#REF!)),"")</f>
        <v>#REF!</v>
      </c>
      <c r="Y5" s="18" t="e">
        <f>IF(#REF!="ON",IF(RIGHT(#REF!,1)=".","",IF(#REF!&lt;0,"",#REF!)),"")</f>
        <v>#REF!</v>
      </c>
      <c r="Z5" s="18" t="e">
        <f>IF(#REF!="ON",IF(RIGHT(#REF!,1)=".","",IF(#REF!&lt;0,"",#REF!)),"")</f>
        <v>#REF!</v>
      </c>
      <c r="AA5" s="18" t="e">
        <f>IF(#REF!="ON",IF(RIGHT(#REF!,1)=".","",IF(#REF!&lt;0,"",#REF!)),"")</f>
        <v>#REF!</v>
      </c>
      <c r="AB5" s="18" t="e">
        <f>IF(#REF!="ON",IF(RIGHT(#REF!,1)=".","",IF(#REF!&lt;0,"",#REF!)),"")</f>
        <v>#REF!</v>
      </c>
      <c r="AC5" s="18" t="e">
        <f>IF(#REF!="ON",IF(RIGHT(#REF!,1)=".","",IF(#REF!&lt;0,"",#REF!)),"")</f>
        <v>#REF!</v>
      </c>
      <c r="AD5" s="19" t="e">
        <f>IF(#REF!="ON",IF(RIGHT(#REF!,1)=".","",IF(#REF!&lt;0,"",#REF!)),"")</f>
        <v>#REF!</v>
      </c>
    </row>
    <row r="6" spans="1:30" ht="28.7" customHeight="1">
      <c r="A6" s="13">
        <v>5</v>
      </c>
      <c r="B6" s="14">
        <f t="shared" ref="B6:B245" si="2">20</f>
        <v>20</v>
      </c>
      <c r="C6" s="15" t="e">
        <f>LOOKUP(A6,#REF!,#REF!)</f>
        <v>#REF!</v>
      </c>
      <c r="D6" s="16" t="e">
        <f>IF(#REF!="ON",F6&amp;IF(#REF!&gt;0,",giảm "&amp;#REF!&amp;"% học phí",""),"")</f>
        <v>#REF!</v>
      </c>
      <c r="E6" s="17" t="e">
        <f>IF(#REF!="ON",SUMIF(#REF!,"&gt;0"),"")</f>
        <v>#REF!</v>
      </c>
      <c r="F6" s="16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 t="e">
        <f>IF(#REF!="ON",IF(RIGHT(#REF!,1)=".","",IF(#REF!&lt;0,"",#REF!)),"")</f>
        <v>#REF!</v>
      </c>
      <c r="U6" s="18" t="e">
        <f>IF(#REF!="ON",IF(RIGHT(#REF!,1)=".","",IF(#REF!&lt;0,"",#REF!)),"")</f>
        <v>#REF!</v>
      </c>
      <c r="V6" s="18" t="e">
        <f>IF(#REF!="ON",IF(RIGHT(#REF!,1)=".","",IF(#REF!&lt;0,"",#REF!)),"")</f>
        <v>#REF!</v>
      </c>
      <c r="W6" s="18" t="e">
        <f>IF(#REF!="ON",IF(RIGHT(#REF!,1)=".","",IF(#REF!&lt;0,"",#REF!)),"")</f>
        <v>#REF!</v>
      </c>
      <c r="X6" s="18" t="e">
        <f>IF(#REF!="ON",IF(RIGHT(#REF!,1)=".","",IF(#REF!&lt;0,"",#REF!)),"")</f>
        <v>#REF!</v>
      </c>
      <c r="Y6" s="18" t="e">
        <f>IF(#REF!="ON",IF(RIGHT(#REF!,1)=".","",IF(#REF!&lt;0,"",#REF!)),"")</f>
        <v>#REF!</v>
      </c>
      <c r="Z6" s="18" t="e">
        <f>IF(#REF!="ON",IF(RIGHT(#REF!,1)=".","",IF(#REF!&lt;0,"",#REF!)),"")</f>
        <v>#REF!</v>
      </c>
      <c r="AA6" s="18" t="e">
        <f>IF(#REF!="ON",IF(RIGHT(#REF!,1)=".","",IF(#REF!&lt;0,"",#REF!)),"")</f>
        <v>#REF!</v>
      </c>
      <c r="AB6" s="18" t="e">
        <f>IF(#REF!="ON",IF(RIGHT(#REF!,1)=".","",IF(#REF!&lt;0,"",#REF!)),"")</f>
        <v>#REF!</v>
      </c>
      <c r="AC6" s="18" t="e">
        <f>IF(#REF!="ON",IF(RIGHT(#REF!,1)=".","",IF(#REF!&lt;0,"",#REF!)),"")</f>
        <v>#REF!</v>
      </c>
      <c r="AD6" s="19" t="e">
        <f>IF(#REF!="ON",IF(RIGHT(#REF!,1)=".","",IF(#REF!&lt;0,"",#REF!)),"")</f>
        <v>#REF!</v>
      </c>
    </row>
    <row r="7" spans="1:30" ht="28.7" customHeight="1">
      <c r="A7" s="13">
        <v>6</v>
      </c>
      <c r="B7" s="14">
        <f t="shared" ref="B7:B62" si="3">10+50</f>
        <v>60</v>
      </c>
      <c r="C7" s="20" t="e">
        <f>LOOKUP(A7,#REF!,#REF!)</f>
        <v>#REF!</v>
      </c>
      <c r="D7" s="16" t="e">
        <f>IF(#REF!="ON",F7&amp;IF(#REF!&gt;0,",giảm "&amp;#REF!&amp;"% học phí",""),"")</f>
        <v>#REF!</v>
      </c>
      <c r="E7" s="17" t="e">
        <f>IF(#REF!="ON",SUMIF(#REF!,"&gt;0"),"")</f>
        <v>#REF!</v>
      </c>
      <c r="F7" s="16"/>
      <c r="G7" s="18"/>
      <c r="H7" s="18"/>
      <c r="I7" s="18"/>
      <c r="J7" s="18"/>
      <c r="K7" s="18"/>
      <c r="L7" s="18"/>
      <c r="M7" s="18"/>
      <c r="N7" s="18"/>
      <c r="O7" s="18" t="e">
        <f>IF(#REF!="ON",IF(RIGHT(#REF!,1)=".","",IF(#REF!&lt;0,"",#REF!)),"")</f>
        <v>#REF!</v>
      </c>
      <c r="P7" s="18" t="e">
        <f>IF(#REF!="ON",IF(RIGHT(#REF!,1)=".","",IF(#REF!&lt;0,"",#REF!)),"")</f>
        <v>#REF!</v>
      </c>
      <c r="Q7" s="18" t="e">
        <f>IF(#REF!="ON",IF(RIGHT(#REF!,1)=".","",IF(#REF!&lt;0,"",#REF!)),"")</f>
        <v>#REF!</v>
      </c>
      <c r="R7" s="18" t="e">
        <f>IF(#REF!="ON",IF(RIGHT(#REF!,1)=".","",IF(#REF!&lt;0,"",#REF!)),"")</f>
        <v>#REF!</v>
      </c>
      <c r="S7" s="18" t="e">
        <f>IF(#REF!="ON",IF(RIGHT(#REF!,1)=".","",IF(#REF!&lt;0,"",#REF!)),"")</f>
        <v>#REF!</v>
      </c>
      <c r="T7" s="18" t="e">
        <f>IF(#REF!="ON",IF(RIGHT(#REF!,1)=".","",IF(#REF!&lt;0,"",#REF!)),"")</f>
        <v>#REF!</v>
      </c>
      <c r="U7" s="18" t="e">
        <f>IF(#REF!="ON",IF(RIGHT(#REF!,1)=".","",IF(#REF!&lt;0,"",#REF!)),"")</f>
        <v>#REF!</v>
      </c>
      <c r="V7" s="18" t="e">
        <f>IF(#REF!="ON",IF(RIGHT(#REF!,1)=".","",IF(#REF!&lt;0,"",#REF!)),"")</f>
        <v>#REF!</v>
      </c>
      <c r="W7" s="18" t="e">
        <f>IF(#REF!="ON",IF(RIGHT(#REF!,1)=".","",IF(#REF!&lt;0,"",#REF!)),"")</f>
        <v>#REF!</v>
      </c>
      <c r="X7" s="18" t="e">
        <f>IF(#REF!="ON",IF(RIGHT(#REF!,1)=".","",IF(#REF!&lt;0,"",#REF!)),"")</f>
        <v>#REF!</v>
      </c>
      <c r="Y7" s="18" t="e">
        <f>IF(#REF!="ON",IF(RIGHT(#REF!,1)=".","",IF(#REF!&lt;0,"",#REF!)),"")</f>
        <v>#REF!</v>
      </c>
      <c r="Z7" s="18" t="e">
        <f>IF(#REF!="ON",IF(RIGHT(#REF!,1)=".","",IF(#REF!&lt;0,"",#REF!)),"")</f>
        <v>#REF!</v>
      </c>
      <c r="AA7" s="18" t="e">
        <f>IF(#REF!="ON",IF(RIGHT(#REF!,1)=".","",IF(#REF!&lt;0,"",#REF!)),"")</f>
        <v>#REF!</v>
      </c>
      <c r="AB7" s="18" t="e">
        <f>IF(#REF!="ON",IF(RIGHT(#REF!,1)=".","",IF(#REF!&lt;0,"",#REF!)),"")</f>
        <v>#REF!</v>
      </c>
      <c r="AC7" s="18" t="e">
        <f>IF(#REF!="ON",IF(RIGHT(#REF!,1)=".","",IF(#REF!&lt;0,"",#REF!)),"")</f>
        <v>#REF!</v>
      </c>
      <c r="AD7" s="19" t="e">
        <f>IF(#REF!="ON",IF(RIGHT(#REF!,1)=".","",IF(#REF!&lt;0,"",#REF!)),"")</f>
        <v>#REF!</v>
      </c>
    </row>
    <row r="8" spans="1:30" ht="28.7" customHeight="1">
      <c r="A8" s="13">
        <v>7</v>
      </c>
      <c r="B8" s="14">
        <f>50+10+20+10+10+50+10+10+10</f>
        <v>180</v>
      </c>
      <c r="C8" s="15" t="e">
        <f>LOOKUP(A8,#REF!,#REF!)</f>
        <v>#REF!</v>
      </c>
      <c r="D8" s="16" t="e">
        <f>IF(#REF!="ON",F8&amp;IF(#REF!&gt;0,",giảm "&amp;#REF!&amp;"% học phí",""),"")</f>
        <v>#REF!</v>
      </c>
      <c r="E8" s="17" t="e">
        <f>IF(#REF!="ON",SUMIF(#REF!,"&gt;0"),"")</f>
        <v>#REF!</v>
      </c>
      <c r="F8" s="16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 t="e">
        <f>IF(#REF!="ON",IF(RIGHT(#REF!,1)=".","",IF(#REF!&lt;0,"",#REF!)),"")</f>
        <v>#REF!</v>
      </c>
      <c r="U8" s="18" t="e">
        <f>IF(#REF!="ON",IF(RIGHT(#REF!,1)=".","",IF(#REF!&lt;0,"",#REF!)),"")</f>
        <v>#REF!</v>
      </c>
      <c r="V8" s="18" t="e">
        <f>IF(#REF!="ON",IF(RIGHT(#REF!,1)=".","",IF(#REF!&lt;0,"",#REF!)),"")</f>
        <v>#REF!</v>
      </c>
      <c r="W8" s="18" t="e">
        <f>IF(#REF!="ON",IF(RIGHT(#REF!,1)=".","",IF(#REF!&lt;0,"",#REF!)),"")</f>
        <v>#REF!</v>
      </c>
      <c r="X8" s="18" t="e">
        <f>IF(#REF!="ON",IF(RIGHT(#REF!,1)=".","",IF(#REF!&lt;0,"",#REF!)),"")</f>
        <v>#REF!</v>
      </c>
      <c r="Y8" s="18" t="e">
        <f>IF(#REF!="ON",IF(RIGHT(#REF!,1)=".","",IF(#REF!&lt;0,"",#REF!)),"")</f>
        <v>#REF!</v>
      </c>
      <c r="Z8" s="18" t="e">
        <f>IF(#REF!="ON",IF(RIGHT(#REF!,1)=".","",IF(#REF!&lt;0,"",#REF!)),"")</f>
        <v>#REF!</v>
      </c>
      <c r="AA8" s="18" t="e">
        <f>IF(#REF!="ON",IF(RIGHT(#REF!,1)=".","",IF(#REF!&lt;0,"",#REF!)),"")</f>
        <v>#REF!</v>
      </c>
      <c r="AB8" s="18" t="e">
        <f>IF(#REF!="ON",IF(RIGHT(#REF!,1)=".","",IF(#REF!&lt;0,"",#REF!)),"")</f>
        <v>#REF!</v>
      </c>
      <c r="AC8" s="18" t="e">
        <f>IF(#REF!="ON",IF(RIGHT(#REF!,1)=".","",IF(#REF!&lt;0,"",#REF!)),"")</f>
        <v>#REF!</v>
      </c>
      <c r="AD8" s="19" t="e">
        <f>IF(#REF!="ON",IF(RIGHT(#REF!,1)=".","",IF(#REF!&lt;0,"",#REF!)),"")</f>
        <v>#REF!</v>
      </c>
    </row>
    <row r="9" spans="1:30" ht="28.7" customHeight="1">
      <c r="A9" s="13">
        <v>8</v>
      </c>
      <c r="B9" s="14">
        <f t="shared" si="1"/>
        <v>10</v>
      </c>
      <c r="C9" s="15" t="e">
        <f>LOOKUP(A9,#REF!,#REF!)</f>
        <v>#REF!</v>
      </c>
      <c r="D9" s="16" t="e">
        <f>IF(#REF!="ON",F9&amp;IF(#REF!&gt;0,",giảm "&amp;#REF!&amp;"% học phí",""),"")</f>
        <v>#REF!</v>
      </c>
      <c r="E9" s="17" t="e">
        <f>IF(#REF!="ON",SUMIF(#REF!,"&gt;0"),"")</f>
        <v>#REF!</v>
      </c>
      <c r="F9" s="16"/>
      <c r="G9" s="18"/>
      <c r="H9" s="18"/>
      <c r="I9" s="18"/>
      <c r="J9" s="18"/>
      <c r="K9" s="18"/>
      <c r="L9" s="18"/>
      <c r="M9" s="18" t="e">
        <f>IF(#REF!="ON",IF(RIGHT(#REF!,1)=".","",IF(#REF!&lt;0,"",#REF!)),"")</f>
        <v>#REF!</v>
      </c>
      <c r="N9" s="18" t="e">
        <f>IF(#REF!="ON",IF(RIGHT(#REF!,1)=".","",IF(#REF!&lt;0,"",#REF!)),"")</f>
        <v>#REF!</v>
      </c>
      <c r="O9" s="18"/>
      <c r="P9" s="18"/>
      <c r="Q9" s="18"/>
      <c r="R9" s="18"/>
      <c r="S9" s="18"/>
      <c r="T9" s="18" t="e">
        <f>IF(#REF!="ON",IF(RIGHT(#REF!,1)=".","",IF(#REF!&lt;0,"",#REF!)),"")</f>
        <v>#REF!</v>
      </c>
      <c r="U9" s="18" t="e">
        <f>IF(#REF!="ON",IF(RIGHT(#REF!,1)=".","",IF(#REF!&lt;0,"",#REF!)),"")</f>
        <v>#REF!</v>
      </c>
      <c r="V9" s="18" t="e">
        <f>IF(#REF!="ON",IF(RIGHT(#REF!,1)=".","",IF(#REF!&lt;0,"",#REF!)),"")</f>
        <v>#REF!</v>
      </c>
      <c r="W9" s="18" t="e">
        <f>IF(#REF!="ON",IF(RIGHT(#REF!,1)=".","",IF(#REF!&lt;0,"",#REF!)),"")</f>
        <v>#REF!</v>
      </c>
      <c r="X9" s="18" t="e">
        <f>IF(#REF!="ON",IF(RIGHT(#REF!,1)=".","",IF(#REF!&lt;0,"",#REF!)),"")</f>
        <v>#REF!</v>
      </c>
      <c r="Y9" s="18" t="e">
        <f>IF(#REF!="ON",IF(RIGHT(#REF!,1)=".","",IF(#REF!&lt;0,"",#REF!)),"")</f>
        <v>#REF!</v>
      </c>
      <c r="Z9" s="18" t="e">
        <f>IF(#REF!="ON",IF(RIGHT(#REF!,1)=".","",IF(#REF!&lt;0,"",#REF!)),"")</f>
        <v>#REF!</v>
      </c>
      <c r="AA9" s="18" t="e">
        <f>IF(#REF!="ON",IF(RIGHT(#REF!,1)=".","",IF(#REF!&lt;0,"",#REF!)),"")</f>
        <v>#REF!</v>
      </c>
      <c r="AB9" s="18" t="e">
        <f>IF(#REF!="ON",IF(RIGHT(#REF!,1)=".","",IF(#REF!&lt;0,"",#REF!)),"")</f>
        <v>#REF!</v>
      </c>
      <c r="AC9" s="18" t="e">
        <f>IF(#REF!="ON",IF(RIGHT(#REF!,1)=".","",IF(#REF!&lt;0,"",#REF!)),"")</f>
        <v>#REF!</v>
      </c>
      <c r="AD9" s="19" t="e">
        <f>IF(#REF!="ON",IF(RIGHT(#REF!,1)=".","",IF(#REF!&lt;0,"",#REF!)),"")</f>
        <v>#REF!</v>
      </c>
    </row>
    <row r="10" spans="1:30" ht="28.7" customHeight="1">
      <c r="A10" s="13">
        <v>9</v>
      </c>
      <c r="B10" s="14">
        <f t="shared" si="1"/>
        <v>10</v>
      </c>
      <c r="C10" s="15" t="e">
        <f>LOOKUP(A10,#REF!,#REF!)</f>
        <v>#REF!</v>
      </c>
      <c r="D10" s="16" t="e">
        <f>IF(#REF!="ON",F10&amp;IF(#REF!&gt;0,",giảm "&amp;#REF!&amp;"% học phí",""),"")</f>
        <v>#REF!</v>
      </c>
      <c r="E10" s="17" t="e">
        <f>IF(#REF!="ON",SUMIF(#REF!,"&gt;0"),"")</f>
        <v>#REF!</v>
      </c>
      <c r="F10" s="16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 t="e">
        <f>IF(#REF!="ON",IF(RIGHT(#REF!,1)=".","",IF(#REF!&lt;0,"",#REF!)),"")</f>
        <v>#REF!</v>
      </c>
      <c r="U10" s="18" t="e">
        <f>IF(#REF!="ON",IF(RIGHT(#REF!,1)=".","",IF(#REF!&lt;0,"",#REF!)),"")</f>
        <v>#REF!</v>
      </c>
      <c r="V10" s="18" t="e">
        <f>IF(#REF!="ON",IF(RIGHT(#REF!,1)=".","",IF(#REF!&lt;0,"",#REF!)),"")</f>
        <v>#REF!</v>
      </c>
      <c r="W10" s="18" t="e">
        <f>IF(#REF!="ON",IF(RIGHT(#REF!,1)=".","",IF(#REF!&lt;0,"",#REF!)),"")</f>
        <v>#REF!</v>
      </c>
      <c r="X10" s="18" t="e">
        <f>IF(#REF!="ON",IF(RIGHT(#REF!,1)=".","",IF(#REF!&lt;0,"",#REF!)),"")</f>
        <v>#REF!</v>
      </c>
      <c r="Y10" s="18" t="e">
        <f>IF(#REF!="ON",IF(RIGHT(#REF!,1)=".","",IF(#REF!&lt;0,"",#REF!)),"")</f>
        <v>#REF!</v>
      </c>
      <c r="Z10" s="18" t="e">
        <f>IF(#REF!="ON",IF(RIGHT(#REF!,1)=".","",IF(#REF!&lt;0,"",#REF!)),"")</f>
        <v>#REF!</v>
      </c>
      <c r="AA10" s="18" t="e">
        <f>IF(#REF!="ON",IF(RIGHT(#REF!,1)=".","",IF(#REF!&lt;0,"",#REF!)),"")</f>
        <v>#REF!</v>
      </c>
      <c r="AB10" s="18" t="e">
        <f>IF(#REF!="ON",IF(RIGHT(#REF!,1)=".","",IF(#REF!&lt;0,"",#REF!)),"")</f>
        <v>#REF!</v>
      </c>
      <c r="AC10" s="18" t="e">
        <f>IF(#REF!="ON",IF(RIGHT(#REF!,1)=".","",IF(#REF!&lt;0,"",#REF!)),"")</f>
        <v>#REF!</v>
      </c>
      <c r="AD10" s="19" t="e">
        <f>IF(#REF!="ON",IF(RIGHT(#REF!,1)=".","",IF(#REF!&lt;0,"",#REF!)),"")</f>
        <v>#REF!</v>
      </c>
    </row>
    <row r="11" spans="1:30" ht="28.7" customHeight="1">
      <c r="A11" s="13">
        <v>10</v>
      </c>
      <c r="B11" s="14">
        <f t="shared" ref="B11:B253" si="4">50</f>
        <v>50</v>
      </c>
      <c r="C11" s="15" t="e">
        <f>LOOKUP(A11,#REF!,#REF!)</f>
        <v>#REF!</v>
      </c>
      <c r="D11" s="16" t="e">
        <f>IF(#REF!="ON",F11&amp;IF(#REF!&gt;0,",giảm "&amp;#REF!&amp;"% học phí",""),"")</f>
        <v>#REF!</v>
      </c>
      <c r="E11" s="17" t="e">
        <f>IF(#REF!="ON",SUMIF(#REF!,"&gt;0"),"")</f>
        <v>#REF!</v>
      </c>
      <c r="F11" s="16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 t="e">
        <f>IF(#REF!="ON",IF(RIGHT(#REF!,1)=".","",IF(#REF!&lt;0,"",#REF!)),"")</f>
        <v>#REF!</v>
      </c>
      <c r="U11" s="18" t="e">
        <f>IF(#REF!="ON",IF(RIGHT(#REF!,1)=".","",IF(#REF!&lt;0,"",#REF!)),"")</f>
        <v>#REF!</v>
      </c>
      <c r="V11" s="18" t="e">
        <f>IF(#REF!="ON",IF(RIGHT(#REF!,1)=".","",IF(#REF!&lt;0,"",#REF!)),"")</f>
        <v>#REF!</v>
      </c>
      <c r="W11" s="18" t="e">
        <f>IF(#REF!="ON",IF(RIGHT(#REF!,1)=".","",IF(#REF!&lt;0,"",#REF!)),"")</f>
        <v>#REF!</v>
      </c>
      <c r="X11" s="18" t="e">
        <f>IF(#REF!="ON",IF(RIGHT(#REF!,1)=".","",IF(#REF!&lt;0,"",#REF!)),"")</f>
        <v>#REF!</v>
      </c>
      <c r="Y11" s="18" t="e">
        <f>IF(#REF!="ON",IF(RIGHT(#REF!,1)=".","",IF(#REF!&lt;0,"",#REF!)),"")</f>
        <v>#REF!</v>
      </c>
      <c r="Z11" s="18" t="e">
        <f>IF(#REF!="ON",IF(RIGHT(#REF!,1)=".","",IF(#REF!&lt;0,"",#REF!)),"")</f>
        <v>#REF!</v>
      </c>
      <c r="AA11" s="18" t="e">
        <f>IF(#REF!="ON",IF(RIGHT(#REF!,1)=".","",IF(#REF!&lt;0,"",#REF!)),"")</f>
        <v>#REF!</v>
      </c>
      <c r="AB11" s="18" t="e">
        <f>IF(#REF!="ON",IF(RIGHT(#REF!,1)=".","",IF(#REF!&lt;0,"",#REF!)),"")</f>
        <v>#REF!</v>
      </c>
      <c r="AC11" s="18" t="e">
        <f>IF(#REF!="ON",IF(RIGHT(#REF!,1)=".","",IF(#REF!&lt;0,"",#REF!)),"")</f>
        <v>#REF!</v>
      </c>
      <c r="AD11" s="19" t="e">
        <f>IF(#REF!="ON",IF(RIGHT(#REF!,1)=".","",IF(#REF!&lt;0,"",#REF!)),"")</f>
        <v>#REF!</v>
      </c>
    </row>
    <row r="12" spans="1:30" ht="28.7" customHeight="1">
      <c r="A12" s="13">
        <v>11</v>
      </c>
      <c r="B12" s="14">
        <f t="shared" ref="B12:B79" si="5">50+50</f>
        <v>100</v>
      </c>
      <c r="C12" s="15" t="e">
        <f>LOOKUP(A12,#REF!,#REF!)</f>
        <v>#REF!</v>
      </c>
      <c r="D12" s="16" t="e">
        <f>IF(#REF!="ON",F12&amp;IF(#REF!&gt;0,",giảm "&amp;#REF!&amp;"% học phí",""),"")</f>
        <v>#REF!</v>
      </c>
      <c r="E12" s="17" t="e">
        <f>IF(#REF!="ON",SUMIF(#REF!,"&gt;0"),"")</f>
        <v>#REF!</v>
      </c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 t="e">
        <f>IF(#REF!="ON",IF(RIGHT(#REF!,1)=".","",IF(#REF!&lt;0,"",#REF!)),"")</f>
        <v>#REF!</v>
      </c>
      <c r="U12" s="18" t="e">
        <f>IF(#REF!="ON",IF(RIGHT(#REF!,1)=".","",IF(#REF!&lt;0,"",#REF!)),"")</f>
        <v>#REF!</v>
      </c>
      <c r="V12" s="18" t="e">
        <f>IF(#REF!="ON",IF(RIGHT(#REF!,1)=".","",IF(#REF!&lt;0,"",#REF!)),"")</f>
        <v>#REF!</v>
      </c>
      <c r="W12" s="18" t="e">
        <f>IF(#REF!="ON",IF(RIGHT(#REF!,1)=".","",IF(#REF!&lt;0,"",#REF!)),"")</f>
        <v>#REF!</v>
      </c>
      <c r="X12" s="18" t="e">
        <f>IF(#REF!="ON",IF(RIGHT(#REF!,1)=".","",IF(#REF!&lt;0,"",#REF!)),"")</f>
        <v>#REF!</v>
      </c>
      <c r="Y12" s="18" t="e">
        <f>IF(#REF!="ON",IF(RIGHT(#REF!,1)=".","",IF(#REF!&lt;0,"",#REF!)),"")</f>
        <v>#REF!</v>
      </c>
      <c r="Z12" s="18" t="e">
        <f>IF(#REF!="ON",IF(RIGHT(#REF!,1)=".","",IF(#REF!&lt;0,"",#REF!)),"")</f>
        <v>#REF!</v>
      </c>
      <c r="AA12" s="18" t="e">
        <f>IF(#REF!="ON",IF(RIGHT(#REF!,1)=".","",IF(#REF!&lt;0,"",#REF!)),"")</f>
        <v>#REF!</v>
      </c>
      <c r="AB12" s="18" t="e">
        <f>IF(#REF!="ON",IF(RIGHT(#REF!,1)=".","",IF(#REF!&lt;0,"",#REF!)),"")</f>
        <v>#REF!</v>
      </c>
      <c r="AC12" s="18" t="e">
        <f>IF(#REF!="ON",IF(RIGHT(#REF!,1)=".","",IF(#REF!&lt;0,"",#REF!)),"")</f>
        <v>#REF!</v>
      </c>
      <c r="AD12" s="19" t="e">
        <f>IF(#REF!="ON",IF(RIGHT(#REF!,1)=".","",IF(#REF!&lt;0,"",#REF!)),"")</f>
        <v>#REF!</v>
      </c>
    </row>
    <row r="13" spans="1:30" ht="28.7" customHeight="1">
      <c r="A13" s="13">
        <v>12</v>
      </c>
      <c r="B13" s="14">
        <f>10+100+90+90</f>
        <v>290</v>
      </c>
      <c r="C13" s="15" t="e">
        <f>LOOKUP(A13,#REF!,#REF!)</f>
        <v>#REF!</v>
      </c>
      <c r="D13" s="16" t="e">
        <f>IF(#REF!="ON",F13&amp;IF(#REF!&gt;0,",giảm "&amp;#REF!&amp;"% học phí",""),"")</f>
        <v>#REF!</v>
      </c>
      <c r="E13" s="17" t="e">
        <f>IF(#REF!="ON",SUMIF(#REF!,"&gt;0"),"")</f>
        <v>#REF!</v>
      </c>
      <c r="F13" s="16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 t="e">
        <f>IF(#REF!="ON",IF(RIGHT(#REF!,1)=".","",IF(#REF!&lt;0,"",#REF!)),"")</f>
        <v>#REF!</v>
      </c>
      <c r="U13" s="18" t="e">
        <f>IF(#REF!="ON",IF(RIGHT(#REF!,1)=".","",IF(#REF!&lt;0,"",#REF!)),"")</f>
        <v>#REF!</v>
      </c>
      <c r="V13" s="18" t="e">
        <f>IF(#REF!="ON",IF(RIGHT(#REF!,1)=".","",IF(#REF!&lt;0,"",#REF!)),"")</f>
        <v>#REF!</v>
      </c>
      <c r="W13" s="18" t="e">
        <f>IF(#REF!="ON",IF(RIGHT(#REF!,1)=".","",IF(#REF!&lt;0,"",#REF!)),"")</f>
        <v>#REF!</v>
      </c>
      <c r="X13" s="18" t="e">
        <f>IF(#REF!="ON",IF(RIGHT(#REF!,1)=".","",IF(#REF!&lt;0,"",#REF!)),"")</f>
        <v>#REF!</v>
      </c>
      <c r="Y13" s="18" t="e">
        <f>IF(#REF!="ON",IF(RIGHT(#REF!,1)=".","",IF(#REF!&lt;0,"",#REF!)),"")</f>
        <v>#REF!</v>
      </c>
      <c r="Z13" s="18" t="e">
        <f>IF(#REF!="ON",IF(RIGHT(#REF!,1)=".","",IF(#REF!&lt;0,"",#REF!)),"")</f>
        <v>#REF!</v>
      </c>
      <c r="AA13" s="18" t="e">
        <f>IF(#REF!="ON",IF(RIGHT(#REF!,1)=".","",IF(#REF!&lt;0,"",#REF!)),"")</f>
        <v>#REF!</v>
      </c>
      <c r="AB13" s="18" t="e">
        <f>IF(#REF!="ON",IF(RIGHT(#REF!,1)=".","",IF(#REF!&lt;0,"",#REF!)),"")</f>
        <v>#REF!</v>
      </c>
      <c r="AC13" s="18" t="e">
        <f>IF(#REF!="ON",IF(RIGHT(#REF!,1)=".","",IF(#REF!&lt;0,"",#REF!)),"")</f>
        <v>#REF!</v>
      </c>
      <c r="AD13" s="19" t="e">
        <f>IF(#REF!="ON",IF(RIGHT(#REF!,1)=".","",IF(#REF!&lt;0,"",#REF!)),"")</f>
        <v>#REF!</v>
      </c>
    </row>
    <row r="14" spans="1:30" ht="28.7" customHeight="1">
      <c r="A14" s="13">
        <v>13</v>
      </c>
      <c r="B14" s="14">
        <f>100+50+100</f>
        <v>250</v>
      </c>
      <c r="C14" s="15" t="e">
        <f>LOOKUP(A14,#REF!,#REF!)</f>
        <v>#REF!</v>
      </c>
      <c r="D14" s="16" t="e">
        <f>IF(#REF!="ON",F14&amp;IF(#REF!&gt;0,",giảm "&amp;#REF!&amp;"% học phí",""),"")</f>
        <v>#REF!</v>
      </c>
      <c r="E14" s="17" t="e">
        <f>IF(#REF!="ON",SUMIF(#REF!,"&gt;0"),"")</f>
        <v>#REF!</v>
      </c>
      <c r="F14" s="16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 t="e">
        <f>IF(#REF!="ON",IF(RIGHT(#REF!,1)=".","",IF(#REF!&lt;0,"",#REF!)),"")</f>
        <v>#REF!</v>
      </c>
      <c r="U14" s="18" t="e">
        <f>IF(#REF!="ON",IF(RIGHT(#REF!,1)=".","",IF(#REF!&lt;0,"",#REF!)),"")</f>
        <v>#REF!</v>
      </c>
      <c r="V14" s="18" t="e">
        <f>IF(#REF!="ON",IF(RIGHT(#REF!,1)=".","",IF(#REF!&lt;0,"",#REF!)),"")</f>
        <v>#REF!</v>
      </c>
      <c r="W14" s="18" t="e">
        <f>IF(#REF!="ON",IF(RIGHT(#REF!,1)=".","",IF(#REF!&lt;0,"",#REF!)),"")</f>
        <v>#REF!</v>
      </c>
      <c r="X14" s="18" t="e">
        <f>IF(#REF!="ON",IF(RIGHT(#REF!,1)=".","",IF(#REF!&lt;0,"",#REF!)),"")</f>
        <v>#REF!</v>
      </c>
      <c r="Y14" s="18" t="e">
        <f>IF(#REF!="ON",IF(RIGHT(#REF!,1)=".","",IF(#REF!&lt;0,"",#REF!)),"")</f>
        <v>#REF!</v>
      </c>
      <c r="Z14" s="18" t="e">
        <f>IF(#REF!="ON",IF(RIGHT(#REF!,1)=".","",IF(#REF!&lt;0,"",#REF!)),"")</f>
        <v>#REF!</v>
      </c>
      <c r="AA14" s="18" t="e">
        <f>IF(#REF!="ON",IF(RIGHT(#REF!,1)=".","",IF(#REF!&lt;0,"",#REF!)),"")</f>
        <v>#REF!</v>
      </c>
      <c r="AB14" s="18" t="e">
        <f>IF(#REF!="ON",IF(RIGHT(#REF!,1)=".","",IF(#REF!&lt;0,"",#REF!)),"")</f>
        <v>#REF!</v>
      </c>
      <c r="AC14" s="18" t="e">
        <f>IF(#REF!="ON",IF(RIGHT(#REF!,1)=".","",IF(#REF!&lt;0,"",#REF!)),"")</f>
        <v>#REF!</v>
      </c>
      <c r="AD14" s="19" t="e">
        <f>IF(#REF!="ON",IF(RIGHT(#REF!,1)=".","",IF(#REF!&lt;0,"",#REF!)),"")</f>
        <v>#REF!</v>
      </c>
    </row>
    <row r="15" spans="1:30" ht="28.7" customHeight="1">
      <c r="A15" s="13">
        <v>14</v>
      </c>
      <c r="B15" s="14">
        <f>30+20+10+10+10+20</f>
        <v>100</v>
      </c>
      <c r="C15" s="15" t="e">
        <f>LOOKUP(A15,#REF!,#REF!)</f>
        <v>#REF!</v>
      </c>
      <c r="D15" s="16" t="e">
        <f>IF(#REF!="ON",F15&amp;IF(#REF!&gt;0,",giảm "&amp;#REF!&amp;"% học phí",""),"")</f>
        <v>#REF!</v>
      </c>
      <c r="E15" s="17" t="e">
        <f>IF(#REF!="ON",SUMIF(#REF!,"&gt;0"),"")</f>
        <v>#REF!</v>
      </c>
      <c r="F15" s="16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 t="e">
        <f>IF(#REF!="ON",IF(RIGHT(#REF!,1)=".","",IF(#REF!&lt;0,"",#REF!)),"")</f>
        <v>#REF!</v>
      </c>
      <c r="U15" s="18" t="e">
        <f>IF(#REF!="ON",IF(RIGHT(#REF!,1)=".","",IF(#REF!&lt;0,"",#REF!)),"")</f>
        <v>#REF!</v>
      </c>
      <c r="V15" s="18" t="e">
        <f>IF(#REF!="ON",IF(RIGHT(#REF!,1)=".","",IF(#REF!&lt;0,"",#REF!)),"")</f>
        <v>#REF!</v>
      </c>
      <c r="W15" s="18" t="e">
        <f>IF(#REF!="ON",IF(RIGHT(#REF!,1)=".","",IF(#REF!&lt;0,"",#REF!)),"")</f>
        <v>#REF!</v>
      </c>
      <c r="X15" s="18" t="e">
        <f>IF(#REF!="ON",IF(RIGHT(#REF!,1)=".","",IF(#REF!&lt;0,"",#REF!)),"")</f>
        <v>#REF!</v>
      </c>
      <c r="Y15" s="18" t="e">
        <f>IF(#REF!="ON",IF(RIGHT(#REF!,1)=".","",IF(#REF!&lt;0,"",#REF!)),"")</f>
        <v>#REF!</v>
      </c>
      <c r="Z15" s="18" t="e">
        <f>IF(#REF!="ON",IF(RIGHT(#REF!,1)=".","",IF(#REF!&lt;0,"",#REF!)),"")</f>
        <v>#REF!</v>
      </c>
      <c r="AA15" s="18" t="e">
        <f>IF(#REF!="ON",IF(RIGHT(#REF!,1)=".","",IF(#REF!&lt;0,"",#REF!)),"")</f>
        <v>#REF!</v>
      </c>
      <c r="AB15" s="18" t="e">
        <f>IF(#REF!="ON",IF(RIGHT(#REF!,1)=".","",IF(#REF!&lt;0,"",#REF!)),"")</f>
        <v>#REF!</v>
      </c>
      <c r="AC15" s="18" t="e">
        <f>IF(#REF!="ON",IF(RIGHT(#REF!,1)=".","",IF(#REF!&lt;0,"",#REF!)),"")</f>
        <v>#REF!</v>
      </c>
      <c r="AD15" s="19" t="e">
        <f>IF(#REF!="ON",IF(RIGHT(#REF!,1)=".","",IF(#REF!&lt;0,"",#REF!)),"")</f>
        <v>#REF!</v>
      </c>
    </row>
    <row r="16" spans="1:30" ht="28.7" customHeight="1">
      <c r="A16" s="13">
        <v>15</v>
      </c>
      <c r="B16" s="14">
        <f t="shared" ref="B16:B255" si="6">0</f>
        <v>0</v>
      </c>
      <c r="C16" s="15" t="e">
        <f>LOOKUP(A16,#REF!,#REF!)</f>
        <v>#REF!</v>
      </c>
      <c r="D16" s="16" t="e">
        <f>IF(#REF!="ON",F16&amp;IF(#REF!&gt;0,",giảm "&amp;#REF!&amp;"% học phí",""),"")</f>
        <v>#REF!</v>
      </c>
      <c r="E16" s="17" t="e">
        <f>IF(#REF!="ON",SUMIF(#REF!,"&gt;0"),"")</f>
        <v>#REF!</v>
      </c>
      <c r="F16" s="1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 t="e">
        <f>IF(#REF!="ON",IF(RIGHT(#REF!,1)=".","",IF(#REF!&lt;0,"",#REF!)),"")</f>
        <v>#REF!</v>
      </c>
      <c r="U16" s="18" t="e">
        <f>IF(#REF!="ON",IF(RIGHT(#REF!,1)=".","",IF(#REF!&lt;0,"",#REF!)),"")</f>
        <v>#REF!</v>
      </c>
      <c r="V16" s="18" t="e">
        <f>IF(#REF!="ON",IF(RIGHT(#REF!,1)=".","",IF(#REF!&lt;0,"",#REF!)),"")</f>
        <v>#REF!</v>
      </c>
      <c r="W16" s="18" t="e">
        <f>IF(#REF!="ON",IF(RIGHT(#REF!,1)=".","",IF(#REF!&lt;0,"",#REF!)),"")</f>
        <v>#REF!</v>
      </c>
      <c r="X16" s="18" t="e">
        <f>IF(#REF!="ON",IF(RIGHT(#REF!,1)=".","",IF(#REF!&lt;0,"",#REF!)),"")</f>
        <v>#REF!</v>
      </c>
      <c r="Y16" s="18" t="e">
        <f>IF(#REF!="ON",IF(RIGHT(#REF!,1)=".","",IF(#REF!&lt;0,"",#REF!)),"")</f>
        <v>#REF!</v>
      </c>
      <c r="Z16" s="18" t="e">
        <f>IF(#REF!="ON",IF(RIGHT(#REF!,1)=".","",IF(#REF!&lt;0,"",#REF!)),"")</f>
        <v>#REF!</v>
      </c>
      <c r="AA16" s="18" t="e">
        <f>IF(#REF!="ON",IF(RIGHT(#REF!,1)=".","",IF(#REF!&lt;0,"",#REF!)),"")</f>
        <v>#REF!</v>
      </c>
      <c r="AB16" s="18" t="e">
        <f>IF(#REF!="ON",IF(RIGHT(#REF!,1)=".","",IF(#REF!&lt;0,"",#REF!)),"")</f>
        <v>#REF!</v>
      </c>
      <c r="AC16" s="18" t="e">
        <f>IF(#REF!="ON",IF(RIGHT(#REF!,1)=".","",IF(#REF!&lt;0,"",#REF!)),"")</f>
        <v>#REF!</v>
      </c>
      <c r="AD16" s="19" t="e">
        <f>IF(#REF!="ON",IF(RIGHT(#REF!,1)=".","",IF(#REF!&lt;0,"",#REF!)),"")</f>
        <v>#REF!</v>
      </c>
    </row>
    <row r="17" spans="1:30" ht="28.7" customHeight="1">
      <c r="A17" s="13">
        <v>16</v>
      </c>
      <c r="B17" s="14">
        <f t="shared" si="6"/>
        <v>0</v>
      </c>
      <c r="C17" s="15" t="e">
        <f>LOOKUP(A17,#REF!,#REF!)</f>
        <v>#REF!</v>
      </c>
      <c r="D17" s="16" t="e">
        <f>IF(#REF!="ON",F17&amp;IF(#REF!&gt;0,",giảm "&amp;#REF!&amp;"% học phí",""),"")</f>
        <v>#REF!</v>
      </c>
      <c r="E17" s="17" t="e">
        <f>IF(#REF!="ON",SUMIF(#REF!,"&gt;0"),"")</f>
        <v>#REF!</v>
      </c>
      <c r="F17" s="16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 t="e">
        <f>IF(#REF!="ON",IF(RIGHT(#REF!,1)=".","",IF(#REF!&lt;0,"",#REF!)),"")</f>
        <v>#REF!</v>
      </c>
      <c r="U17" s="18" t="e">
        <f>IF(#REF!="ON",IF(RIGHT(#REF!,1)=".","",IF(#REF!&lt;0,"",#REF!)),"")</f>
        <v>#REF!</v>
      </c>
      <c r="V17" s="18" t="e">
        <f>IF(#REF!="ON",IF(RIGHT(#REF!,1)=".","",IF(#REF!&lt;0,"",#REF!)),"")</f>
        <v>#REF!</v>
      </c>
      <c r="W17" s="18" t="e">
        <f>IF(#REF!="ON",IF(RIGHT(#REF!,1)=".","",IF(#REF!&lt;0,"",#REF!)),"")</f>
        <v>#REF!</v>
      </c>
      <c r="X17" s="18" t="e">
        <f>IF(#REF!="ON",IF(RIGHT(#REF!,1)=".","",IF(#REF!&lt;0,"",#REF!)),"")</f>
        <v>#REF!</v>
      </c>
      <c r="Y17" s="18" t="e">
        <f>IF(#REF!="ON",IF(RIGHT(#REF!,1)=".","",IF(#REF!&lt;0,"",#REF!)),"")</f>
        <v>#REF!</v>
      </c>
      <c r="Z17" s="18" t="e">
        <f>IF(#REF!="ON",IF(RIGHT(#REF!,1)=".","",IF(#REF!&lt;0,"",#REF!)),"")</f>
        <v>#REF!</v>
      </c>
      <c r="AA17" s="18" t="e">
        <f>IF(#REF!="ON",IF(RIGHT(#REF!,1)=".","",IF(#REF!&lt;0,"",#REF!)),"")</f>
        <v>#REF!</v>
      </c>
      <c r="AB17" s="18" t="e">
        <f>IF(#REF!="ON",IF(RIGHT(#REF!,1)=".","",IF(#REF!&lt;0,"",#REF!)),"")</f>
        <v>#REF!</v>
      </c>
      <c r="AC17" s="18" t="e">
        <f>IF(#REF!="ON",IF(RIGHT(#REF!,1)=".","",IF(#REF!&lt;0,"",#REF!)),"")</f>
        <v>#REF!</v>
      </c>
      <c r="AD17" s="19" t="e">
        <f>IF(#REF!="ON",IF(RIGHT(#REF!,1)=".","",IF(#REF!&lt;0,"",#REF!)),"")</f>
        <v>#REF!</v>
      </c>
    </row>
    <row r="18" spans="1:30" ht="28.7" customHeight="1">
      <c r="A18" s="13">
        <v>17</v>
      </c>
      <c r="B18" s="14">
        <f t="shared" ref="B18:B176" si="7">10+10</f>
        <v>20</v>
      </c>
      <c r="C18" s="15" t="e">
        <f>LOOKUP(A18,#REF!,#REF!)</f>
        <v>#REF!</v>
      </c>
      <c r="D18" s="16" t="e">
        <f>IF(#REF!="ON",F18&amp;IF(#REF!&gt;0,",giảm "&amp;#REF!&amp;"% học phí",""),"")</f>
        <v>#REF!</v>
      </c>
      <c r="E18" s="17" t="e">
        <f>IF(#REF!="ON",SUMIF(#REF!,"&gt;0"),"")</f>
        <v>#REF!</v>
      </c>
      <c r="F18" s="16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 t="e">
        <f>IF(#REF!="ON",IF(RIGHT(#REF!,1)=".","",IF(#REF!&lt;0,"",#REF!)),"")</f>
        <v>#REF!</v>
      </c>
      <c r="U18" s="18" t="e">
        <f>IF(#REF!="ON",IF(RIGHT(#REF!,1)=".","",IF(#REF!&lt;0,"",#REF!)),"")</f>
        <v>#REF!</v>
      </c>
      <c r="V18" s="18" t="e">
        <f>IF(#REF!="ON",IF(RIGHT(#REF!,1)=".","",IF(#REF!&lt;0,"",#REF!)),"")</f>
        <v>#REF!</v>
      </c>
      <c r="W18" s="18" t="e">
        <f>IF(#REF!="ON",IF(RIGHT(#REF!,1)=".","",IF(#REF!&lt;0,"",#REF!)),"")</f>
        <v>#REF!</v>
      </c>
      <c r="X18" s="18" t="e">
        <f>IF(#REF!="ON",IF(RIGHT(#REF!,1)=".","",IF(#REF!&lt;0,"",#REF!)),"")</f>
        <v>#REF!</v>
      </c>
      <c r="Y18" s="18" t="e">
        <f>IF(#REF!="ON",IF(RIGHT(#REF!,1)=".","",IF(#REF!&lt;0,"",#REF!)),"")</f>
        <v>#REF!</v>
      </c>
      <c r="Z18" s="18" t="e">
        <f>IF(#REF!="ON",IF(RIGHT(#REF!,1)=".","",IF(#REF!&lt;0,"",#REF!)),"")</f>
        <v>#REF!</v>
      </c>
      <c r="AA18" s="18" t="e">
        <f>IF(#REF!="ON",IF(RIGHT(#REF!,1)=".","",IF(#REF!&lt;0,"",#REF!)),"")</f>
        <v>#REF!</v>
      </c>
      <c r="AB18" s="18" t="e">
        <f>IF(#REF!="ON",IF(RIGHT(#REF!,1)=".","",IF(#REF!&lt;0,"",#REF!)),"")</f>
        <v>#REF!</v>
      </c>
      <c r="AC18" s="18" t="e">
        <f>IF(#REF!="ON",IF(RIGHT(#REF!,1)=".","",IF(#REF!&lt;0,"",#REF!)),"")</f>
        <v>#REF!</v>
      </c>
      <c r="AD18" s="19" t="e">
        <f>IF(#REF!="ON",IF(RIGHT(#REF!,1)=".","",IF(#REF!&lt;0,"",#REF!)),"")</f>
        <v>#REF!</v>
      </c>
    </row>
    <row r="19" spans="1:30" ht="28.7" customHeight="1">
      <c r="A19" s="13">
        <v>18</v>
      </c>
      <c r="B19" s="14">
        <f>20+20+50</f>
        <v>90</v>
      </c>
      <c r="C19" s="15" t="e">
        <f>LOOKUP(A19,#REF!,#REF!)</f>
        <v>#REF!</v>
      </c>
      <c r="D19" s="16" t="e">
        <f>IF(#REF!="ON",F19&amp;IF(#REF!&gt;0,",giảm "&amp;#REF!&amp;"% học phí",""),"")</f>
        <v>#REF!</v>
      </c>
      <c r="E19" s="17" t="e">
        <f>IF(#REF!="ON",SUMIF(#REF!,"&gt;0"),"")</f>
        <v>#REF!</v>
      </c>
      <c r="F19" s="16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 t="e">
        <f>IF(#REF!="ON",IF(RIGHT(#REF!,1)=".","",IF(#REF!&lt;0,"",#REF!)),"")</f>
        <v>#REF!</v>
      </c>
      <c r="U19" s="18" t="e">
        <f>IF(#REF!="ON",IF(RIGHT(#REF!,1)=".","",IF(#REF!&lt;0,"",#REF!)),"")</f>
        <v>#REF!</v>
      </c>
      <c r="V19" s="18" t="e">
        <f>IF(#REF!="ON",IF(RIGHT(#REF!,1)=".","",IF(#REF!&lt;0,"",#REF!)),"")</f>
        <v>#REF!</v>
      </c>
      <c r="W19" s="18" t="e">
        <f>IF(#REF!="ON",IF(RIGHT(#REF!,1)=".","",IF(#REF!&lt;0,"",#REF!)),"")</f>
        <v>#REF!</v>
      </c>
      <c r="X19" s="18" t="e">
        <f>IF(#REF!="ON",IF(RIGHT(#REF!,1)=".","",IF(#REF!&lt;0,"",#REF!)),"")</f>
        <v>#REF!</v>
      </c>
      <c r="Y19" s="18" t="e">
        <f>IF(#REF!="ON",IF(RIGHT(#REF!,1)=".","",IF(#REF!&lt;0,"",#REF!)),"")</f>
        <v>#REF!</v>
      </c>
      <c r="Z19" s="18" t="e">
        <f>IF(#REF!="ON",IF(RIGHT(#REF!,1)=".","",IF(#REF!&lt;0,"",#REF!)),"")</f>
        <v>#REF!</v>
      </c>
      <c r="AA19" s="18" t="e">
        <f>IF(#REF!="ON",IF(RIGHT(#REF!,1)=".","",IF(#REF!&lt;0,"",#REF!)),"")</f>
        <v>#REF!</v>
      </c>
      <c r="AB19" s="18" t="e">
        <f>IF(#REF!="ON",IF(RIGHT(#REF!,1)=".","",IF(#REF!&lt;0,"",#REF!)),"")</f>
        <v>#REF!</v>
      </c>
      <c r="AC19" s="18" t="e">
        <f>IF(#REF!="ON",IF(RIGHT(#REF!,1)=".","",IF(#REF!&lt;0,"",#REF!)),"")</f>
        <v>#REF!</v>
      </c>
      <c r="AD19" s="19" t="e">
        <f>IF(#REF!="ON",IF(RIGHT(#REF!,1)=".","",IF(#REF!&lt;0,"",#REF!)),"")</f>
        <v>#REF!</v>
      </c>
    </row>
    <row r="20" spans="1:30" ht="28.7" customHeight="1">
      <c r="A20" s="13">
        <v>19</v>
      </c>
      <c r="B20" s="14">
        <f t="shared" si="6"/>
        <v>0</v>
      </c>
      <c r="C20" s="15" t="e">
        <f>LOOKUP(A20,#REF!,#REF!)</f>
        <v>#REF!</v>
      </c>
      <c r="D20" s="16" t="e">
        <f>IF(#REF!="ON",F20&amp;IF(#REF!&gt;0,",giảm "&amp;#REF!&amp;"% học phí",""),"")</f>
        <v>#REF!</v>
      </c>
      <c r="E20" s="17" t="e">
        <f>IF(#REF!="ON",SUMIF(#REF!,"&gt;0"),"")</f>
        <v>#REF!</v>
      </c>
      <c r="F20" s="16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 t="e">
        <f>IF(#REF!="ON",IF(RIGHT(#REF!,1)=".","",IF(#REF!&lt;0,"",#REF!)),"")</f>
        <v>#REF!</v>
      </c>
      <c r="U20" s="18" t="e">
        <f>IF(#REF!="ON",IF(RIGHT(#REF!,1)=".","",IF(#REF!&lt;0,"",#REF!)),"")</f>
        <v>#REF!</v>
      </c>
      <c r="V20" s="18" t="e">
        <f>IF(#REF!="ON",IF(RIGHT(#REF!,1)=".","",IF(#REF!&lt;0,"",#REF!)),"")</f>
        <v>#REF!</v>
      </c>
      <c r="W20" s="18" t="e">
        <f>IF(#REF!="ON",IF(RIGHT(#REF!,1)=".","",IF(#REF!&lt;0,"",#REF!)),"")</f>
        <v>#REF!</v>
      </c>
      <c r="X20" s="18" t="e">
        <f>IF(#REF!="ON",IF(RIGHT(#REF!,1)=".","",IF(#REF!&lt;0,"",#REF!)),"")</f>
        <v>#REF!</v>
      </c>
      <c r="Y20" s="18" t="e">
        <f>IF(#REF!="ON",IF(RIGHT(#REF!,1)=".","",IF(#REF!&lt;0,"",#REF!)),"")</f>
        <v>#REF!</v>
      </c>
      <c r="Z20" s="18" t="e">
        <f>IF(#REF!="ON",IF(RIGHT(#REF!,1)=".","",IF(#REF!&lt;0,"",#REF!)),"")</f>
        <v>#REF!</v>
      </c>
      <c r="AA20" s="18" t="e">
        <f>IF(#REF!="ON",IF(RIGHT(#REF!,1)=".","",IF(#REF!&lt;0,"",#REF!)),"")</f>
        <v>#REF!</v>
      </c>
      <c r="AB20" s="18" t="e">
        <f>IF(#REF!="ON",IF(RIGHT(#REF!,1)=".","",IF(#REF!&lt;0,"",#REF!)),"")</f>
        <v>#REF!</v>
      </c>
      <c r="AC20" s="18" t="e">
        <f>IF(#REF!="ON",IF(RIGHT(#REF!,1)=".","",IF(#REF!&lt;0,"",#REF!)),"")</f>
        <v>#REF!</v>
      </c>
      <c r="AD20" s="19" t="e">
        <f>IF(#REF!="ON",IF(RIGHT(#REF!,1)=".","",IF(#REF!&lt;0,"",#REF!)),"")</f>
        <v>#REF!</v>
      </c>
    </row>
    <row r="21" spans="1:30" ht="28.7" customHeight="1">
      <c r="A21" s="13">
        <v>20</v>
      </c>
      <c r="B21" s="14">
        <f t="shared" si="6"/>
        <v>0</v>
      </c>
      <c r="C21" s="15" t="e">
        <f>LOOKUP(A21,#REF!,#REF!)</f>
        <v>#REF!</v>
      </c>
      <c r="D21" s="16" t="e">
        <f>IF(#REF!="ON",F21&amp;IF(#REF!&gt;0,",giảm "&amp;#REF!&amp;"% học phí",""),"")</f>
        <v>#REF!</v>
      </c>
      <c r="E21" s="17" t="e">
        <f>IF(#REF!="ON",SUMIF(#REF!,"&gt;0"),"")</f>
        <v>#REF!</v>
      </c>
      <c r="F21" s="1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 t="e">
        <f>IF(#REF!="ON",IF(RIGHT(#REF!,1)=".","",IF(#REF!&lt;0,"",#REF!)),"")</f>
        <v>#REF!</v>
      </c>
      <c r="U21" s="18" t="e">
        <f>IF(#REF!="ON",IF(RIGHT(#REF!,1)=".","",IF(#REF!&lt;0,"",#REF!)),"")</f>
        <v>#REF!</v>
      </c>
      <c r="V21" s="18" t="e">
        <f>IF(#REF!="ON",IF(RIGHT(#REF!,1)=".","",IF(#REF!&lt;0,"",#REF!)),"")</f>
        <v>#REF!</v>
      </c>
      <c r="W21" s="18" t="e">
        <f>IF(#REF!="ON",IF(RIGHT(#REF!,1)=".","",IF(#REF!&lt;0,"",#REF!)),"")</f>
        <v>#REF!</v>
      </c>
      <c r="X21" s="18" t="e">
        <f>IF(#REF!="ON",IF(RIGHT(#REF!,1)=".","",IF(#REF!&lt;0,"",#REF!)),"")</f>
        <v>#REF!</v>
      </c>
      <c r="Y21" s="18" t="e">
        <f>IF(#REF!="ON",IF(RIGHT(#REF!,1)=".","",IF(#REF!&lt;0,"",#REF!)),"")</f>
        <v>#REF!</v>
      </c>
      <c r="Z21" s="18" t="e">
        <f>IF(#REF!="ON",IF(RIGHT(#REF!,1)=".","",IF(#REF!&lt;0,"",#REF!)),"")</f>
        <v>#REF!</v>
      </c>
      <c r="AA21" s="18" t="e">
        <f>IF(#REF!="ON",IF(RIGHT(#REF!,1)=".","",IF(#REF!&lt;0,"",#REF!)),"")</f>
        <v>#REF!</v>
      </c>
      <c r="AB21" s="18" t="e">
        <f>IF(#REF!="ON",IF(RIGHT(#REF!,1)=".","",IF(#REF!&lt;0,"",#REF!)),"")</f>
        <v>#REF!</v>
      </c>
      <c r="AC21" s="18" t="e">
        <f>IF(#REF!="ON",IF(RIGHT(#REF!,1)=".","",IF(#REF!&lt;0,"",#REF!)),"")</f>
        <v>#REF!</v>
      </c>
      <c r="AD21" s="19" t="e">
        <f>IF(#REF!="ON",IF(RIGHT(#REF!,1)=".","",IF(#REF!&lt;0,"",#REF!)),"")</f>
        <v>#REF!</v>
      </c>
    </row>
    <row r="22" spans="1:30" ht="28.7" customHeight="1">
      <c r="A22" s="13">
        <v>21</v>
      </c>
      <c r="B22" s="14">
        <f t="shared" si="4"/>
        <v>50</v>
      </c>
      <c r="C22" s="15" t="e">
        <f>LOOKUP(A22,#REF!,#REF!)</f>
        <v>#REF!</v>
      </c>
      <c r="D22" s="16" t="e">
        <f>IF(#REF!="ON",F22&amp;IF(#REF!&gt;0,",giảm "&amp;#REF!&amp;"% học phí",""),"")</f>
        <v>#REF!</v>
      </c>
      <c r="E22" s="17" t="e">
        <f>IF(#REF!="ON",SUMIF(#REF!,"&gt;0"),"")</f>
        <v>#REF!</v>
      </c>
      <c r="F22" s="1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 t="e">
        <f>IF(#REF!="ON",IF(RIGHT(#REF!,1)=".","",IF(#REF!&lt;0,"",#REF!)),"")</f>
        <v>#REF!</v>
      </c>
      <c r="U22" s="18" t="e">
        <f>IF(#REF!="ON",IF(RIGHT(#REF!,1)=".","",IF(#REF!&lt;0,"",#REF!)),"")</f>
        <v>#REF!</v>
      </c>
      <c r="V22" s="18" t="e">
        <f>IF(#REF!="ON",IF(RIGHT(#REF!,1)=".","",IF(#REF!&lt;0,"",#REF!)),"")</f>
        <v>#REF!</v>
      </c>
      <c r="W22" s="18" t="e">
        <f>IF(#REF!="ON",IF(RIGHT(#REF!,1)=".","",IF(#REF!&lt;0,"",#REF!)),"")</f>
        <v>#REF!</v>
      </c>
      <c r="X22" s="18" t="e">
        <f>IF(#REF!="ON",IF(RIGHT(#REF!,1)=".","",IF(#REF!&lt;0,"",#REF!)),"")</f>
        <v>#REF!</v>
      </c>
      <c r="Y22" s="18" t="e">
        <f>IF(#REF!="ON",IF(RIGHT(#REF!,1)=".","",IF(#REF!&lt;0,"",#REF!)),"")</f>
        <v>#REF!</v>
      </c>
      <c r="Z22" s="18" t="e">
        <f>IF(#REF!="ON",IF(RIGHT(#REF!,1)=".","",IF(#REF!&lt;0,"",#REF!)),"")</f>
        <v>#REF!</v>
      </c>
      <c r="AA22" s="18" t="e">
        <f>IF(#REF!="ON",IF(RIGHT(#REF!,1)=".","",IF(#REF!&lt;0,"",#REF!)),"")</f>
        <v>#REF!</v>
      </c>
      <c r="AB22" s="18" t="e">
        <f>IF(#REF!="ON",IF(RIGHT(#REF!,1)=".","",IF(#REF!&lt;0,"",#REF!)),"")</f>
        <v>#REF!</v>
      </c>
      <c r="AC22" s="18" t="e">
        <f>IF(#REF!="ON",IF(RIGHT(#REF!,1)=".","",IF(#REF!&lt;0,"",#REF!)),"")</f>
        <v>#REF!</v>
      </c>
      <c r="AD22" s="19" t="e">
        <f>IF(#REF!="ON",IF(RIGHT(#REF!,1)=".","",IF(#REF!&lt;0,"",#REF!)),"")</f>
        <v>#REF!</v>
      </c>
    </row>
    <row r="23" spans="1:30" ht="28.7" customHeight="1">
      <c r="A23" s="13">
        <v>22</v>
      </c>
      <c r="B23" s="14">
        <f t="shared" si="4"/>
        <v>50</v>
      </c>
      <c r="C23" s="15" t="e">
        <f>LOOKUP(A23,#REF!,#REF!)</f>
        <v>#REF!</v>
      </c>
      <c r="D23" s="16" t="e">
        <f>IF(#REF!="ON",F23&amp;IF(#REF!&gt;0,",giảm "&amp;#REF!&amp;"% học phí",""),"")</f>
        <v>#REF!</v>
      </c>
      <c r="E23" s="17" t="e">
        <f>IF(#REF!="ON",SUMIF(#REF!,"&gt;0"),"")</f>
        <v>#REF!</v>
      </c>
      <c r="F23" s="1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 t="e">
        <f>IF(#REF!="ON",IF(RIGHT(#REF!,1)=".","",IF(#REF!&lt;0,"",#REF!)),"")</f>
        <v>#REF!</v>
      </c>
      <c r="U23" s="18" t="e">
        <f>IF(#REF!="ON",IF(RIGHT(#REF!,1)=".","",IF(#REF!&lt;0,"",#REF!)),"")</f>
        <v>#REF!</v>
      </c>
      <c r="V23" s="18" t="e">
        <f>IF(#REF!="ON",IF(RIGHT(#REF!,1)=".","",IF(#REF!&lt;0,"",#REF!)),"")</f>
        <v>#REF!</v>
      </c>
      <c r="W23" s="18" t="e">
        <f>IF(#REF!="ON",IF(RIGHT(#REF!,1)=".","",IF(#REF!&lt;0,"",#REF!)),"")</f>
        <v>#REF!</v>
      </c>
      <c r="X23" s="18" t="e">
        <f>IF(#REF!="ON",IF(RIGHT(#REF!,1)=".","",IF(#REF!&lt;0,"",#REF!)),"")</f>
        <v>#REF!</v>
      </c>
      <c r="Y23" s="18" t="e">
        <f>IF(#REF!="ON",IF(RIGHT(#REF!,1)=".","",IF(#REF!&lt;0,"",#REF!)),"")</f>
        <v>#REF!</v>
      </c>
      <c r="Z23" s="18" t="e">
        <f>IF(#REF!="ON",IF(RIGHT(#REF!,1)=".","",IF(#REF!&lt;0,"",#REF!)),"")</f>
        <v>#REF!</v>
      </c>
      <c r="AA23" s="18" t="e">
        <f>IF(#REF!="ON",IF(RIGHT(#REF!,1)=".","",IF(#REF!&lt;0,"",#REF!)),"")</f>
        <v>#REF!</v>
      </c>
      <c r="AB23" s="18" t="e">
        <f>IF(#REF!="ON",IF(RIGHT(#REF!,1)=".","",IF(#REF!&lt;0,"",#REF!)),"")</f>
        <v>#REF!</v>
      </c>
      <c r="AC23" s="18" t="e">
        <f>IF(#REF!="ON",IF(RIGHT(#REF!,1)=".","",IF(#REF!&lt;0,"",#REF!)),"")</f>
        <v>#REF!</v>
      </c>
      <c r="AD23" s="19" t="e">
        <f>IF(#REF!="ON",IF(RIGHT(#REF!,1)=".","",IF(#REF!&lt;0,"",#REF!)),"")</f>
        <v>#REF!</v>
      </c>
    </row>
    <row r="24" spans="1:30" ht="28.7" customHeight="1">
      <c r="A24" s="13">
        <v>23</v>
      </c>
      <c r="B24" s="14">
        <f t="shared" si="6"/>
        <v>0</v>
      </c>
      <c r="C24" s="15" t="e">
        <f>LOOKUP(A24,#REF!,#REF!)</f>
        <v>#REF!</v>
      </c>
      <c r="D24" s="16" t="e">
        <f>IF(#REF!="ON",F24&amp;IF(#REF!&gt;0,",giảm "&amp;#REF!&amp;"% học phí",""),"")</f>
        <v>#REF!</v>
      </c>
      <c r="E24" s="17" t="e">
        <f>IF(#REF!="ON",SUMIF(#REF!,"&gt;0"),"")</f>
        <v>#REF!</v>
      </c>
      <c r="F24" s="1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 t="e">
        <f>IF(#REF!="ON",IF(RIGHT(#REF!,1)=".","",IF(#REF!&lt;0,"",#REF!)),"")</f>
        <v>#REF!</v>
      </c>
      <c r="U24" s="18" t="e">
        <f>IF(#REF!="ON",IF(RIGHT(#REF!,1)=".","",IF(#REF!&lt;0,"",#REF!)),"")</f>
        <v>#REF!</v>
      </c>
      <c r="V24" s="18" t="e">
        <f>IF(#REF!="ON",IF(RIGHT(#REF!,1)=".","",IF(#REF!&lt;0,"",#REF!)),"")</f>
        <v>#REF!</v>
      </c>
      <c r="W24" s="18" t="e">
        <f>IF(#REF!="ON",IF(RIGHT(#REF!,1)=".","",IF(#REF!&lt;0,"",#REF!)),"")</f>
        <v>#REF!</v>
      </c>
      <c r="X24" s="18" t="e">
        <f>IF(#REF!="ON",IF(RIGHT(#REF!,1)=".","",IF(#REF!&lt;0,"",#REF!)),"")</f>
        <v>#REF!</v>
      </c>
      <c r="Y24" s="18" t="e">
        <f>IF(#REF!="ON",IF(RIGHT(#REF!,1)=".","",IF(#REF!&lt;0,"",#REF!)),"")</f>
        <v>#REF!</v>
      </c>
      <c r="Z24" s="18" t="e">
        <f>IF(#REF!="ON",IF(RIGHT(#REF!,1)=".","",IF(#REF!&lt;0,"",#REF!)),"")</f>
        <v>#REF!</v>
      </c>
      <c r="AA24" s="18" t="e">
        <f>IF(#REF!="ON",IF(RIGHT(#REF!,1)=".","",IF(#REF!&lt;0,"",#REF!)),"")</f>
        <v>#REF!</v>
      </c>
      <c r="AB24" s="18" t="e">
        <f>IF(#REF!="ON",IF(RIGHT(#REF!,1)=".","",IF(#REF!&lt;0,"",#REF!)),"")</f>
        <v>#REF!</v>
      </c>
      <c r="AC24" s="18" t="e">
        <f>IF(#REF!="ON",IF(RIGHT(#REF!,1)=".","",IF(#REF!&lt;0,"",#REF!)),"")</f>
        <v>#REF!</v>
      </c>
      <c r="AD24" s="19" t="e">
        <f>IF(#REF!="ON",IF(RIGHT(#REF!,1)=".","",IF(#REF!&lt;0,"",#REF!)),"")</f>
        <v>#REF!</v>
      </c>
    </row>
    <row r="25" spans="1:30" ht="28.7" customHeight="1">
      <c r="A25" s="13">
        <v>24</v>
      </c>
      <c r="B25" s="14">
        <f>0</f>
        <v>0</v>
      </c>
      <c r="C25" s="15" t="e">
        <f>LOOKUP(A25,#REF!,#REF!)</f>
        <v>#REF!</v>
      </c>
      <c r="D25" s="16" t="e">
        <f>IF(#REF!="ON",F25&amp;IF(#REF!&gt;0,",giảm "&amp;#REF!&amp;"% học phí",""),"")</f>
        <v>#REF!</v>
      </c>
      <c r="E25" s="17" t="e">
        <f>IF(#REF!="ON",SUMIF(#REF!,"&gt;0"),"")</f>
        <v>#REF!</v>
      </c>
      <c r="F25" s="1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 t="e">
        <f>IF(#REF!="ON",IF(RIGHT(#REF!,1)=".","",IF(#REF!&lt;0,"",#REF!)),"")</f>
        <v>#REF!</v>
      </c>
      <c r="U25" s="18" t="e">
        <f>IF(#REF!="ON",IF(RIGHT(#REF!,1)=".","",IF(#REF!&lt;0,"",#REF!)),"")</f>
        <v>#REF!</v>
      </c>
      <c r="V25" s="18" t="e">
        <f>IF(#REF!="ON",IF(RIGHT(#REF!,1)=".","",IF(#REF!&lt;0,"",#REF!)),"")</f>
        <v>#REF!</v>
      </c>
      <c r="W25" s="18" t="e">
        <f>IF(#REF!="ON",IF(RIGHT(#REF!,1)=".","",IF(#REF!&lt;0,"",#REF!)),"")</f>
        <v>#REF!</v>
      </c>
      <c r="X25" s="18" t="e">
        <f>IF(#REF!="ON",IF(RIGHT(#REF!,1)=".","",IF(#REF!&lt;0,"",#REF!)),"")</f>
        <v>#REF!</v>
      </c>
      <c r="Y25" s="18" t="e">
        <f>IF(#REF!="ON",IF(RIGHT(#REF!,1)=".","",IF(#REF!&lt;0,"",#REF!)),"")</f>
        <v>#REF!</v>
      </c>
      <c r="Z25" s="18" t="e">
        <f>IF(#REF!="ON",IF(RIGHT(#REF!,1)=".","",IF(#REF!&lt;0,"",#REF!)),"")</f>
        <v>#REF!</v>
      </c>
      <c r="AA25" s="18" t="e">
        <f>IF(#REF!="ON",IF(RIGHT(#REF!,1)=".","",IF(#REF!&lt;0,"",#REF!)),"")</f>
        <v>#REF!</v>
      </c>
      <c r="AB25" s="18" t="e">
        <f>IF(#REF!="ON",IF(RIGHT(#REF!,1)=".","",IF(#REF!&lt;0,"",#REF!)),"")</f>
        <v>#REF!</v>
      </c>
      <c r="AC25" s="18" t="e">
        <f>IF(#REF!="ON",IF(RIGHT(#REF!,1)=".","",IF(#REF!&lt;0,"",#REF!)),"")</f>
        <v>#REF!</v>
      </c>
      <c r="AD25" s="19" t="e">
        <f>IF(#REF!="ON",IF(RIGHT(#REF!,1)=".","",IF(#REF!&lt;0,"",#REF!)),"")</f>
        <v>#REF!</v>
      </c>
    </row>
    <row r="26" spans="1:30" ht="28.7" customHeight="1">
      <c r="A26" s="13">
        <v>25</v>
      </c>
      <c r="B26" s="14">
        <f t="shared" ref="B26:B83" si="8">50+20</f>
        <v>70</v>
      </c>
      <c r="C26" s="15" t="e">
        <f>LOOKUP(A26,#REF!,#REF!)</f>
        <v>#REF!</v>
      </c>
      <c r="D26" s="16" t="e">
        <f>IF(#REF!="ON",F26&amp;IF(#REF!&gt;0,",giảm "&amp;#REF!&amp;"% học phí",""),"")</f>
        <v>#REF!</v>
      </c>
      <c r="E26" s="17" t="e">
        <f>IF(#REF!="ON",SUMIF(#REF!,"&gt;0"),"")</f>
        <v>#REF!</v>
      </c>
      <c r="F26" s="1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 t="e">
        <f>IF(#REF!="ON",IF(RIGHT(#REF!,1)=".","",IF(#REF!&lt;0,"",#REF!)),"")</f>
        <v>#REF!</v>
      </c>
      <c r="U26" s="18" t="e">
        <f>IF(#REF!="ON",IF(RIGHT(#REF!,1)=".","",IF(#REF!&lt;0,"",#REF!)),"")</f>
        <v>#REF!</v>
      </c>
      <c r="V26" s="18" t="e">
        <f>IF(#REF!="ON",IF(RIGHT(#REF!,1)=".","",IF(#REF!&lt;0,"",#REF!)),"")</f>
        <v>#REF!</v>
      </c>
      <c r="W26" s="18" t="e">
        <f>IF(#REF!="ON",IF(RIGHT(#REF!,1)=".","",IF(#REF!&lt;0,"",#REF!)),"")</f>
        <v>#REF!</v>
      </c>
      <c r="X26" s="18" t="e">
        <f>IF(#REF!="ON",IF(RIGHT(#REF!,1)=".","",IF(#REF!&lt;0,"",#REF!)),"")</f>
        <v>#REF!</v>
      </c>
      <c r="Y26" s="18" t="e">
        <f>IF(#REF!="ON",IF(RIGHT(#REF!,1)=".","",IF(#REF!&lt;0,"",#REF!)),"")</f>
        <v>#REF!</v>
      </c>
      <c r="Z26" s="18" t="e">
        <f>IF(#REF!="ON",IF(RIGHT(#REF!,1)=".","",IF(#REF!&lt;0,"",#REF!)),"")</f>
        <v>#REF!</v>
      </c>
      <c r="AA26" s="18" t="e">
        <f>IF(#REF!="ON",IF(RIGHT(#REF!,1)=".","",IF(#REF!&lt;0,"",#REF!)),"")</f>
        <v>#REF!</v>
      </c>
      <c r="AB26" s="18" t="e">
        <f>IF(#REF!="ON",IF(RIGHT(#REF!,1)=".","",IF(#REF!&lt;0,"",#REF!)),"")</f>
        <v>#REF!</v>
      </c>
      <c r="AC26" s="18" t="e">
        <f>IF(#REF!="ON",IF(RIGHT(#REF!,1)=".","",IF(#REF!&lt;0,"",#REF!)),"")</f>
        <v>#REF!</v>
      </c>
      <c r="AD26" s="19" t="e">
        <f>IF(#REF!="ON",IF(RIGHT(#REF!,1)=".","",IF(#REF!&lt;0,"",#REF!)),"")</f>
        <v>#REF!</v>
      </c>
    </row>
    <row r="27" spans="1:30" ht="28.7" customHeight="1">
      <c r="A27" s="13">
        <v>26</v>
      </c>
      <c r="B27" s="14">
        <f t="shared" si="4"/>
        <v>50</v>
      </c>
      <c r="C27" s="15" t="e">
        <f>LOOKUP(A27,#REF!,#REF!)</f>
        <v>#REF!</v>
      </c>
      <c r="D27" s="16" t="e">
        <f>IF(#REF!="ON",F27&amp;IF(#REF!&gt;0,",giảm "&amp;#REF!&amp;"% học phí",""),"")</f>
        <v>#REF!</v>
      </c>
      <c r="E27" s="17" t="e">
        <f>IF(#REF!="ON",SUMIF(#REF!,"&gt;0"),"")</f>
        <v>#REF!</v>
      </c>
      <c r="F27" s="1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 t="e">
        <f>IF(#REF!="ON",IF(RIGHT(#REF!,1)=".","",IF(#REF!&lt;0,"",#REF!)),"")</f>
        <v>#REF!</v>
      </c>
      <c r="U27" s="18" t="e">
        <f>IF(#REF!="ON",IF(RIGHT(#REF!,1)=".","",IF(#REF!&lt;0,"",#REF!)),"")</f>
        <v>#REF!</v>
      </c>
      <c r="V27" s="18" t="e">
        <f>IF(#REF!="ON",IF(RIGHT(#REF!,1)=".","",IF(#REF!&lt;0,"",#REF!)),"")</f>
        <v>#REF!</v>
      </c>
      <c r="W27" s="18" t="e">
        <f>IF(#REF!="ON",IF(RIGHT(#REF!,1)=".","",IF(#REF!&lt;0,"",#REF!)),"")</f>
        <v>#REF!</v>
      </c>
      <c r="X27" s="18" t="e">
        <f>IF(#REF!="ON",IF(RIGHT(#REF!,1)=".","",IF(#REF!&lt;0,"",#REF!)),"")</f>
        <v>#REF!</v>
      </c>
      <c r="Y27" s="18" t="e">
        <f>IF(#REF!="ON",IF(RIGHT(#REF!,1)=".","",IF(#REF!&lt;0,"",#REF!)),"")</f>
        <v>#REF!</v>
      </c>
      <c r="Z27" s="18" t="e">
        <f>IF(#REF!="ON",IF(RIGHT(#REF!,1)=".","",IF(#REF!&lt;0,"",#REF!)),"")</f>
        <v>#REF!</v>
      </c>
      <c r="AA27" s="18" t="e">
        <f>IF(#REF!="ON",IF(RIGHT(#REF!,1)=".","",IF(#REF!&lt;0,"",#REF!)),"")</f>
        <v>#REF!</v>
      </c>
      <c r="AB27" s="18" t="e">
        <f>IF(#REF!="ON",IF(RIGHT(#REF!,1)=".","",IF(#REF!&lt;0,"",#REF!)),"")</f>
        <v>#REF!</v>
      </c>
      <c r="AC27" s="18" t="e">
        <f>IF(#REF!="ON",IF(RIGHT(#REF!,1)=".","",IF(#REF!&lt;0,"",#REF!)),"")</f>
        <v>#REF!</v>
      </c>
      <c r="AD27" s="19" t="e">
        <f>IF(#REF!="ON",IF(RIGHT(#REF!,1)=".","",IF(#REF!&lt;0,"",#REF!)),"")</f>
        <v>#REF!</v>
      </c>
    </row>
    <row r="28" spans="1:30" ht="28.7" customHeight="1">
      <c r="A28" s="13">
        <v>27</v>
      </c>
      <c r="B28" s="14">
        <f t="shared" si="6"/>
        <v>0</v>
      </c>
      <c r="C28" s="15" t="e">
        <f>LOOKUP(A28,#REF!,#REF!)</f>
        <v>#REF!</v>
      </c>
      <c r="D28" s="16" t="e">
        <f>IF(#REF!="ON",F28&amp;IF(#REF!&gt;0,",giảm "&amp;#REF!&amp;"% học phí",""),"")</f>
        <v>#REF!</v>
      </c>
      <c r="E28" s="17" t="e">
        <f>IF(#REF!="ON",SUMIF(#REF!,"&gt;0"),"")</f>
        <v>#REF!</v>
      </c>
      <c r="F28" s="1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 t="e">
        <f>IF(#REF!="ON",IF(RIGHT(#REF!,1)=".","",IF(#REF!&lt;0,"",#REF!)),"")</f>
        <v>#REF!</v>
      </c>
      <c r="U28" s="18" t="e">
        <f>IF(#REF!="ON",IF(RIGHT(#REF!,1)=".","",IF(#REF!&lt;0,"",#REF!)),"")</f>
        <v>#REF!</v>
      </c>
      <c r="V28" s="18" t="e">
        <f>IF(#REF!="ON",IF(RIGHT(#REF!,1)=".","",IF(#REF!&lt;0,"",#REF!)),"")</f>
        <v>#REF!</v>
      </c>
      <c r="W28" s="18" t="e">
        <f>IF(#REF!="ON",IF(RIGHT(#REF!,1)=".","",IF(#REF!&lt;0,"",#REF!)),"")</f>
        <v>#REF!</v>
      </c>
      <c r="X28" s="18" t="e">
        <f>IF(#REF!="ON",IF(RIGHT(#REF!,1)=".","",IF(#REF!&lt;0,"",#REF!)),"")</f>
        <v>#REF!</v>
      </c>
      <c r="Y28" s="18" t="e">
        <f>IF(#REF!="ON",IF(RIGHT(#REF!,1)=".","",IF(#REF!&lt;0,"",#REF!)),"")</f>
        <v>#REF!</v>
      </c>
      <c r="Z28" s="18" t="e">
        <f>IF(#REF!="ON",IF(RIGHT(#REF!,1)=".","",IF(#REF!&lt;0,"",#REF!)),"")</f>
        <v>#REF!</v>
      </c>
      <c r="AA28" s="18" t="e">
        <f>IF(#REF!="ON",IF(RIGHT(#REF!,1)=".","",IF(#REF!&lt;0,"",#REF!)),"")</f>
        <v>#REF!</v>
      </c>
      <c r="AB28" s="18" t="e">
        <f>IF(#REF!="ON",IF(RIGHT(#REF!,1)=".","",IF(#REF!&lt;0,"",#REF!)),"")</f>
        <v>#REF!</v>
      </c>
      <c r="AC28" s="18" t="e">
        <f>IF(#REF!="ON",IF(RIGHT(#REF!,1)=".","",IF(#REF!&lt;0,"",#REF!)),"")</f>
        <v>#REF!</v>
      </c>
      <c r="AD28" s="19" t="e">
        <f>IF(#REF!="ON",IF(RIGHT(#REF!,1)=".","",IF(#REF!&lt;0,"",#REF!)),"")</f>
        <v>#REF!</v>
      </c>
    </row>
    <row r="29" spans="1:30" ht="28.7" customHeight="1">
      <c r="A29" s="13">
        <v>28</v>
      </c>
      <c r="B29" s="14">
        <f t="shared" si="4"/>
        <v>50</v>
      </c>
      <c r="C29" s="15" t="e">
        <f>LOOKUP(A29,#REF!,#REF!)</f>
        <v>#REF!</v>
      </c>
      <c r="D29" s="16" t="e">
        <f>IF(#REF!="ON",F29&amp;IF(#REF!&gt;0,",giảm "&amp;#REF!&amp;"% học phí",""),"")</f>
        <v>#REF!</v>
      </c>
      <c r="E29" s="17" t="e">
        <f>IF(#REF!="ON",SUMIF(#REF!,"&gt;0"),"")</f>
        <v>#REF!</v>
      </c>
      <c r="F29" s="1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 t="e">
        <f>IF(#REF!="ON",IF(RIGHT(#REF!,1)=".","",IF(#REF!&lt;0,"",#REF!)),"")</f>
        <v>#REF!</v>
      </c>
      <c r="U29" s="18" t="e">
        <f>IF(#REF!="ON",IF(RIGHT(#REF!,1)=".","",IF(#REF!&lt;0,"",#REF!)),"")</f>
        <v>#REF!</v>
      </c>
      <c r="V29" s="18" t="e">
        <f>IF(#REF!="ON",IF(RIGHT(#REF!,1)=".","",IF(#REF!&lt;0,"",#REF!)),"")</f>
        <v>#REF!</v>
      </c>
      <c r="W29" s="18" t="e">
        <f>IF(#REF!="ON",IF(RIGHT(#REF!,1)=".","",IF(#REF!&lt;0,"",#REF!)),"")</f>
        <v>#REF!</v>
      </c>
      <c r="X29" s="18" t="e">
        <f>IF(#REF!="ON",IF(RIGHT(#REF!,1)=".","",IF(#REF!&lt;0,"",#REF!)),"")</f>
        <v>#REF!</v>
      </c>
      <c r="Y29" s="18" t="e">
        <f>IF(#REF!="ON",IF(RIGHT(#REF!,1)=".","",IF(#REF!&lt;0,"",#REF!)),"")</f>
        <v>#REF!</v>
      </c>
      <c r="Z29" s="18" t="e">
        <f>IF(#REF!="ON",IF(RIGHT(#REF!,1)=".","",IF(#REF!&lt;0,"",#REF!)),"")</f>
        <v>#REF!</v>
      </c>
      <c r="AA29" s="18" t="e">
        <f>IF(#REF!="ON",IF(RIGHT(#REF!,1)=".","",IF(#REF!&lt;0,"",#REF!)),"")</f>
        <v>#REF!</v>
      </c>
      <c r="AB29" s="18" t="e">
        <f>IF(#REF!="ON",IF(RIGHT(#REF!,1)=".","",IF(#REF!&lt;0,"",#REF!)),"")</f>
        <v>#REF!</v>
      </c>
      <c r="AC29" s="18" t="e">
        <f>IF(#REF!="ON",IF(RIGHT(#REF!,1)=".","",IF(#REF!&lt;0,"",#REF!)),"")</f>
        <v>#REF!</v>
      </c>
      <c r="AD29" s="19" t="e">
        <f>IF(#REF!="ON",IF(RIGHT(#REF!,1)=".","",IF(#REF!&lt;0,"",#REF!)),"")</f>
        <v>#REF!</v>
      </c>
    </row>
    <row r="30" spans="1:30" ht="28.7" customHeight="1">
      <c r="A30" s="13">
        <v>29</v>
      </c>
      <c r="B30" s="14">
        <f t="shared" si="6"/>
        <v>0</v>
      </c>
      <c r="C30" s="20" t="e">
        <f>LOOKUP(A30,#REF!,#REF!)</f>
        <v>#REF!</v>
      </c>
      <c r="D30" s="16" t="e">
        <f>IF(#REF!="ON",F30&amp;IF(#REF!&gt;0,",giảm "&amp;#REF!&amp;"% học phí",""),"")</f>
        <v>#REF!</v>
      </c>
      <c r="E30" s="17" t="e">
        <f>IF(#REF!="ON",SUMIF(#REF!,"&gt;0"),"")</f>
        <v>#REF!</v>
      </c>
      <c r="F30" s="16"/>
      <c r="G30" s="18" t="e">
        <f>IF(#REF!="ON",IF(RIGHT(#REF!,1)=".","",IF(#REF!&lt;0,"",#REF!)),"")</f>
        <v>#REF!</v>
      </c>
      <c r="H30" s="18" t="e">
        <f>IF(#REF!="ON",IF(RIGHT(#REF!,1)=".","",IF(#REF!&lt;0,"",#REF!)),"")</f>
        <v>#REF!</v>
      </c>
      <c r="I30" s="18" t="e">
        <f>IF(#REF!="ON",IF(RIGHT(#REF!,1)=".","",IF(#REF!&lt;0,"",#REF!)),"")</f>
        <v>#REF!</v>
      </c>
      <c r="J30" s="18" t="e">
        <f>IF(#REF!="ON",IF(RIGHT(#REF!,1)=".","",IF(#REF!&lt;0,"",#REF!)),"")</f>
        <v>#REF!</v>
      </c>
      <c r="K30" s="18" t="e">
        <f>IF(#REF!="ON",IF(RIGHT(#REF!,1)=".","",IF(#REF!&lt;0,"",#REF!)),"")</f>
        <v>#REF!</v>
      </c>
      <c r="L30" s="18" t="e">
        <f>IF(#REF!="ON",IF(RIGHT(#REF!,1)=".","",IF(#REF!&lt;0,"",#REF!)),"")</f>
        <v>#REF!</v>
      </c>
      <c r="M30" s="18" t="e">
        <f>IF(#REF!="ON",IF(RIGHT(#REF!,1)=".","",IF(#REF!&lt;0,"",#REF!)),"")</f>
        <v>#REF!</v>
      </c>
      <c r="N30" s="18" t="e">
        <f>IF(#REF!="ON",IF(RIGHT(#REF!,1)=".","",IF(#REF!&lt;0,"",#REF!)),"")</f>
        <v>#REF!</v>
      </c>
      <c r="O30" s="18" t="e">
        <f>IF(#REF!="ON",IF(RIGHT(#REF!,1)=".","",IF(#REF!&lt;0,"",#REF!)),"")</f>
        <v>#REF!</v>
      </c>
      <c r="P30" s="18" t="e">
        <f>IF(#REF!="ON",IF(RIGHT(#REF!,1)=".","",IF(#REF!&lt;0,"",#REF!)),"")</f>
        <v>#REF!</v>
      </c>
      <c r="Q30" s="18" t="e">
        <f>IF(#REF!="ON",IF(RIGHT(#REF!,1)=".","",IF(#REF!&lt;0,"",#REF!)),"")</f>
        <v>#REF!</v>
      </c>
      <c r="R30" s="18" t="e">
        <f>IF(#REF!="ON",IF(RIGHT(#REF!,1)=".","",IF(#REF!&lt;0,"",#REF!)),"")</f>
        <v>#REF!</v>
      </c>
      <c r="S30" s="18" t="e">
        <f>IF(#REF!="ON",IF(RIGHT(#REF!,1)=".","",IF(#REF!&lt;0,"",#REF!)),"")</f>
        <v>#REF!</v>
      </c>
      <c r="T30" s="18" t="e">
        <f>IF(#REF!="ON",IF(RIGHT(#REF!,1)=".","",IF(#REF!&lt;0,"",#REF!)),"")</f>
        <v>#REF!</v>
      </c>
      <c r="U30" s="18" t="e">
        <f>IF(#REF!="ON",IF(RIGHT(#REF!,1)=".","",IF(#REF!&lt;0,"",#REF!)),"")</f>
        <v>#REF!</v>
      </c>
      <c r="V30" s="18" t="e">
        <f>IF(#REF!="ON",IF(RIGHT(#REF!,1)=".","",IF(#REF!&lt;0,"",#REF!)),"")</f>
        <v>#REF!</v>
      </c>
      <c r="W30" s="18" t="e">
        <f>IF(#REF!="ON",IF(RIGHT(#REF!,1)=".","",IF(#REF!&lt;0,"",#REF!)),"")</f>
        <v>#REF!</v>
      </c>
      <c r="X30" s="18" t="e">
        <f>IF(#REF!="ON",IF(RIGHT(#REF!,1)=".","",IF(#REF!&lt;0,"",#REF!)),"")</f>
        <v>#REF!</v>
      </c>
      <c r="Y30" s="18" t="e">
        <f>IF(#REF!="ON",IF(RIGHT(#REF!,1)=".","",IF(#REF!&lt;0,"",#REF!)),"")</f>
        <v>#REF!</v>
      </c>
      <c r="Z30" s="18" t="e">
        <f>IF(#REF!="ON",IF(RIGHT(#REF!,1)=".","",IF(#REF!&lt;0,"",#REF!)),"")</f>
        <v>#REF!</v>
      </c>
      <c r="AA30" s="18" t="e">
        <f>IF(#REF!="ON",IF(RIGHT(#REF!,1)=".","",IF(#REF!&lt;0,"",#REF!)),"")</f>
        <v>#REF!</v>
      </c>
      <c r="AB30" s="18" t="e">
        <f>IF(#REF!="ON",IF(RIGHT(#REF!,1)=".","",IF(#REF!&lt;0,"",#REF!)),"")</f>
        <v>#REF!</v>
      </c>
      <c r="AC30" s="18" t="e">
        <f>IF(#REF!="ON",IF(RIGHT(#REF!,1)=".","",IF(#REF!&lt;0,"",#REF!)),"")</f>
        <v>#REF!</v>
      </c>
      <c r="AD30" s="19" t="e">
        <f>IF(#REF!="ON",IF(RIGHT(#REF!,1)=".","",IF(#REF!&lt;0,"",#REF!)),"")</f>
        <v>#REF!</v>
      </c>
    </row>
    <row r="31" spans="1:30" ht="28.7" customHeight="1">
      <c r="A31" s="13">
        <v>30</v>
      </c>
      <c r="B31" s="14">
        <f t="shared" si="7"/>
        <v>20</v>
      </c>
      <c r="C31" s="15" t="e">
        <f>LOOKUP(A31,#REF!,#REF!)</f>
        <v>#REF!</v>
      </c>
      <c r="D31" s="16" t="e">
        <f>IF(#REF!="ON",F31&amp;IF(#REF!&gt;0,",giảm "&amp;#REF!&amp;"% học phí",""),"")</f>
        <v>#REF!</v>
      </c>
      <c r="E31" s="17" t="e">
        <f>IF(#REF!="ON",SUMIF(#REF!,"&gt;0"),"")</f>
        <v>#REF!</v>
      </c>
      <c r="F31" s="1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 t="e">
        <f>IF(#REF!="ON",IF(RIGHT(#REF!,1)=".","",IF(#REF!&lt;0,"",#REF!)),"")</f>
        <v>#REF!</v>
      </c>
      <c r="U31" s="18" t="e">
        <f>IF(#REF!="ON",IF(RIGHT(#REF!,1)=".","",IF(#REF!&lt;0,"",#REF!)),"")</f>
        <v>#REF!</v>
      </c>
      <c r="V31" s="18" t="e">
        <f>IF(#REF!="ON",IF(RIGHT(#REF!,1)=".","",IF(#REF!&lt;0,"",#REF!)),"")</f>
        <v>#REF!</v>
      </c>
      <c r="W31" s="18" t="e">
        <f>IF(#REF!="ON",IF(RIGHT(#REF!,1)=".","",IF(#REF!&lt;0,"",#REF!)),"")</f>
        <v>#REF!</v>
      </c>
      <c r="X31" s="18" t="e">
        <f>IF(#REF!="ON",IF(RIGHT(#REF!,1)=".","",IF(#REF!&lt;0,"",#REF!)),"")</f>
        <v>#REF!</v>
      </c>
      <c r="Y31" s="18" t="e">
        <f>IF(#REF!="ON",IF(RIGHT(#REF!,1)=".","",IF(#REF!&lt;0,"",#REF!)),"")</f>
        <v>#REF!</v>
      </c>
      <c r="Z31" s="18" t="e">
        <f>IF(#REF!="ON",IF(RIGHT(#REF!,1)=".","",IF(#REF!&lt;0,"",#REF!)),"")</f>
        <v>#REF!</v>
      </c>
      <c r="AA31" s="18" t="e">
        <f>IF(#REF!="ON",IF(RIGHT(#REF!,1)=".","",IF(#REF!&lt;0,"",#REF!)),"")</f>
        <v>#REF!</v>
      </c>
      <c r="AB31" s="18" t="e">
        <f>IF(#REF!="ON",IF(RIGHT(#REF!,1)=".","",IF(#REF!&lt;0,"",#REF!)),"")</f>
        <v>#REF!</v>
      </c>
      <c r="AC31" s="18" t="e">
        <f>IF(#REF!="ON",IF(RIGHT(#REF!,1)=".","",IF(#REF!&lt;0,"",#REF!)),"")</f>
        <v>#REF!</v>
      </c>
      <c r="AD31" s="19" t="e">
        <f>IF(#REF!="ON",IF(RIGHT(#REF!,1)=".","",IF(#REF!&lt;0,"",#REF!)),"")</f>
        <v>#REF!</v>
      </c>
    </row>
    <row r="32" spans="1:30" ht="28.7" customHeight="1">
      <c r="A32" s="13">
        <v>31</v>
      </c>
      <c r="B32" s="14">
        <f t="shared" si="6"/>
        <v>0</v>
      </c>
      <c r="C32" s="15" t="e">
        <f>LOOKUP(A32,#REF!,#REF!)</f>
        <v>#REF!</v>
      </c>
      <c r="D32" s="16" t="e">
        <f>IF(#REF!="ON",F32&amp;IF(#REF!&gt;0,",giảm "&amp;#REF!&amp;"% học phí",""),"")</f>
        <v>#REF!</v>
      </c>
      <c r="E32" s="17" t="e">
        <f>IF(#REF!="ON",SUMIF(#REF!,"&gt;0"),"")</f>
        <v>#REF!</v>
      </c>
      <c r="F32" s="1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 t="e">
        <f>IF(#REF!="ON",IF(RIGHT(#REF!,1)=".","",IF(#REF!&lt;0,"",#REF!)),"")</f>
        <v>#REF!</v>
      </c>
      <c r="U32" s="18" t="e">
        <f>IF(#REF!="ON",IF(RIGHT(#REF!,1)=".","",IF(#REF!&lt;0,"",#REF!)),"")</f>
        <v>#REF!</v>
      </c>
      <c r="V32" s="18" t="e">
        <f>IF(#REF!="ON",IF(RIGHT(#REF!,1)=".","",IF(#REF!&lt;0,"",#REF!)),"")</f>
        <v>#REF!</v>
      </c>
      <c r="W32" s="18" t="e">
        <f>IF(#REF!="ON",IF(RIGHT(#REF!,1)=".","",IF(#REF!&lt;0,"",#REF!)),"")</f>
        <v>#REF!</v>
      </c>
      <c r="X32" s="18" t="e">
        <f>IF(#REF!="ON",IF(RIGHT(#REF!,1)=".","",IF(#REF!&lt;0,"",#REF!)),"")</f>
        <v>#REF!</v>
      </c>
      <c r="Y32" s="18" t="e">
        <f>IF(#REF!="ON",IF(RIGHT(#REF!,1)=".","",IF(#REF!&lt;0,"",#REF!)),"")</f>
        <v>#REF!</v>
      </c>
      <c r="Z32" s="18" t="e">
        <f>IF(#REF!="ON",IF(RIGHT(#REF!,1)=".","",IF(#REF!&lt;0,"",#REF!)),"")</f>
        <v>#REF!</v>
      </c>
      <c r="AA32" s="18" t="e">
        <f>IF(#REF!="ON",IF(RIGHT(#REF!,1)=".","",IF(#REF!&lt;0,"",#REF!)),"")</f>
        <v>#REF!</v>
      </c>
      <c r="AB32" s="18" t="e">
        <f>IF(#REF!="ON",IF(RIGHT(#REF!,1)=".","",IF(#REF!&lt;0,"",#REF!)),"")</f>
        <v>#REF!</v>
      </c>
      <c r="AC32" s="18" t="e">
        <f>IF(#REF!="ON",IF(RIGHT(#REF!,1)=".","",IF(#REF!&lt;0,"",#REF!)),"")</f>
        <v>#REF!</v>
      </c>
      <c r="AD32" s="19" t="e">
        <f>IF(#REF!="ON",IF(RIGHT(#REF!,1)=".","",IF(#REF!&lt;0,"",#REF!)),"")</f>
        <v>#REF!</v>
      </c>
    </row>
    <row r="33" spans="1:30" ht="28.7" customHeight="1">
      <c r="A33" s="13">
        <v>32</v>
      </c>
      <c r="B33" s="14">
        <f t="shared" si="6"/>
        <v>0</v>
      </c>
      <c r="C33" s="20" t="e">
        <f>LOOKUP(A33,#REF!,#REF!)</f>
        <v>#REF!</v>
      </c>
      <c r="D33" s="16" t="e">
        <f>IF(#REF!="ON",F33&amp;IF(#REF!&gt;0,",giảm "&amp;#REF!&amp;"% học phí",""),"")</f>
        <v>#REF!</v>
      </c>
      <c r="E33" s="17" t="e">
        <f>IF(#REF!="ON",SUMIF(#REF!,"&gt;0"),"")</f>
        <v>#REF!</v>
      </c>
      <c r="F33" s="16"/>
      <c r="G33" s="18"/>
      <c r="H33" s="18" t="e">
        <f>IF(#REF!="ON",IF(RIGHT(#REF!,1)=".","",IF(#REF!&lt;0,"",#REF!)),"")</f>
        <v>#REF!</v>
      </c>
      <c r="I33" s="18" t="e">
        <f>IF(#REF!="ON",IF(RIGHT(#REF!,1)=".","",IF(#REF!&lt;0,"",#REF!)),"")</f>
        <v>#REF!</v>
      </c>
      <c r="J33" s="18" t="e">
        <f>IF(#REF!="ON",IF(RIGHT(#REF!,1)=".","",IF(#REF!&lt;0,"",#REF!)),"")</f>
        <v>#REF!</v>
      </c>
      <c r="K33" s="18" t="e">
        <f>IF(#REF!="ON",IF(RIGHT(#REF!,1)=".","",IF(#REF!&lt;0,"",#REF!)),"")</f>
        <v>#REF!</v>
      </c>
      <c r="L33" s="18" t="e">
        <f>IF(#REF!="ON",IF(RIGHT(#REF!,1)=".","",IF(#REF!&lt;0,"",#REF!)),"")</f>
        <v>#REF!</v>
      </c>
      <c r="M33" s="18" t="e">
        <f>IF(#REF!="ON",IF(RIGHT(#REF!,1)=".","",IF(#REF!&lt;0,"",#REF!)),"")</f>
        <v>#REF!</v>
      </c>
      <c r="N33" s="18" t="e">
        <f>IF(#REF!="ON",IF(RIGHT(#REF!,1)=".","",IF(#REF!&lt;0,"",#REF!)),"")</f>
        <v>#REF!</v>
      </c>
      <c r="O33" s="18" t="e">
        <f>IF(#REF!="ON",IF(RIGHT(#REF!,1)=".","",IF(#REF!&lt;0,"",#REF!)),"")</f>
        <v>#REF!</v>
      </c>
      <c r="P33" s="18" t="e">
        <f>IF(#REF!="ON",IF(RIGHT(#REF!,1)=".","",IF(#REF!&lt;0,"",#REF!)),"")</f>
        <v>#REF!</v>
      </c>
      <c r="Q33" s="18" t="e">
        <f>IF(#REF!="ON",IF(RIGHT(#REF!,1)=".","",IF(#REF!&lt;0,"",#REF!)),"")</f>
        <v>#REF!</v>
      </c>
      <c r="R33" s="18" t="e">
        <f>IF(#REF!="ON",IF(RIGHT(#REF!,1)=".","",IF(#REF!&lt;0,"",#REF!)),"")</f>
        <v>#REF!</v>
      </c>
      <c r="S33" s="18" t="e">
        <f>IF(#REF!="ON",IF(RIGHT(#REF!,1)=".","",IF(#REF!&lt;0,"",#REF!)),"")</f>
        <v>#REF!</v>
      </c>
      <c r="T33" s="18" t="e">
        <f>IF(#REF!="ON",IF(RIGHT(#REF!,1)=".","",IF(#REF!&lt;0,"",#REF!)),"")</f>
        <v>#REF!</v>
      </c>
      <c r="U33" s="18" t="e">
        <f>IF(#REF!="ON",IF(RIGHT(#REF!,1)=".","",IF(#REF!&lt;0,"",#REF!)),"")</f>
        <v>#REF!</v>
      </c>
      <c r="V33" s="18" t="e">
        <f>IF(#REF!="ON",IF(RIGHT(#REF!,1)=".","",IF(#REF!&lt;0,"",#REF!)),"")</f>
        <v>#REF!</v>
      </c>
      <c r="W33" s="18" t="e">
        <f>IF(#REF!="ON",IF(RIGHT(#REF!,1)=".","",IF(#REF!&lt;0,"",#REF!)),"")</f>
        <v>#REF!</v>
      </c>
      <c r="X33" s="18" t="e">
        <f>IF(#REF!="ON",IF(RIGHT(#REF!,1)=".","",IF(#REF!&lt;0,"",#REF!)),"")</f>
        <v>#REF!</v>
      </c>
      <c r="Y33" s="18" t="e">
        <f>IF(#REF!="ON",IF(RIGHT(#REF!,1)=".","",IF(#REF!&lt;0,"",#REF!)),"")</f>
        <v>#REF!</v>
      </c>
      <c r="Z33" s="18" t="e">
        <f>IF(#REF!="ON",IF(RIGHT(#REF!,1)=".","",IF(#REF!&lt;0,"",#REF!)),"")</f>
        <v>#REF!</v>
      </c>
      <c r="AA33" s="18" t="e">
        <f>IF(#REF!="ON",IF(RIGHT(#REF!,1)=".","",IF(#REF!&lt;0,"",#REF!)),"")</f>
        <v>#REF!</v>
      </c>
      <c r="AB33" s="18" t="e">
        <f>IF(#REF!="ON",IF(RIGHT(#REF!,1)=".","",IF(#REF!&lt;0,"",#REF!)),"")</f>
        <v>#REF!</v>
      </c>
      <c r="AC33" s="18" t="e">
        <f>IF(#REF!="ON",IF(RIGHT(#REF!,1)=".","",IF(#REF!&lt;0,"",#REF!)),"")</f>
        <v>#REF!</v>
      </c>
      <c r="AD33" s="19" t="e">
        <f>IF(#REF!="ON",IF(RIGHT(#REF!,1)=".","",IF(#REF!&lt;0,"",#REF!)),"")</f>
        <v>#REF!</v>
      </c>
    </row>
    <row r="34" spans="1:30" ht="28.7" customHeight="1">
      <c r="A34" s="13">
        <v>33</v>
      </c>
      <c r="B34" s="14">
        <f>33</f>
        <v>33</v>
      </c>
      <c r="C34" s="20" t="e">
        <f>LOOKUP(A34,#REF!,#REF!)</f>
        <v>#REF!</v>
      </c>
      <c r="D34" s="16" t="e">
        <f>IF(#REF!="ON",F34&amp;IF(#REF!&gt;0,",giảm "&amp;#REF!&amp;"% học phí",""),"")</f>
        <v>#REF!</v>
      </c>
      <c r="E34" s="17" t="e">
        <f>IF(#REF!="ON",SUMIF(#REF!,"&gt;0"),"")</f>
        <v>#REF!</v>
      </c>
      <c r="F34" s="16"/>
      <c r="G34" s="18"/>
      <c r="H34" s="18"/>
      <c r="I34" s="18"/>
      <c r="J34" s="18"/>
      <c r="K34" s="18"/>
      <c r="L34" s="18"/>
      <c r="M34" s="18"/>
      <c r="N34" s="18"/>
      <c r="O34" s="18" t="e">
        <f>IF(#REF!="ON",IF(RIGHT(#REF!,1)=".","",IF(#REF!&lt;0,"",#REF!)),"")</f>
        <v>#REF!</v>
      </c>
      <c r="P34" s="18" t="e">
        <f>IF(#REF!="ON",IF(RIGHT(#REF!,1)=".","",IF(#REF!&lt;0,"",#REF!)),"")</f>
        <v>#REF!</v>
      </c>
      <c r="Q34" s="18" t="e">
        <f>IF(#REF!="ON",IF(RIGHT(#REF!,1)=".","",IF(#REF!&lt;0,"",#REF!)),"")</f>
        <v>#REF!</v>
      </c>
      <c r="R34" s="18" t="e">
        <f>IF(#REF!="ON",IF(RIGHT(#REF!,1)=".","",IF(#REF!&lt;0,"",#REF!)),"")</f>
        <v>#REF!</v>
      </c>
      <c r="S34" s="18" t="e">
        <f>IF(#REF!="ON",IF(RIGHT(#REF!,1)=".","",IF(#REF!&lt;0,"",#REF!)),"")</f>
        <v>#REF!</v>
      </c>
      <c r="T34" s="18" t="e">
        <f>IF(#REF!="ON",IF(RIGHT(#REF!,1)=".","",IF(#REF!&lt;0,"",#REF!)),"")</f>
        <v>#REF!</v>
      </c>
      <c r="U34" s="18" t="e">
        <f>IF(#REF!="ON",IF(RIGHT(#REF!,1)=".","",IF(#REF!&lt;0,"",#REF!)),"")</f>
        <v>#REF!</v>
      </c>
      <c r="V34" s="18" t="e">
        <f>IF(#REF!="ON",IF(RIGHT(#REF!,1)=".","",IF(#REF!&lt;0,"",#REF!)),"")</f>
        <v>#REF!</v>
      </c>
      <c r="W34" s="18" t="e">
        <f>IF(#REF!="ON",IF(RIGHT(#REF!,1)=".","",IF(#REF!&lt;0,"",#REF!)),"")</f>
        <v>#REF!</v>
      </c>
      <c r="X34" s="18" t="e">
        <f>IF(#REF!="ON",IF(RIGHT(#REF!,1)=".","",IF(#REF!&lt;0,"",#REF!)),"")</f>
        <v>#REF!</v>
      </c>
      <c r="Y34" s="18" t="e">
        <f>IF(#REF!="ON",IF(RIGHT(#REF!,1)=".","",IF(#REF!&lt;0,"",#REF!)),"")</f>
        <v>#REF!</v>
      </c>
      <c r="Z34" s="18" t="e">
        <f>IF(#REF!="ON",IF(RIGHT(#REF!,1)=".","",IF(#REF!&lt;0,"",#REF!)),"")</f>
        <v>#REF!</v>
      </c>
      <c r="AA34" s="18" t="e">
        <f>IF(#REF!="ON",IF(RIGHT(#REF!,1)=".","",IF(#REF!&lt;0,"",#REF!)),"")</f>
        <v>#REF!</v>
      </c>
      <c r="AB34" s="18" t="e">
        <f>IF(#REF!="ON",IF(RIGHT(#REF!,1)=".","",IF(#REF!&lt;0,"",#REF!)),"")</f>
        <v>#REF!</v>
      </c>
      <c r="AC34" s="18" t="e">
        <f>IF(#REF!="ON",IF(RIGHT(#REF!,1)=".","",IF(#REF!&lt;0,"",#REF!)),"")</f>
        <v>#REF!</v>
      </c>
      <c r="AD34" s="19" t="e">
        <f>IF(#REF!="ON",IF(RIGHT(#REF!,1)=".","",IF(#REF!&lt;0,"",#REF!)),"")</f>
        <v>#REF!</v>
      </c>
    </row>
    <row r="35" spans="1:30" ht="28.7" customHeight="1">
      <c r="A35" s="13">
        <v>34</v>
      </c>
      <c r="B35" s="14">
        <f t="shared" ref="B35:B76" si="9">50+50+10</f>
        <v>110</v>
      </c>
      <c r="C35" s="15" t="e">
        <f>LOOKUP(A35,#REF!,#REF!)</f>
        <v>#REF!</v>
      </c>
      <c r="D35" s="16" t="e">
        <f>IF(#REF!="ON",F35&amp;IF(#REF!&gt;0,",giảm "&amp;#REF!&amp;"% học phí",""),"")</f>
        <v>#REF!</v>
      </c>
      <c r="E35" s="17" t="e">
        <f>IF(#REF!="ON",SUMIF(#REF!,"&gt;0"),"")</f>
        <v>#REF!</v>
      </c>
      <c r="F35" s="16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 t="e">
        <f>IF(#REF!="ON",IF(RIGHT(#REF!,1)=".","",IF(#REF!&lt;0,"",#REF!)),"")</f>
        <v>#REF!</v>
      </c>
      <c r="U35" s="18" t="e">
        <f>IF(#REF!="ON",IF(RIGHT(#REF!,1)=".","",IF(#REF!&lt;0,"",#REF!)),"")</f>
        <v>#REF!</v>
      </c>
      <c r="V35" s="18" t="e">
        <f>IF(#REF!="ON",IF(RIGHT(#REF!,1)=".","",IF(#REF!&lt;0,"",#REF!)),"")</f>
        <v>#REF!</v>
      </c>
      <c r="W35" s="18" t="e">
        <f>IF(#REF!="ON",IF(RIGHT(#REF!,1)=".","",IF(#REF!&lt;0,"",#REF!)),"")</f>
        <v>#REF!</v>
      </c>
      <c r="X35" s="18" t="e">
        <f>IF(#REF!="ON",IF(RIGHT(#REF!,1)=".","",IF(#REF!&lt;0,"",#REF!)),"")</f>
        <v>#REF!</v>
      </c>
      <c r="Y35" s="18" t="e">
        <f>IF(#REF!="ON",IF(RIGHT(#REF!,1)=".","",IF(#REF!&lt;0,"",#REF!)),"")</f>
        <v>#REF!</v>
      </c>
      <c r="Z35" s="18" t="e">
        <f>IF(#REF!="ON",IF(RIGHT(#REF!,1)=".","",IF(#REF!&lt;0,"",#REF!)),"")</f>
        <v>#REF!</v>
      </c>
      <c r="AA35" s="18" t="e">
        <f>IF(#REF!="ON",IF(RIGHT(#REF!,1)=".","",IF(#REF!&lt;0,"",#REF!)),"")</f>
        <v>#REF!</v>
      </c>
      <c r="AB35" s="18" t="e">
        <f>IF(#REF!="ON",IF(RIGHT(#REF!,1)=".","",IF(#REF!&lt;0,"",#REF!)),"")</f>
        <v>#REF!</v>
      </c>
      <c r="AC35" s="18" t="e">
        <f>IF(#REF!="ON",IF(RIGHT(#REF!,1)=".","",IF(#REF!&lt;0,"",#REF!)),"")</f>
        <v>#REF!</v>
      </c>
      <c r="AD35" s="19" t="e">
        <f>IF(#REF!="ON",IF(RIGHT(#REF!,1)=".","",IF(#REF!&lt;0,"",#REF!)),"")</f>
        <v>#REF!</v>
      </c>
    </row>
    <row r="36" spans="1:30" ht="28.7" customHeight="1">
      <c r="A36" s="13">
        <v>35</v>
      </c>
      <c r="B36" s="14">
        <f t="shared" ref="B36:B201" si="10">50+10</f>
        <v>60</v>
      </c>
      <c r="C36" s="15" t="e">
        <f>LOOKUP(A36,#REF!,#REF!)</f>
        <v>#REF!</v>
      </c>
      <c r="D36" s="16" t="e">
        <f>IF(#REF!="ON",F36&amp;IF(#REF!&gt;0,",giảm "&amp;#REF!&amp;"% học phí",""),"")</f>
        <v>#REF!</v>
      </c>
      <c r="E36" s="17" t="e">
        <f>IF(#REF!="ON",SUMIF(#REF!,"&gt;0"),"")</f>
        <v>#REF!</v>
      </c>
      <c r="F36" s="1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 t="e">
        <f>IF(#REF!="ON",IF(RIGHT(#REF!,1)=".","",IF(#REF!&lt;0,"",#REF!)),"")</f>
        <v>#REF!</v>
      </c>
      <c r="U36" s="18" t="e">
        <f>IF(#REF!="ON",IF(RIGHT(#REF!,1)=".","",IF(#REF!&lt;0,"",#REF!)),"")</f>
        <v>#REF!</v>
      </c>
      <c r="V36" s="18" t="e">
        <f>IF(#REF!="ON",IF(RIGHT(#REF!,1)=".","",IF(#REF!&lt;0,"",#REF!)),"")</f>
        <v>#REF!</v>
      </c>
      <c r="W36" s="18" t="e">
        <f>IF(#REF!="ON",IF(RIGHT(#REF!,1)=".","",IF(#REF!&lt;0,"",#REF!)),"")</f>
        <v>#REF!</v>
      </c>
      <c r="X36" s="18" t="e">
        <f>IF(#REF!="ON",IF(RIGHT(#REF!,1)=".","",IF(#REF!&lt;0,"",#REF!)),"")</f>
        <v>#REF!</v>
      </c>
      <c r="Y36" s="18" t="e">
        <f>IF(#REF!="ON",IF(RIGHT(#REF!,1)=".","",IF(#REF!&lt;0,"",#REF!)),"")</f>
        <v>#REF!</v>
      </c>
      <c r="Z36" s="18" t="e">
        <f>IF(#REF!="ON",IF(RIGHT(#REF!,1)=".","",IF(#REF!&lt;0,"",#REF!)),"")</f>
        <v>#REF!</v>
      </c>
      <c r="AA36" s="18" t="e">
        <f>IF(#REF!="ON",IF(RIGHT(#REF!,1)=".","",IF(#REF!&lt;0,"",#REF!)),"")</f>
        <v>#REF!</v>
      </c>
      <c r="AB36" s="18" t="e">
        <f>IF(#REF!="ON",IF(RIGHT(#REF!,1)=".","",IF(#REF!&lt;0,"",#REF!)),"")</f>
        <v>#REF!</v>
      </c>
      <c r="AC36" s="18" t="e">
        <f>IF(#REF!="ON",IF(RIGHT(#REF!,1)=".","",IF(#REF!&lt;0,"",#REF!)),"")</f>
        <v>#REF!</v>
      </c>
      <c r="AD36" s="19" t="e">
        <f>IF(#REF!="ON",IF(RIGHT(#REF!,1)=".","",IF(#REF!&lt;0,"",#REF!)),"")</f>
        <v>#REF!</v>
      </c>
    </row>
    <row r="37" spans="1:30" ht="28.7" customHeight="1">
      <c r="A37" s="13">
        <v>36</v>
      </c>
      <c r="B37" s="14">
        <f>10+20+70</f>
        <v>100</v>
      </c>
      <c r="C37" s="20" t="e">
        <f>LOOKUP(A37,#REF!,#REF!)</f>
        <v>#REF!</v>
      </c>
      <c r="D37" s="16" t="e">
        <f>IF(#REF!="ON",F37&amp;IF(#REF!&gt;0,",giảm "&amp;#REF!&amp;"% học phí",""),"")</f>
        <v>#REF!</v>
      </c>
      <c r="E37" s="17" t="e">
        <f>IF(#REF!="ON",SUMIF(#REF!,"&gt;0"),"")</f>
        <v>#REF!</v>
      </c>
      <c r="F37" s="16"/>
      <c r="G37" s="18"/>
      <c r="H37" s="18"/>
      <c r="I37" s="18"/>
      <c r="J37" s="18"/>
      <c r="K37" s="18"/>
      <c r="L37" s="18"/>
      <c r="M37" s="18"/>
      <c r="N37" s="18" t="e">
        <f>IF(#REF!="ON",IF(RIGHT(#REF!,1)=".","",IF(#REF!&lt;0,"",#REF!)),"")</f>
        <v>#REF!</v>
      </c>
      <c r="O37" s="18" t="e">
        <f>IF(#REF!="ON",IF(RIGHT(#REF!,1)=".","",IF(#REF!&lt;0,"",#REF!)),"")</f>
        <v>#REF!</v>
      </c>
      <c r="P37" s="18" t="e">
        <f>IF(#REF!="ON",IF(RIGHT(#REF!,1)=".","",IF(#REF!&lt;0,"",#REF!)),"")</f>
        <v>#REF!</v>
      </c>
      <c r="Q37" s="18" t="e">
        <f>IF(#REF!="ON",IF(RIGHT(#REF!,1)=".","",IF(#REF!&lt;0,"",#REF!)),"")</f>
        <v>#REF!</v>
      </c>
      <c r="R37" s="18" t="e">
        <f>IF(#REF!="ON",IF(RIGHT(#REF!,1)=".","",IF(#REF!&lt;0,"",#REF!)),"")</f>
        <v>#REF!</v>
      </c>
      <c r="S37" s="18" t="e">
        <f>IF(#REF!="ON",IF(RIGHT(#REF!,1)=".","",IF(#REF!&lt;0,"",#REF!)),"")</f>
        <v>#REF!</v>
      </c>
      <c r="T37" s="18" t="e">
        <f>IF(#REF!="ON",IF(RIGHT(#REF!,1)=".","",IF(#REF!&lt;0,"",#REF!)),"")</f>
        <v>#REF!</v>
      </c>
      <c r="U37" s="18" t="e">
        <f>IF(#REF!="ON",IF(RIGHT(#REF!,1)=".","",IF(#REF!&lt;0,"",#REF!)),"")</f>
        <v>#REF!</v>
      </c>
      <c r="V37" s="18" t="e">
        <f>IF(#REF!="ON",IF(RIGHT(#REF!,1)=".","",IF(#REF!&lt;0,"",#REF!)),"")</f>
        <v>#REF!</v>
      </c>
      <c r="W37" s="18" t="e">
        <f>IF(#REF!="ON",IF(RIGHT(#REF!,1)=".","",IF(#REF!&lt;0,"",#REF!)),"")</f>
        <v>#REF!</v>
      </c>
      <c r="X37" s="18" t="e">
        <f>IF(#REF!="ON",IF(RIGHT(#REF!,1)=".","",IF(#REF!&lt;0,"",#REF!)),"")</f>
        <v>#REF!</v>
      </c>
      <c r="Y37" s="18" t="e">
        <f>IF(#REF!="ON",IF(RIGHT(#REF!,1)=".","",IF(#REF!&lt;0,"",#REF!)),"")</f>
        <v>#REF!</v>
      </c>
      <c r="Z37" s="18" t="e">
        <f>IF(#REF!="ON",IF(RIGHT(#REF!,1)=".","",IF(#REF!&lt;0,"",#REF!)),"")</f>
        <v>#REF!</v>
      </c>
      <c r="AA37" s="18" t="e">
        <f>IF(#REF!="ON",IF(RIGHT(#REF!,1)=".","",IF(#REF!&lt;0,"",#REF!)),"")</f>
        <v>#REF!</v>
      </c>
      <c r="AB37" s="18" t="e">
        <f>IF(#REF!="ON",IF(RIGHT(#REF!,1)=".","",IF(#REF!&lt;0,"",#REF!)),"")</f>
        <v>#REF!</v>
      </c>
      <c r="AC37" s="18" t="e">
        <f>IF(#REF!="ON",IF(RIGHT(#REF!,1)=".","",IF(#REF!&lt;0,"",#REF!)),"")</f>
        <v>#REF!</v>
      </c>
      <c r="AD37" s="19" t="e">
        <f>IF(#REF!="ON",IF(RIGHT(#REF!,1)=".","",IF(#REF!&lt;0,"",#REF!)),"")</f>
        <v>#REF!</v>
      </c>
    </row>
    <row r="38" spans="1:30" ht="28.7" customHeight="1">
      <c r="A38" s="13">
        <v>37</v>
      </c>
      <c r="B38" s="14">
        <f t="shared" ref="B38:B39" si="11">10+30</f>
        <v>40</v>
      </c>
      <c r="C38" s="15" t="e">
        <f>LOOKUP(A38,#REF!,#REF!)</f>
        <v>#REF!</v>
      </c>
      <c r="D38" s="16" t="e">
        <f>IF(#REF!="ON",F38&amp;IF(#REF!&gt;0,",giảm "&amp;#REF!&amp;"% học phí",""),"")</f>
        <v>#REF!</v>
      </c>
      <c r="E38" s="17" t="e">
        <f>IF(#REF!="ON",SUMIF(#REF!,"&gt;0"),"")</f>
        <v>#REF!</v>
      </c>
      <c r="F38" s="1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 t="e">
        <f>IF(#REF!="ON",IF(RIGHT(#REF!,1)=".","",IF(#REF!&lt;0,"",#REF!)),"")</f>
        <v>#REF!</v>
      </c>
      <c r="U38" s="18" t="e">
        <f>IF(#REF!="ON",IF(RIGHT(#REF!,1)=".","",IF(#REF!&lt;0,"",#REF!)),"")</f>
        <v>#REF!</v>
      </c>
      <c r="V38" s="18" t="e">
        <f>IF(#REF!="ON",IF(RIGHT(#REF!,1)=".","",IF(#REF!&lt;0,"",#REF!)),"")</f>
        <v>#REF!</v>
      </c>
      <c r="W38" s="18" t="e">
        <f>IF(#REF!="ON",IF(RIGHT(#REF!,1)=".","",IF(#REF!&lt;0,"",#REF!)),"")</f>
        <v>#REF!</v>
      </c>
      <c r="X38" s="18" t="e">
        <f>IF(#REF!="ON",IF(RIGHT(#REF!,1)=".","",IF(#REF!&lt;0,"",#REF!)),"")</f>
        <v>#REF!</v>
      </c>
      <c r="Y38" s="18" t="e">
        <f>IF(#REF!="ON",IF(RIGHT(#REF!,1)=".","",IF(#REF!&lt;0,"",#REF!)),"")</f>
        <v>#REF!</v>
      </c>
      <c r="Z38" s="18" t="e">
        <f>IF(#REF!="ON",IF(RIGHT(#REF!,1)=".","",IF(#REF!&lt;0,"",#REF!)),"")</f>
        <v>#REF!</v>
      </c>
      <c r="AA38" s="18" t="e">
        <f>IF(#REF!="ON",IF(RIGHT(#REF!,1)=".","",IF(#REF!&lt;0,"",#REF!)),"")</f>
        <v>#REF!</v>
      </c>
      <c r="AB38" s="18" t="e">
        <f>IF(#REF!="ON",IF(RIGHT(#REF!,1)=".","",IF(#REF!&lt;0,"",#REF!)),"")</f>
        <v>#REF!</v>
      </c>
      <c r="AC38" s="18" t="e">
        <f>IF(#REF!="ON",IF(RIGHT(#REF!,1)=".","",IF(#REF!&lt;0,"",#REF!)),"")</f>
        <v>#REF!</v>
      </c>
      <c r="AD38" s="19" t="e">
        <f>IF(#REF!="ON",IF(RIGHT(#REF!,1)=".","",IF(#REF!&lt;0,"",#REF!)),"")</f>
        <v>#REF!</v>
      </c>
    </row>
    <row r="39" spans="1:30" ht="28.7" customHeight="1">
      <c r="A39" s="13">
        <v>38</v>
      </c>
      <c r="B39" s="14">
        <f t="shared" si="11"/>
        <v>40</v>
      </c>
      <c r="C39" s="15" t="e">
        <f>LOOKUP(A39,#REF!,#REF!)</f>
        <v>#REF!</v>
      </c>
      <c r="D39" s="16" t="e">
        <f>IF(#REF!="ON",F39&amp;IF(#REF!&gt;0,",giảm "&amp;#REF!&amp;"% học phí",""),"")</f>
        <v>#REF!</v>
      </c>
      <c r="E39" s="17" t="e">
        <f>IF(#REF!="ON",SUMIF(#REF!,"&gt;0"),"")</f>
        <v>#REF!</v>
      </c>
      <c r="F39" s="16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 t="e">
        <f>IF(#REF!="ON",IF(RIGHT(#REF!,1)=".","",IF(#REF!&lt;0,"",#REF!)),"")</f>
        <v>#REF!</v>
      </c>
      <c r="U39" s="18" t="e">
        <f>IF(#REF!="ON",IF(RIGHT(#REF!,1)=".","",IF(#REF!&lt;0,"",#REF!)),"")</f>
        <v>#REF!</v>
      </c>
      <c r="V39" s="18" t="e">
        <f>IF(#REF!="ON",IF(RIGHT(#REF!,1)=".","",IF(#REF!&lt;0,"",#REF!)),"")</f>
        <v>#REF!</v>
      </c>
      <c r="W39" s="18" t="e">
        <f>IF(#REF!="ON",IF(RIGHT(#REF!,1)=".","",IF(#REF!&lt;0,"",#REF!)),"")</f>
        <v>#REF!</v>
      </c>
      <c r="X39" s="18" t="e">
        <f>IF(#REF!="ON",IF(RIGHT(#REF!,1)=".","",IF(#REF!&lt;0,"",#REF!)),"")</f>
        <v>#REF!</v>
      </c>
      <c r="Y39" s="18" t="e">
        <f>IF(#REF!="ON",IF(RIGHT(#REF!,1)=".","",IF(#REF!&lt;0,"",#REF!)),"")</f>
        <v>#REF!</v>
      </c>
      <c r="Z39" s="18" t="e">
        <f>IF(#REF!="ON",IF(RIGHT(#REF!,1)=".","",IF(#REF!&lt;0,"",#REF!)),"")</f>
        <v>#REF!</v>
      </c>
      <c r="AA39" s="18" t="e">
        <f>IF(#REF!="ON",IF(RIGHT(#REF!,1)=".","",IF(#REF!&lt;0,"",#REF!)),"")</f>
        <v>#REF!</v>
      </c>
      <c r="AB39" s="18" t="e">
        <f>IF(#REF!="ON",IF(RIGHT(#REF!,1)=".","",IF(#REF!&lt;0,"",#REF!)),"")</f>
        <v>#REF!</v>
      </c>
      <c r="AC39" s="18" t="e">
        <f>IF(#REF!="ON",IF(RIGHT(#REF!,1)=".","",IF(#REF!&lt;0,"",#REF!)),"")</f>
        <v>#REF!</v>
      </c>
      <c r="AD39" s="19" t="e">
        <f>IF(#REF!="ON",IF(RIGHT(#REF!,1)=".","",IF(#REF!&lt;0,"",#REF!)),"")</f>
        <v>#REF!</v>
      </c>
    </row>
    <row r="40" spans="1:30" ht="28.7" customHeight="1">
      <c r="A40" s="13">
        <v>39</v>
      </c>
      <c r="B40" s="14">
        <f t="shared" si="6"/>
        <v>0</v>
      </c>
      <c r="C40" s="15" t="e">
        <f>LOOKUP(A40,#REF!,#REF!)</f>
        <v>#REF!</v>
      </c>
      <c r="D40" s="16" t="e">
        <f>IF(#REF!="ON",F40&amp;IF(#REF!&gt;0,",giảm "&amp;#REF!&amp;"% học phí",""),"")</f>
        <v>#REF!</v>
      </c>
      <c r="E40" s="17" t="e">
        <f>IF(#REF!="ON",SUMIF(#REF!,"&gt;0"),"")</f>
        <v>#REF!</v>
      </c>
      <c r="F40" s="16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 t="e">
        <f>IF(#REF!="ON",IF(RIGHT(#REF!,1)=".","",IF(#REF!&lt;0,"",#REF!)),"")</f>
        <v>#REF!</v>
      </c>
      <c r="U40" s="18" t="e">
        <f>IF(#REF!="ON",IF(RIGHT(#REF!,1)=".","",IF(#REF!&lt;0,"",#REF!)),"")</f>
        <v>#REF!</v>
      </c>
      <c r="V40" s="18" t="e">
        <f>IF(#REF!="ON",IF(RIGHT(#REF!,1)=".","",IF(#REF!&lt;0,"",#REF!)),"")</f>
        <v>#REF!</v>
      </c>
      <c r="W40" s="18" t="e">
        <f>IF(#REF!="ON",IF(RIGHT(#REF!,1)=".","",IF(#REF!&lt;0,"",#REF!)),"")</f>
        <v>#REF!</v>
      </c>
      <c r="X40" s="18" t="e">
        <f>IF(#REF!="ON",IF(RIGHT(#REF!,1)=".","",IF(#REF!&lt;0,"",#REF!)),"")</f>
        <v>#REF!</v>
      </c>
      <c r="Y40" s="18" t="e">
        <f>IF(#REF!="ON",IF(RIGHT(#REF!,1)=".","",IF(#REF!&lt;0,"",#REF!)),"")</f>
        <v>#REF!</v>
      </c>
      <c r="Z40" s="18" t="e">
        <f>IF(#REF!="ON",IF(RIGHT(#REF!,1)=".","",IF(#REF!&lt;0,"",#REF!)),"")</f>
        <v>#REF!</v>
      </c>
      <c r="AA40" s="18" t="e">
        <f>IF(#REF!="ON",IF(RIGHT(#REF!,1)=".","",IF(#REF!&lt;0,"",#REF!)),"")</f>
        <v>#REF!</v>
      </c>
      <c r="AB40" s="18" t="e">
        <f>IF(#REF!="ON",IF(RIGHT(#REF!,1)=".","",IF(#REF!&lt;0,"",#REF!)),"")</f>
        <v>#REF!</v>
      </c>
      <c r="AC40" s="18" t="e">
        <f>IF(#REF!="ON",IF(RIGHT(#REF!,1)=".","",IF(#REF!&lt;0,"",#REF!)),"")</f>
        <v>#REF!</v>
      </c>
      <c r="AD40" s="19" t="e">
        <f>IF(#REF!="ON",IF(RIGHT(#REF!,1)=".","",IF(#REF!&lt;0,"",#REF!)),"")</f>
        <v>#REF!</v>
      </c>
    </row>
    <row r="41" spans="1:30" ht="28.7" customHeight="1">
      <c r="A41" s="13">
        <v>40</v>
      </c>
      <c r="B41" s="14">
        <f>50+10+50+50</f>
        <v>160</v>
      </c>
      <c r="C41" s="15" t="e">
        <f>LOOKUP(A41,#REF!,#REF!)</f>
        <v>#REF!</v>
      </c>
      <c r="D41" s="16" t="e">
        <f>IF(#REF!="ON",F41&amp;IF(#REF!&gt;0,",giảm "&amp;#REF!&amp;"% học phí",""),"")</f>
        <v>#REF!</v>
      </c>
      <c r="E41" s="17" t="e">
        <f>IF(#REF!="ON",SUMIF(#REF!,"&gt;0"),"")</f>
        <v>#REF!</v>
      </c>
      <c r="F41" s="16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 t="e">
        <f>IF(#REF!="ON",IF(RIGHT(#REF!,1)=".","",IF(#REF!&lt;0,"",#REF!)),"")</f>
        <v>#REF!</v>
      </c>
      <c r="U41" s="18" t="e">
        <f>IF(#REF!="ON",IF(RIGHT(#REF!,1)=".","",IF(#REF!&lt;0,"",#REF!)),"")</f>
        <v>#REF!</v>
      </c>
      <c r="V41" s="18" t="e">
        <f>IF(#REF!="ON",IF(RIGHT(#REF!,1)=".","",IF(#REF!&lt;0,"",#REF!)),"")</f>
        <v>#REF!</v>
      </c>
      <c r="W41" s="18" t="e">
        <f>IF(#REF!="ON",IF(RIGHT(#REF!,1)=".","",IF(#REF!&lt;0,"",#REF!)),"")</f>
        <v>#REF!</v>
      </c>
      <c r="X41" s="18" t="e">
        <f>IF(#REF!="ON",IF(RIGHT(#REF!,1)=".","",IF(#REF!&lt;0,"",#REF!)),"")</f>
        <v>#REF!</v>
      </c>
      <c r="Y41" s="18" t="e">
        <f>IF(#REF!="ON",IF(RIGHT(#REF!,1)=".","",IF(#REF!&lt;0,"",#REF!)),"")</f>
        <v>#REF!</v>
      </c>
      <c r="Z41" s="18" t="e">
        <f>IF(#REF!="ON",IF(RIGHT(#REF!,1)=".","",IF(#REF!&lt;0,"",#REF!)),"")</f>
        <v>#REF!</v>
      </c>
      <c r="AA41" s="18" t="e">
        <f>IF(#REF!="ON",IF(RIGHT(#REF!,1)=".","",IF(#REF!&lt;0,"",#REF!)),"")</f>
        <v>#REF!</v>
      </c>
      <c r="AB41" s="18" t="e">
        <f>IF(#REF!="ON",IF(RIGHT(#REF!,1)=".","",IF(#REF!&lt;0,"",#REF!)),"")</f>
        <v>#REF!</v>
      </c>
      <c r="AC41" s="18" t="e">
        <f>IF(#REF!="ON",IF(RIGHT(#REF!,1)=".","",IF(#REF!&lt;0,"",#REF!)),"")</f>
        <v>#REF!</v>
      </c>
      <c r="AD41" s="19" t="e">
        <f>IF(#REF!="ON",IF(RIGHT(#REF!,1)=".","",IF(#REF!&lt;0,"",#REF!)),"")</f>
        <v>#REF!</v>
      </c>
    </row>
    <row r="42" spans="1:30" ht="28.7" customHeight="1">
      <c r="A42" s="13">
        <v>41</v>
      </c>
      <c r="B42" s="14">
        <f t="shared" si="6"/>
        <v>0</v>
      </c>
      <c r="C42" s="15" t="e">
        <f>LOOKUP(A42,#REF!,#REF!)</f>
        <v>#REF!</v>
      </c>
      <c r="D42" s="16" t="e">
        <f>IF(#REF!="ON",F42&amp;IF(#REF!&gt;0,",giảm "&amp;#REF!&amp;"% học phí",""),"")</f>
        <v>#REF!</v>
      </c>
      <c r="E42" s="17" t="e">
        <f>IF(#REF!="ON",SUMIF(#REF!,"&gt;0"),"")</f>
        <v>#REF!</v>
      </c>
      <c r="F42" s="1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 t="e">
        <f>IF(#REF!="ON",IF(RIGHT(#REF!,1)=".","",IF(#REF!&lt;0,"",#REF!)),"")</f>
        <v>#REF!</v>
      </c>
      <c r="U42" s="18" t="e">
        <f>IF(#REF!="ON",IF(RIGHT(#REF!,1)=".","",IF(#REF!&lt;0,"",#REF!)),"")</f>
        <v>#REF!</v>
      </c>
      <c r="V42" s="18" t="e">
        <f>IF(#REF!="ON",IF(RIGHT(#REF!,1)=".","",IF(#REF!&lt;0,"",#REF!)),"")</f>
        <v>#REF!</v>
      </c>
      <c r="W42" s="18" t="e">
        <f>IF(#REF!="ON",IF(RIGHT(#REF!,1)=".","",IF(#REF!&lt;0,"",#REF!)),"")</f>
        <v>#REF!</v>
      </c>
      <c r="X42" s="18" t="e">
        <f>IF(#REF!="ON",IF(RIGHT(#REF!,1)=".","",IF(#REF!&lt;0,"",#REF!)),"")</f>
        <v>#REF!</v>
      </c>
      <c r="Y42" s="18" t="e">
        <f>IF(#REF!="ON",IF(RIGHT(#REF!,1)=".","",IF(#REF!&lt;0,"",#REF!)),"")</f>
        <v>#REF!</v>
      </c>
      <c r="Z42" s="18" t="e">
        <f>IF(#REF!="ON",IF(RIGHT(#REF!,1)=".","",IF(#REF!&lt;0,"",#REF!)),"")</f>
        <v>#REF!</v>
      </c>
      <c r="AA42" s="18" t="e">
        <f>IF(#REF!="ON",IF(RIGHT(#REF!,1)=".","",IF(#REF!&lt;0,"",#REF!)),"")</f>
        <v>#REF!</v>
      </c>
      <c r="AB42" s="18" t="e">
        <f>IF(#REF!="ON",IF(RIGHT(#REF!,1)=".","",IF(#REF!&lt;0,"",#REF!)),"")</f>
        <v>#REF!</v>
      </c>
      <c r="AC42" s="18" t="e">
        <f>IF(#REF!="ON",IF(RIGHT(#REF!,1)=".","",IF(#REF!&lt;0,"",#REF!)),"")</f>
        <v>#REF!</v>
      </c>
      <c r="AD42" s="19" t="e">
        <f>IF(#REF!="ON",IF(RIGHT(#REF!,1)=".","",IF(#REF!&lt;0,"",#REF!)),"")</f>
        <v>#REF!</v>
      </c>
    </row>
    <row r="43" spans="1:30" ht="28.7" customHeight="1">
      <c r="A43" s="13">
        <v>42</v>
      </c>
      <c r="B43" s="14">
        <f>60+10</f>
        <v>70</v>
      </c>
      <c r="C43" s="15" t="e">
        <f>LOOKUP(A43,#REF!,#REF!)</f>
        <v>#REF!</v>
      </c>
      <c r="D43" s="16" t="e">
        <f>IF(#REF!="ON",F43&amp;IF(#REF!&gt;0,",giảm "&amp;#REF!&amp;"% học phí",""),"")</f>
        <v>#REF!</v>
      </c>
      <c r="E43" s="17" t="e">
        <f>IF(#REF!="ON",SUMIF(#REF!,"&gt;0"),"")</f>
        <v>#REF!</v>
      </c>
      <c r="F43" s="16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 t="e">
        <f>IF(#REF!="ON",IF(RIGHT(#REF!,1)=".","",IF(#REF!&lt;0,"",#REF!)),"")</f>
        <v>#REF!</v>
      </c>
      <c r="U43" s="18" t="e">
        <f>IF(#REF!="ON",IF(RIGHT(#REF!,1)=".","",IF(#REF!&lt;0,"",#REF!)),"")</f>
        <v>#REF!</v>
      </c>
      <c r="V43" s="18" t="e">
        <f>IF(#REF!="ON",IF(RIGHT(#REF!,1)=".","",IF(#REF!&lt;0,"",#REF!)),"")</f>
        <v>#REF!</v>
      </c>
      <c r="W43" s="18" t="e">
        <f>IF(#REF!="ON",IF(RIGHT(#REF!,1)=".","",IF(#REF!&lt;0,"",#REF!)),"")</f>
        <v>#REF!</v>
      </c>
      <c r="X43" s="18" t="e">
        <f>IF(#REF!="ON",IF(RIGHT(#REF!,1)=".","",IF(#REF!&lt;0,"",#REF!)),"")</f>
        <v>#REF!</v>
      </c>
      <c r="Y43" s="18" t="e">
        <f>IF(#REF!="ON",IF(RIGHT(#REF!,1)=".","",IF(#REF!&lt;0,"",#REF!)),"")</f>
        <v>#REF!</v>
      </c>
      <c r="Z43" s="18" t="e">
        <f>IF(#REF!="ON",IF(RIGHT(#REF!,1)=".","",IF(#REF!&lt;0,"",#REF!)),"")</f>
        <v>#REF!</v>
      </c>
      <c r="AA43" s="18" t="e">
        <f>IF(#REF!="ON",IF(RIGHT(#REF!,1)=".","",IF(#REF!&lt;0,"",#REF!)),"")</f>
        <v>#REF!</v>
      </c>
      <c r="AB43" s="18" t="e">
        <f>IF(#REF!="ON",IF(RIGHT(#REF!,1)=".","",IF(#REF!&lt;0,"",#REF!)),"")</f>
        <v>#REF!</v>
      </c>
      <c r="AC43" s="18" t="e">
        <f>IF(#REF!="ON",IF(RIGHT(#REF!,1)=".","",IF(#REF!&lt;0,"",#REF!)),"")</f>
        <v>#REF!</v>
      </c>
      <c r="AD43" s="19" t="e">
        <f>IF(#REF!="ON",IF(RIGHT(#REF!,1)=".","",IF(#REF!&lt;0,"",#REF!)),"")</f>
        <v>#REF!</v>
      </c>
    </row>
    <row r="44" spans="1:30" ht="28.7" customHeight="1">
      <c r="A44" s="13">
        <v>43</v>
      </c>
      <c r="B44" s="14">
        <f>50+30+20+10+50</f>
        <v>160</v>
      </c>
      <c r="C44" s="20" t="e">
        <f>LOOKUP(A44,#REF!,#REF!)</f>
        <v>#REF!</v>
      </c>
      <c r="D44" s="16" t="e">
        <f>IF(#REF!="ON",F44&amp;IF(#REF!&gt;0,",giảm "&amp;#REF!&amp;"% học phí",""),"")</f>
        <v>#REF!</v>
      </c>
      <c r="E44" s="17" t="e">
        <f>IF(#REF!="ON",SUMIF(#REF!,"&gt;0"),"")</f>
        <v>#REF!</v>
      </c>
      <c r="F44" s="1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 t="e">
        <f>IF(#REF!="ON",IF(RIGHT(#REF!,1)=".","",IF(#REF!&lt;0,"",#REF!)),"")</f>
        <v>#REF!</v>
      </c>
      <c r="R44" s="18" t="e">
        <f>IF(#REF!="ON",IF(RIGHT(#REF!,1)=".","",IF(#REF!&lt;0,"",#REF!)),"")</f>
        <v>#REF!</v>
      </c>
      <c r="S44" s="18" t="e">
        <f>IF(#REF!="ON",IF(RIGHT(#REF!,1)=".","",IF(#REF!&lt;0,"",#REF!)),"")</f>
        <v>#REF!</v>
      </c>
      <c r="T44" s="18" t="e">
        <f>IF(#REF!="ON",IF(RIGHT(#REF!,1)=".","",IF(#REF!&lt;0,"",#REF!)),"")</f>
        <v>#REF!</v>
      </c>
      <c r="U44" s="18" t="e">
        <f>IF(#REF!="ON",IF(RIGHT(#REF!,1)=".","",IF(#REF!&lt;0,"",#REF!)),"")</f>
        <v>#REF!</v>
      </c>
      <c r="V44" s="18" t="e">
        <f>IF(#REF!="ON",IF(RIGHT(#REF!,1)=".","",IF(#REF!&lt;0,"",#REF!)),"")</f>
        <v>#REF!</v>
      </c>
      <c r="W44" s="18" t="e">
        <f>IF(#REF!="ON",IF(RIGHT(#REF!,1)=".","",IF(#REF!&lt;0,"",#REF!)),"")</f>
        <v>#REF!</v>
      </c>
      <c r="X44" s="18" t="e">
        <f>IF(#REF!="ON",IF(RIGHT(#REF!,1)=".","",IF(#REF!&lt;0,"",#REF!)),"")</f>
        <v>#REF!</v>
      </c>
      <c r="Y44" s="18" t="e">
        <f>IF(#REF!="ON",IF(RIGHT(#REF!,1)=".","",IF(#REF!&lt;0,"",#REF!)),"")</f>
        <v>#REF!</v>
      </c>
      <c r="Z44" s="18" t="e">
        <f>IF(#REF!="ON",IF(RIGHT(#REF!,1)=".","",IF(#REF!&lt;0,"",#REF!)),"")</f>
        <v>#REF!</v>
      </c>
      <c r="AA44" s="18" t="e">
        <f>IF(#REF!="ON",IF(RIGHT(#REF!,1)=".","",IF(#REF!&lt;0,"",#REF!)),"")</f>
        <v>#REF!</v>
      </c>
      <c r="AB44" s="18" t="e">
        <f>IF(#REF!="ON",IF(RIGHT(#REF!,1)=".","",IF(#REF!&lt;0,"",#REF!)),"")</f>
        <v>#REF!</v>
      </c>
      <c r="AC44" s="18" t="e">
        <f>IF(#REF!="ON",IF(RIGHT(#REF!,1)=".","",IF(#REF!&lt;0,"",#REF!)),"")</f>
        <v>#REF!</v>
      </c>
      <c r="AD44" s="19" t="e">
        <f>IF(#REF!="ON",IF(RIGHT(#REF!,1)=".","",IF(#REF!&lt;0,"",#REF!)),"")</f>
        <v>#REF!</v>
      </c>
    </row>
    <row r="45" spans="1:30" ht="28.7" customHeight="1">
      <c r="A45" s="13">
        <v>44</v>
      </c>
      <c r="B45" s="14">
        <f t="shared" si="10"/>
        <v>60</v>
      </c>
      <c r="C45" s="15" t="e">
        <f>LOOKUP(A45,#REF!,#REF!)</f>
        <v>#REF!</v>
      </c>
      <c r="D45" s="16" t="e">
        <f>IF(#REF!="ON",F45&amp;IF(#REF!&gt;0,",giảm "&amp;#REF!&amp;"% học phí",""),"")</f>
        <v>#REF!</v>
      </c>
      <c r="E45" s="17" t="e">
        <f>IF(#REF!="ON",SUMIF(#REF!,"&gt;0"),"")</f>
        <v>#REF!</v>
      </c>
      <c r="F45" s="1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 t="e">
        <f>IF(#REF!="ON",IF(RIGHT(#REF!,1)=".","",IF(#REF!&lt;0,"",#REF!)),"")</f>
        <v>#REF!</v>
      </c>
      <c r="U45" s="18" t="e">
        <f>IF(#REF!="ON",IF(RIGHT(#REF!,1)=".","",IF(#REF!&lt;0,"",#REF!)),"")</f>
        <v>#REF!</v>
      </c>
      <c r="V45" s="18" t="e">
        <f>IF(#REF!="ON",IF(RIGHT(#REF!,1)=".","",IF(#REF!&lt;0,"",#REF!)),"")</f>
        <v>#REF!</v>
      </c>
      <c r="W45" s="18" t="e">
        <f>IF(#REF!="ON",IF(RIGHT(#REF!,1)=".","",IF(#REF!&lt;0,"",#REF!)),"")</f>
        <v>#REF!</v>
      </c>
      <c r="X45" s="18" t="e">
        <f>IF(#REF!="ON",IF(RIGHT(#REF!,1)=".","",IF(#REF!&lt;0,"",#REF!)),"")</f>
        <v>#REF!</v>
      </c>
      <c r="Y45" s="18" t="e">
        <f>IF(#REF!="ON",IF(RIGHT(#REF!,1)=".","",IF(#REF!&lt;0,"",#REF!)),"")</f>
        <v>#REF!</v>
      </c>
      <c r="Z45" s="18" t="e">
        <f>IF(#REF!="ON",IF(RIGHT(#REF!,1)=".","",IF(#REF!&lt;0,"",#REF!)),"")</f>
        <v>#REF!</v>
      </c>
      <c r="AA45" s="18" t="e">
        <f>IF(#REF!="ON",IF(RIGHT(#REF!,1)=".","",IF(#REF!&lt;0,"",#REF!)),"")</f>
        <v>#REF!</v>
      </c>
      <c r="AB45" s="18" t="e">
        <f>IF(#REF!="ON",IF(RIGHT(#REF!,1)=".","",IF(#REF!&lt;0,"",#REF!)),"")</f>
        <v>#REF!</v>
      </c>
      <c r="AC45" s="18" t="e">
        <f>IF(#REF!="ON",IF(RIGHT(#REF!,1)=".","",IF(#REF!&lt;0,"",#REF!)),"")</f>
        <v>#REF!</v>
      </c>
      <c r="AD45" s="19" t="e">
        <f>IF(#REF!="ON",IF(RIGHT(#REF!,1)=".","",IF(#REF!&lt;0,"",#REF!)),"")</f>
        <v>#REF!</v>
      </c>
    </row>
    <row r="46" spans="1:30" ht="28.7" customHeight="1">
      <c r="A46" s="13">
        <v>45</v>
      </c>
      <c r="B46" s="14">
        <f>10+10+30+10+20</f>
        <v>80</v>
      </c>
      <c r="C46" s="15" t="e">
        <f>LOOKUP(A46,#REF!,#REF!)</f>
        <v>#REF!</v>
      </c>
      <c r="D46" s="16" t="e">
        <f>IF(#REF!="ON",F46&amp;IF(#REF!&gt;0,",giảm "&amp;#REF!&amp;"% học phí",""),"")</f>
        <v>#REF!</v>
      </c>
      <c r="E46" s="17" t="e">
        <f>IF(#REF!="ON",SUMIF(#REF!,"&gt;0"),"")</f>
        <v>#REF!</v>
      </c>
      <c r="F46" s="1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 t="e">
        <f>IF(#REF!="ON",IF(RIGHT(#REF!,1)=".","",IF(#REF!&lt;0,"",#REF!)),"")</f>
        <v>#REF!</v>
      </c>
      <c r="U46" s="18" t="e">
        <f>IF(#REF!="ON",IF(RIGHT(#REF!,1)=".","",IF(#REF!&lt;0,"",#REF!)),"")</f>
        <v>#REF!</v>
      </c>
      <c r="V46" s="18" t="e">
        <f>IF(#REF!="ON",IF(RIGHT(#REF!,1)=".","",IF(#REF!&lt;0,"",#REF!)),"")</f>
        <v>#REF!</v>
      </c>
      <c r="W46" s="18" t="e">
        <f>IF(#REF!="ON",IF(RIGHT(#REF!,1)=".","",IF(#REF!&lt;0,"",#REF!)),"")</f>
        <v>#REF!</v>
      </c>
      <c r="X46" s="18" t="e">
        <f>IF(#REF!="ON",IF(RIGHT(#REF!,1)=".","",IF(#REF!&lt;0,"",#REF!)),"")</f>
        <v>#REF!</v>
      </c>
      <c r="Y46" s="18" t="e">
        <f>IF(#REF!="ON",IF(RIGHT(#REF!,1)=".","",IF(#REF!&lt;0,"",#REF!)),"")</f>
        <v>#REF!</v>
      </c>
      <c r="Z46" s="18" t="e">
        <f>IF(#REF!="ON",IF(RIGHT(#REF!,1)=".","",IF(#REF!&lt;0,"",#REF!)),"")</f>
        <v>#REF!</v>
      </c>
      <c r="AA46" s="18" t="e">
        <f>IF(#REF!="ON",IF(RIGHT(#REF!,1)=".","",IF(#REF!&lt;0,"",#REF!)),"")</f>
        <v>#REF!</v>
      </c>
      <c r="AB46" s="18" t="e">
        <f>IF(#REF!="ON",IF(RIGHT(#REF!,1)=".","",IF(#REF!&lt;0,"",#REF!)),"")</f>
        <v>#REF!</v>
      </c>
      <c r="AC46" s="18" t="e">
        <f>IF(#REF!="ON",IF(RIGHT(#REF!,1)=".","",IF(#REF!&lt;0,"",#REF!)),"")</f>
        <v>#REF!</v>
      </c>
      <c r="AD46" s="19" t="e">
        <f>IF(#REF!="ON",IF(RIGHT(#REF!,1)=".","",IF(#REF!&lt;0,"",#REF!)),"")</f>
        <v>#REF!</v>
      </c>
    </row>
    <row r="47" spans="1:30" ht="28.7" customHeight="1">
      <c r="A47" s="13">
        <v>46</v>
      </c>
      <c r="B47" s="14">
        <f t="shared" si="2"/>
        <v>20</v>
      </c>
      <c r="C47" s="15" t="e">
        <f>LOOKUP(A47,#REF!,#REF!)</f>
        <v>#REF!</v>
      </c>
      <c r="D47" s="16" t="e">
        <f>IF(#REF!="ON",F47&amp;IF(#REF!&gt;0,",giảm "&amp;#REF!&amp;"% học phí",""),"")</f>
        <v>#REF!</v>
      </c>
      <c r="E47" s="17" t="e">
        <f>IF(#REF!="ON",SUMIF(#REF!,"&gt;0"),"")</f>
        <v>#REF!</v>
      </c>
      <c r="F47" s="1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 t="e">
        <f>IF(#REF!="ON",IF(RIGHT(#REF!,1)=".","",IF(#REF!&lt;0,"",#REF!)),"")</f>
        <v>#REF!</v>
      </c>
      <c r="U47" s="18" t="e">
        <f>IF(#REF!="ON",IF(RIGHT(#REF!,1)=".","",IF(#REF!&lt;0,"",#REF!)),"")</f>
        <v>#REF!</v>
      </c>
      <c r="V47" s="18" t="e">
        <f>IF(#REF!="ON",IF(RIGHT(#REF!,1)=".","",IF(#REF!&lt;0,"",#REF!)),"")</f>
        <v>#REF!</v>
      </c>
      <c r="W47" s="18" t="e">
        <f>IF(#REF!="ON",IF(RIGHT(#REF!,1)=".","",IF(#REF!&lt;0,"",#REF!)),"")</f>
        <v>#REF!</v>
      </c>
      <c r="X47" s="18" t="e">
        <f>IF(#REF!="ON",IF(RIGHT(#REF!,1)=".","",IF(#REF!&lt;0,"",#REF!)),"")</f>
        <v>#REF!</v>
      </c>
      <c r="Y47" s="18" t="e">
        <f>IF(#REF!="ON",IF(RIGHT(#REF!,1)=".","",IF(#REF!&lt;0,"",#REF!)),"")</f>
        <v>#REF!</v>
      </c>
      <c r="Z47" s="18" t="e">
        <f>IF(#REF!="ON",IF(RIGHT(#REF!,1)=".","",IF(#REF!&lt;0,"",#REF!)),"")</f>
        <v>#REF!</v>
      </c>
      <c r="AA47" s="18" t="e">
        <f>IF(#REF!="ON",IF(RIGHT(#REF!,1)=".","",IF(#REF!&lt;0,"",#REF!)),"")</f>
        <v>#REF!</v>
      </c>
      <c r="AB47" s="18" t="e">
        <f>IF(#REF!="ON",IF(RIGHT(#REF!,1)=".","",IF(#REF!&lt;0,"",#REF!)),"")</f>
        <v>#REF!</v>
      </c>
      <c r="AC47" s="18" t="e">
        <f>IF(#REF!="ON",IF(RIGHT(#REF!,1)=".","",IF(#REF!&lt;0,"",#REF!)),"")</f>
        <v>#REF!</v>
      </c>
      <c r="AD47" s="19" t="e">
        <f>IF(#REF!="ON",IF(RIGHT(#REF!,1)=".","",IF(#REF!&lt;0,"",#REF!)),"")</f>
        <v>#REF!</v>
      </c>
    </row>
    <row r="48" spans="1:30" ht="28.7" customHeight="1">
      <c r="A48" s="13">
        <v>47</v>
      </c>
      <c r="B48" s="14">
        <f>30+60</f>
        <v>90</v>
      </c>
      <c r="C48" s="20" t="e">
        <f>LOOKUP(A48,#REF!,#REF!)</f>
        <v>#REF!</v>
      </c>
      <c r="D48" s="16" t="e">
        <f>IF(#REF!="ON",F48&amp;IF(#REF!&gt;0,",giảm "&amp;#REF!&amp;"% học phí",""),"")</f>
        <v>#REF!</v>
      </c>
      <c r="E48" s="17" t="e">
        <f>IF(#REF!="ON",SUMIF(#REF!,"&gt;0"),"")</f>
        <v>#REF!</v>
      </c>
      <c r="F48" s="16"/>
      <c r="G48" s="18"/>
      <c r="H48" s="18"/>
      <c r="I48" s="18"/>
      <c r="J48" s="18"/>
      <c r="K48" s="18"/>
      <c r="L48" s="18"/>
      <c r="M48" s="18" t="e">
        <f>IF(#REF!="ON",IF(RIGHT(#REF!,1)=".","",IF(#REF!&lt;0,"",#REF!)),"")</f>
        <v>#REF!</v>
      </c>
      <c r="N48" s="18" t="e">
        <f>IF(#REF!="ON",IF(RIGHT(#REF!,1)=".","",IF(#REF!&lt;0,"",#REF!)),"")</f>
        <v>#REF!</v>
      </c>
      <c r="O48" s="18" t="e">
        <f>IF(#REF!="ON",IF(RIGHT(#REF!,1)=".","",IF(#REF!&lt;0,"",#REF!)),"")</f>
        <v>#REF!</v>
      </c>
      <c r="P48" s="18" t="e">
        <f>IF(#REF!="ON",IF(RIGHT(#REF!,1)=".","",IF(#REF!&lt;0,"",#REF!)),"")</f>
        <v>#REF!</v>
      </c>
      <c r="Q48" s="18" t="e">
        <f>IF(#REF!="ON",IF(RIGHT(#REF!,1)=".","",IF(#REF!&lt;0,"",#REF!)),"")</f>
        <v>#REF!</v>
      </c>
      <c r="R48" s="18" t="e">
        <f>IF(#REF!="ON",IF(RIGHT(#REF!,1)=".","",IF(#REF!&lt;0,"",#REF!)),"")</f>
        <v>#REF!</v>
      </c>
      <c r="S48" s="18" t="e">
        <f>IF(#REF!="ON",IF(RIGHT(#REF!,1)=".","",IF(#REF!&lt;0,"",#REF!)),"")</f>
        <v>#REF!</v>
      </c>
      <c r="T48" s="18" t="e">
        <f>IF(#REF!="ON",IF(RIGHT(#REF!,1)=".","",IF(#REF!&lt;0,"",#REF!)),"")</f>
        <v>#REF!</v>
      </c>
      <c r="U48" s="18" t="e">
        <f>IF(#REF!="ON",IF(RIGHT(#REF!,1)=".","",IF(#REF!&lt;0,"",#REF!)),"")</f>
        <v>#REF!</v>
      </c>
      <c r="V48" s="18" t="e">
        <f>IF(#REF!="ON",IF(RIGHT(#REF!,1)=".","",IF(#REF!&lt;0,"",#REF!)),"")</f>
        <v>#REF!</v>
      </c>
      <c r="W48" s="18" t="e">
        <f>IF(#REF!="ON",IF(RIGHT(#REF!,1)=".","",IF(#REF!&lt;0,"",#REF!)),"")</f>
        <v>#REF!</v>
      </c>
      <c r="X48" s="18" t="e">
        <f>IF(#REF!="ON",IF(RIGHT(#REF!,1)=".","",IF(#REF!&lt;0,"",#REF!)),"")</f>
        <v>#REF!</v>
      </c>
      <c r="Y48" s="18" t="e">
        <f>IF(#REF!="ON",IF(RIGHT(#REF!,1)=".","",IF(#REF!&lt;0,"",#REF!)),"")</f>
        <v>#REF!</v>
      </c>
      <c r="Z48" s="18" t="e">
        <f>IF(#REF!="ON",IF(RIGHT(#REF!,1)=".","",IF(#REF!&lt;0,"",#REF!)),"")</f>
        <v>#REF!</v>
      </c>
      <c r="AA48" s="18" t="e">
        <f>IF(#REF!="ON",IF(RIGHT(#REF!,1)=".","",IF(#REF!&lt;0,"",#REF!)),"")</f>
        <v>#REF!</v>
      </c>
      <c r="AB48" s="18" t="e">
        <f>IF(#REF!="ON",IF(RIGHT(#REF!,1)=".","",IF(#REF!&lt;0,"",#REF!)),"")</f>
        <v>#REF!</v>
      </c>
      <c r="AC48" s="18" t="e">
        <f>IF(#REF!="ON",IF(RIGHT(#REF!,1)=".","",IF(#REF!&lt;0,"",#REF!)),"")</f>
        <v>#REF!</v>
      </c>
      <c r="AD48" s="19" t="e">
        <f>IF(#REF!="ON",IF(RIGHT(#REF!,1)=".","",IF(#REF!&lt;0,"",#REF!)),"")</f>
        <v>#REF!</v>
      </c>
    </row>
    <row r="49" spans="1:30" ht="28.7" customHeight="1">
      <c r="A49" s="13">
        <v>48</v>
      </c>
      <c r="B49" s="14">
        <f t="shared" ref="B49:B60" si="12">10+20</f>
        <v>30</v>
      </c>
      <c r="C49" s="15" t="e">
        <f>LOOKUP(A49,#REF!,#REF!)</f>
        <v>#REF!</v>
      </c>
      <c r="D49" s="16" t="e">
        <f>IF(#REF!="ON",F49&amp;IF(#REF!&gt;0,",giảm "&amp;#REF!&amp;"% học phí",""),"")</f>
        <v>#REF!</v>
      </c>
      <c r="E49" s="17" t="e">
        <f>IF(#REF!="ON",SUMIF(#REF!,"&gt;0"),"")</f>
        <v>#REF!</v>
      </c>
      <c r="F49" s="16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 t="e">
        <f>IF(#REF!="ON",IF(RIGHT(#REF!,1)=".","",IF(#REF!&lt;0,"",#REF!)),"")</f>
        <v>#REF!</v>
      </c>
      <c r="U49" s="18" t="e">
        <f>IF(#REF!="ON",IF(RIGHT(#REF!,1)=".","",IF(#REF!&lt;0,"",#REF!)),"")</f>
        <v>#REF!</v>
      </c>
      <c r="V49" s="18" t="e">
        <f>IF(#REF!="ON",IF(RIGHT(#REF!,1)=".","",IF(#REF!&lt;0,"",#REF!)),"")</f>
        <v>#REF!</v>
      </c>
      <c r="W49" s="18" t="e">
        <f>IF(#REF!="ON",IF(RIGHT(#REF!,1)=".","",IF(#REF!&lt;0,"",#REF!)),"")</f>
        <v>#REF!</v>
      </c>
      <c r="X49" s="18" t="e">
        <f>IF(#REF!="ON",IF(RIGHT(#REF!,1)=".","",IF(#REF!&lt;0,"",#REF!)),"")</f>
        <v>#REF!</v>
      </c>
      <c r="Y49" s="18" t="e">
        <f>IF(#REF!="ON",IF(RIGHT(#REF!,1)=".","",IF(#REF!&lt;0,"",#REF!)),"")</f>
        <v>#REF!</v>
      </c>
      <c r="Z49" s="18" t="e">
        <f>IF(#REF!="ON",IF(RIGHT(#REF!,1)=".","",IF(#REF!&lt;0,"",#REF!)),"")</f>
        <v>#REF!</v>
      </c>
      <c r="AA49" s="18" t="e">
        <f>IF(#REF!="ON",IF(RIGHT(#REF!,1)=".","",IF(#REF!&lt;0,"",#REF!)),"")</f>
        <v>#REF!</v>
      </c>
      <c r="AB49" s="18" t="e">
        <f>IF(#REF!="ON",IF(RIGHT(#REF!,1)=".","",IF(#REF!&lt;0,"",#REF!)),"")</f>
        <v>#REF!</v>
      </c>
      <c r="AC49" s="18" t="e">
        <f>IF(#REF!="ON",IF(RIGHT(#REF!,1)=".","",IF(#REF!&lt;0,"",#REF!)),"")</f>
        <v>#REF!</v>
      </c>
      <c r="AD49" s="19" t="e">
        <f>IF(#REF!="ON",IF(RIGHT(#REF!,1)=".","",IF(#REF!&lt;0,"",#REF!)),"")</f>
        <v>#REF!</v>
      </c>
    </row>
    <row r="50" spans="1:30" ht="28.7" customHeight="1">
      <c r="A50" s="13">
        <v>49</v>
      </c>
      <c r="B50" s="14">
        <f>10+10+30+10+10+20+20</f>
        <v>110</v>
      </c>
      <c r="C50" s="15" t="e">
        <f>LOOKUP(A50,#REF!,#REF!)</f>
        <v>#REF!</v>
      </c>
      <c r="D50" s="16" t="e">
        <f>IF(#REF!="ON",F50&amp;IF(#REF!&gt;0,",giảm "&amp;#REF!&amp;"% học phí",""),"")</f>
        <v>#REF!</v>
      </c>
      <c r="E50" s="17" t="e">
        <f>IF(#REF!="ON",SUMIF(#REF!,"&gt;0"),"")</f>
        <v>#REF!</v>
      </c>
      <c r="F50" s="16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 t="e">
        <f>IF(#REF!="ON",IF(RIGHT(#REF!,1)=".","",IF(#REF!&lt;0,"",#REF!)),"")</f>
        <v>#REF!</v>
      </c>
      <c r="U50" s="18" t="e">
        <f>IF(#REF!="ON",IF(RIGHT(#REF!,1)=".","",IF(#REF!&lt;0,"",#REF!)),"")</f>
        <v>#REF!</v>
      </c>
      <c r="V50" s="18" t="e">
        <f>IF(#REF!="ON",IF(RIGHT(#REF!,1)=".","",IF(#REF!&lt;0,"",#REF!)),"")</f>
        <v>#REF!</v>
      </c>
      <c r="W50" s="18" t="e">
        <f>IF(#REF!="ON",IF(RIGHT(#REF!,1)=".","",IF(#REF!&lt;0,"",#REF!)),"")</f>
        <v>#REF!</v>
      </c>
      <c r="X50" s="18" t="e">
        <f>IF(#REF!="ON",IF(RIGHT(#REF!,1)=".","",IF(#REF!&lt;0,"",#REF!)),"")</f>
        <v>#REF!</v>
      </c>
      <c r="Y50" s="18" t="e">
        <f>IF(#REF!="ON",IF(RIGHT(#REF!,1)=".","",IF(#REF!&lt;0,"",#REF!)),"")</f>
        <v>#REF!</v>
      </c>
      <c r="Z50" s="18" t="e">
        <f>IF(#REF!="ON",IF(RIGHT(#REF!,1)=".","",IF(#REF!&lt;0,"",#REF!)),"")</f>
        <v>#REF!</v>
      </c>
      <c r="AA50" s="18" t="e">
        <f>IF(#REF!="ON",IF(RIGHT(#REF!,1)=".","",IF(#REF!&lt;0,"",#REF!)),"")</f>
        <v>#REF!</v>
      </c>
      <c r="AB50" s="18" t="e">
        <f>IF(#REF!="ON",IF(RIGHT(#REF!,1)=".","",IF(#REF!&lt;0,"",#REF!)),"")</f>
        <v>#REF!</v>
      </c>
      <c r="AC50" s="18" t="e">
        <f>IF(#REF!="ON",IF(RIGHT(#REF!,1)=".","",IF(#REF!&lt;0,"",#REF!)),"")</f>
        <v>#REF!</v>
      </c>
      <c r="AD50" s="19" t="e">
        <f>IF(#REF!="ON",IF(RIGHT(#REF!,1)=".","",IF(#REF!&lt;0,"",#REF!)),"")</f>
        <v>#REF!</v>
      </c>
    </row>
    <row r="51" spans="1:30" ht="28.7" customHeight="1">
      <c r="A51" s="13">
        <v>50</v>
      </c>
      <c r="B51" s="14">
        <f t="shared" si="6"/>
        <v>0</v>
      </c>
      <c r="C51" s="20" t="e">
        <f>LOOKUP(A51,#REF!,#REF!)</f>
        <v>#REF!</v>
      </c>
      <c r="D51" s="16" t="e">
        <f>IF(#REF!="ON",F51&amp;IF(#REF!&gt;0,",giảm "&amp;#REF!&amp;"% học phí",""),"")</f>
        <v>#REF!</v>
      </c>
      <c r="E51" s="17" t="e">
        <f>IF(#REF!="ON",SUMIF(#REF!,"&gt;0"),"")</f>
        <v>#REF!</v>
      </c>
      <c r="F51" s="16"/>
      <c r="G51" s="18"/>
      <c r="H51" s="18"/>
      <c r="I51" s="18"/>
      <c r="J51" s="18"/>
      <c r="K51" s="18"/>
      <c r="L51" s="18"/>
      <c r="M51" s="18"/>
      <c r="N51" s="18" t="e">
        <f>IF(#REF!="ON",IF(RIGHT(#REF!,1)=".","",IF(#REF!&lt;0,"",#REF!)),"")</f>
        <v>#REF!</v>
      </c>
      <c r="O51" s="18" t="e">
        <f>IF(#REF!="ON",IF(RIGHT(#REF!,1)=".","",IF(#REF!&lt;0,"",#REF!)),"")</f>
        <v>#REF!</v>
      </c>
      <c r="P51" s="18" t="e">
        <f>IF(#REF!="ON",IF(RIGHT(#REF!,1)=".","",IF(#REF!&lt;0,"",#REF!)),"")</f>
        <v>#REF!</v>
      </c>
      <c r="Q51" s="18" t="e">
        <f>IF(#REF!="ON",IF(RIGHT(#REF!,1)=".","",IF(#REF!&lt;0,"",#REF!)),"")</f>
        <v>#REF!</v>
      </c>
      <c r="R51" s="18" t="e">
        <f>IF(#REF!="ON",IF(RIGHT(#REF!,1)=".","",IF(#REF!&lt;0,"",#REF!)),"")</f>
        <v>#REF!</v>
      </c>
      <c r="S51" s="18" t="e">
        <f>IF(#REF!="ON",IF(RIGHT(#REF!,1)=".","",IF(#REF!&lt;0,"",#REF!)),"")</f>
        <v>#REF!</v>
      </c>
      <c r="T51" s="18" t="e">
        <f>IF(#REF!="ON",IF(RIGHT(#REF!,1)=".","",IF(#REF!&lt;0,"",#REF!)),"")</f>
        <v>#REF!</v>
      </c>
      <c r="U51" s="18" t="e">
        <f>IF(#REF!="ON",IF(RIGHT(#REF!,1)=".","",IF(#REF!&lt;0,"",#REF!)),"")</f>
        <v>#REF!</v>
      </c>
      <c r="V51" s="18" t="e">
        <f>IF(#REF!="ON",IF(RIGHT(#REF!,1)=".","",IF(#REF!&lt;0,"",#REF!)),"")</f>
        <v>#REF!</v>
      </c>
      <c r="W51" s="18" t="e">
        <f>IF(#REF!="ON",IF(RIGHT(#REF!,1)=".","",IF(#REF!&lt;0,"",#REF!)),"")</f>
        <v>#REF!</v>
      </c>
      <c r="X51" s="18" t="e">
        <f>IF(#REF!="ON",IF(RIGHT(#REF!,1)=".","",IF(#REF!&lt;0,"",#REF!)),"")</f>
        <v>#REF!</v>
      </c>
      <c r="Y51" s="18" t="e">
        <f>IF(#REF!="ON",IF(RIGHT(#REF!,1)=".","",IF(#REF!&lt;0,"",#REF!)),"")</f>
        <v>#REF!</v>
      </c>
      <c r="Z51" s="18" t="e">
        <f>IF(#REF!="ON",IF(RIGHT(#REF!,1)=".","",IF(#REF!&lt;0,"",#REF!)),"")</f>
        <v>#REF!</v>
      </c>
      <c r="AA51" s="18" t="e">
        <f>IF(#REF!="ON",IF(RIGHT(#REF!,1)=".","",IF(#REF!&lt;0,"",#REF!)),"")</f>
        <v>#REF!</v>
      </c>
      <c r="AB51" s="18" t="e">
        <f>IF(#REF!="ON",IF(RIGHT(#REF!,1)=".","",IF(#REF!&lt;0,"",#REF!)),"")</f>
        <v>#REF!</v>
      </c>
      <c r="AC51" s="18" t="e">
        <f>IF(#REF!="ON",IF(RIGHT(#REF!,1)=".","",IF(#REF!&lt;0,"",#REF!)),"")</f>
        <v>#REF!</v>
      </c>
      <c r="AD51" s="19" t="e">
        <f>IF(#REF!="ON",IF(RIGHT(#REF!,1)=".","",IF(#REF!&lt;0,"",#REF!)),"")</f>
        <v>#REF!</v>
      </c>
    </row>
    <row r="52" spans="1:30" ht="28.7" customHeight="1">
      <c r="A52" s="13">
        <v>51</v>
      </c>
      <c r="B52" s="14">
        <f t="shared" si="1"/>
        <v>10</v>
      </c>
      <c r="C52" s="15" t="e">
        <f>LOOKUP(A52,#REF!,#REF!)</f>
        <v>#REF!</v>
      </c>
      <c r="D52" s="16" t="e">
        <f>IF(#REF!="ON",F52&amp;IF(#REF!&gt;0,",giảm "&amp;#REF!&amp;"% học phí",""),"")</f>
        <v>#REF!</v>
      </c>
      <c r="E52" s="17" t="e">
        <f>IF(#REF!="ON",SUMIF(#REF!,"&gt;0"),"")</f>
        <v>#REF!</v>
      </c>
      <c r="F52" s="1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 t="e">
        <f>IF(#REF!="ON",IF(RIGHT(#REF!,1)=".","",IF(#REF!&lt;0,"",#REF!)),"")</f>
        <v>#REF!</v>
      </c>
      <c r="U52" s="18" t="e">
        <f>IF(#REF!="ON",IF(RIGHT(#REF!,1)=".","",IF(#REF!&lt;0,"",#REF!)),"")</f>
        <v>#REF!</v>
      </c>
      <c r="V52" s="18" t="e">
        <f>IF(#REF!="ON",IF(RIGHT(#REF!,1)=".","",IF(#REF!&lt;0,"",#REF!)),"")</f>
        <v>#REF!</v>
      </c>
      <c r="W52" s="18" t="e">
        <f>IF(#REF!="ON",IF(RIGHT(#REF!,1)=".","",IF(#REF!&lt;0,"",#REF!)),"")</f>
        <v>#REF!</v>
      </c>
      <c r="X52" s="18" t="e">
        <f>IF(#REF!="ON",IF(RIGHT(#REF!,1)=".","",IF(#REF!&lt;0,"",#REF!)),"")</f>
        <v>#REF!</v>
      </c>
      <c r="Y52" s="18" t="e">
        <f>IF(#REF!="ON",IF(RIGHT(#REF!,1)=".","",IF(#REF!&lt;0,"",#REF!)),"")</f>
        <v>#REF!</v>
      </c>
      <c r="Z52" s="18" t="e">
        <f>IF(#REF!="ON",IF(RIGHT(#REF!,1)=".","",IF(#REF!&lt;0,"",#REF!)),"")</f>
        <v>#REF!</v>
      </c>
      <c r="AA52" s="18" t="e">
        <f>IF(#REF!="ON",IF(RIGHT(#REF!,1)=".","",IF(#REF!&lt;0,"",#REF!)),"")</f>
        <v>#REF!</v>
      </c>
      <c r="AB52" s="18" t="e">
        <f>IF(#REF!="ON",IF(RIGHT(#REF!,1)=".","",IF(#REF!&lt;0,"",#REF!)),"")</f>
        <v>#REF!</v>
      </c>
      <c r="AC52" s="18" t="e">
        <f>IF(#REF!="ON",IF(RIGHT(#REF!,1)=".","",IF(#REF!&lt;0,"",#REF!)),"")</f>
        <v>#REF!</v>
      </c>
      <c r="AD52" s="19" t="e">
        <f>IF(#REF!="ON",IF(RIGHT(#REF!,1)=".","",IF(#REF!&lt;0,"",#REF!)),"")</f>
        <v>#REF!</v>
      </c>
    </row>
    <row r="53" spans="1:30" ht="28.7" customHeight="1">
      <c r="A53" s="13">
        <v>52</v>
      </c>
      <c r="B53" s="14">
        <f>100+10+10+70</f>
        <v>190</v>
      </c>
      <c r="C53" s="15" t="e">
        <f>LOOKUP(A53,#REF!,#REF!)</f>
        <v>#REF!</v>
      </c>
      <c r="D53" s="16" t="e">
        <f>IF(#REF!="ON",F53&amp;IF(#REF!&gt;0,",giảm "&amp;#REF!&amp;"% học phí",""),"")</f>
        <v>#REF!</v>
      </c>
      <c r="E53" s="17" t="e">
        <f>IF(#REF!="ON",SUMIF(#REF!,"&gt;0"),"")</f>
        <v>#REF!</v>
      </c>
      <c r="F53" s="1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 t="e">
        <f>IF(#REF!="ON",IF(RIGHT(#REF!,1)=".","",IF(#REF!&lt;0,"",#REF!)),"")</f>
        <v>#REF!</v>
      </c>
      <c r="U53" s="18" t="e">
        <f>IF(#REF!="ON",IF(RIGHT(#REF!,1)=".","",IF(#REF!&lt;0,"",#REF!)),"")</f>
        <v>#REF!</v>
      </c>
      <c r="V53" s="18" t="e">
        <f>IF(#REF!="ON",IF(RIGHT(#REF!,1)=".","",IF(#REF!&lt;0,"",#REF!)),"")</f>
        <v>#REF!</v>
      </c>
      <c r="W53" s="18" t="e">
        <f>IF(#REF!="ON",IF(RIGHT(#REF!,1)=".","",IF(#REF!&lt;0,"",#REF!)),"")</f>
        <v>#REF!</v>
      </c>
      <c r="X53" s="18" t="e">
        <f>IF(#REF!="ON",IF(RIGHT(#REF!,1)=".","",IF(#REF!&lt;0,"",#REF!)),"")</f>
        <v>#REF!</v>
      </c>
      <c r="Y53" s="18" t="e">
        <f>IF(#REF!="ON",IF(RIGHT(#REF!,1)=".","",IF(#REF!&lt;0,"",#REF!)),"")</f>
        <v>#REF!</v>
      </c>
      <c r="Z53" s="18" t="e">
        <f>IF(#REF!="ON",IF(RIGHT(#REF!,1)=".","",IF(#REF!&lt;0,"",#REF!)),"")</f>
        <v>#REF!</v>
      </c>
      <c r="AA53" s="18" t="e">
        <f>IF(#REF!="ON",IF(RIGHT(#REF!,1)=".","",IF(#REF!&lt;0,"",#REF!)),"")</f>
        <v>#REF!</v>
      </c>
      <c r="AB53" s="18" t="e">
        <f>IF(#REF!="ON",IF(RIGHT(#REF!,1)=".","",IF(#REF!&lt;0,"",#REF!)),"")</f>
        <v>#REF!</v>
      </c>
      <c r="AC53" s="18" t="e">
        <f>IF(#REF!="ON",IF(RIGHT(#REF!,1)=".","",IF(#REF!&lt;0,"",#REF!)),"")</f>
        <v>#REF!</v>
      </c>
      <c r="AD53" s="19" t="e">
        <f>IF(#REF!="ON",IF(RIGHT(#REF!,1)=".","",IF(#REF!&lt;0,"",#REF!)),"")</f>
        <v>#REF!</v>
      </c>
    </row>
    <row r="54" spans="1:30" ht="28.7" customHeight="1">
      <c r="A54" s="13">
        <v>53</v>
      </c>
      <c r="B54" s="14">
        <f t="shared" si="6"/>
        <v>0</v>
      </c>
      <c r="C54" s="15" t="e">
        <f>LOOKUP(A54,#REF!,#REF!)</f>
        <v>#REF!</v>
      </c>
      <c r="D54" s="16" t="e">
        <f>IF(#REF!="ON",F54&amp;IF(#REF!&gt;0,",giảm "&amp;#REF!&amp;"% học phí",""),"")</f>
        <v>#REF!</v>
      </c>
      <c r="E54" s="17" t="e">
        <f>IF(#REF!="ON",SUMIF(#REF!,"&gt;0"),"")</f>
        <v>#REF!</v>
      </c>
      <c r="F54" s="1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 t="e">
        <f>IF(#REF!="ON",IF(RIGHT(#REF!,1)=".","",IF(#REF!&lt;0,"",#REF!)),"")</f>
        <v>#REF!</v>
      </c>
      <c r="U54" s="18" t="e">
        <f>IF(#REF!="ON",IF(RIGHT(#REF!,1)=".","",IF(#REF!&lt;0,"",#REF!)),"")</f>
        <v>#REF!</v>
      </c>
      <c r="V54" s="18" t="e">
        <f>IF(#REF!="ON",IF(RIGHT(#REF!,1)=".","",IF(#REF!&lt;0,"",#REF!)),"")</f>
        <v>#REF!</v>
      </c>
      <c r="W54" s="18" t="e">
        <f>IF(#REF!="ON",IF(RIGHT(#REF!,1)=".","",IF(#REF!&lt;0,"",#REF!)),"")</f>
        <v>#REF!</v>
      </c>
      <c r="X54" s="18" t="e">
        <f>IF(#REF!="ON",IF(RIGHT(#REF!,1)=".","",IF(#REF!&lt;0,"",#REF!)),"")</f>
        <v>#REF!</v>
      </c>
      <c r="Y54" s="18" t="e">
        <f>IF(#REF!="ON",IF(RIGHT(#REF!,1)=".","",IF(#REF!&lt;0,"",#REF!)),"")</f>
        <v>#REF!</v>
      </c>
      <c r="Z54" s="18" t="e">
        <f>IF(#REF!="ON",IF(RIGHT(#REF!,1)=".","",IF(#REF!&lt;0,"",#REF!)),"")</f>
        <v>#REF!</v>
      </c>
      <c r="AA54" s="18" t="e">
        <f>IF(#REF!="ON",IF(RIGHT(#REF!,1)=".","",IF(#REF!&lt;0,"",#REF!)),"")</f>
        <v>#REF!</v>
      </c>
      <c r="AB54" s="18" t="e">
        <f>IF(#REF!="ON",IF(RIGHT(#REF!,1)=".","",IF(#REF!&lt;0,"",#REF!)),"")</f>
        <v>#REF!</v>
      </c>
      <c r="AC54" s="18" t="e">
        <f>IF(#REF!="ON",IF(RIGHT(#REF!,1)=".","",IF(#REF!&lt;0,"",#REF!)),"")</f>
        <v>#REF!</v>
      </c>
      <c r="AD54" s="19" t="e">
        <f>IF(#REF!="ON",IF(RIGHT(#REF!,1)=".","",IF(#REF!&lt;0,"",#REF!)),"")</f>
        <v>#REF!</v>
      </c>
    </row>
    <row r="55" spans="1:30" ht="28.7" customHeight="1">
      <c r="A55" s="13">
        <v>54</v>
      </c>
      <c r="B55" s="14">
        <f t="shared" si="6"/>
        <v>0</v>
      </c>
      <c r="C55" s="15" t="e">
        <f>LOOKUP(A55,#REF!,#REF!)</f>
        <v>#REF!</v>
      </c>
      <c r="D55" s="16" t="e">
        <f>IF(#REF!="ON",F55&amp;IF(#REF!&gt;0,",giảm "&amp;#REF!&amp;"% học phí",""),"")</f>
        <v>#REF!</v>
      </c>
      <c r="E55" s="17" t="e">
        <f>IF(#REF!="ON",SUMIF(#REF!,"&gt;0"),"")</f>
        <v>#REF!</v>
      </c>
      <c r="F55" s="16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 t="e">
        <f>IF(#REF!="ON",IF(RIGHT(#REF!,1)=".","",IF(#REF!&lt;0,"",#REF!)),"")</f>
        <v>#REF!</v>
      </c>
      <c r="U55" s="18" t="e">
        <f>IF(#REF!="ON",IF(RIGHT(#REF!,1)=".","",IF(#REF!&lt;0,"",#REF!)),"")</f>
        <v>#REF!</v>
      </c>
      <c r="V55" s="18" t="e">
        <f>IF(#REF!="ON",IF(RIGHT(#REF!,1)=".","",IF(#REF!&lt;0,"",#REF!)),"")</f>
        <v>#REF!</v>
      </c>
      <c r="W55" s="18" t="e">
        <f>IF(#REF!="ON",IF(RIGHT(#REF!,1)=".","",IF(#REF!&lt;0,"",#REF!)),"")</f>
        <v>#REF!</v>
      </c>
      <c r="X55" s="18" t="e">
        <f>IF(#REF!="ON",IF(RIGHT(#REF!,1)=".","",IF(#REF!&lt;0,"",#REF!)),"")</f>
        <v>#REF!</v>
      </c>
      <c r="Y55" s="18" t="e">
        <f>IF(#REF!="ON",IF(RIGHT(#REF!,1)=".","",IF(#REF!&lt;0,"",#REF!)),"")</f>
        <v>#REF!</v>
      </c>
      <c r="Z55" s="18" t="e">
        <f>IF(#REF!="ON",IF(RIGHT(#REF!,1)=".","",IF(#REF!&lt;0,"",#REF!)),"")</f>
        <v>#REF!</v>
      </c>
      <c r="AA55" s="18" t="e">
        <f>IF(#REF!="ON",IF(RIGHT(#REF!,1)=".","",IF(#REF!&lt;0,"",#REF!)),"")</f>
        <v>#REF!</v>
      </c>
      <c r="AB55" s="18" t="e">
        <f>IF(#REF!="ON",IF(RIGHT(#REF!,1)=".","",IF(#REF!&lt;0,"",#REF!)),"")</f>
        <v>#REF!</v>
      </c>
      <c r="AC55" s="18" t="e">
        <f>IF(#REF!="ON",IF(RIGHT(#REF!,1)=".","",IF(#REF!&lt;0,"",#REF!)),"")</f>
        <v>#REF!</v>
      </c>
      <c r="AD55" s="19" t="e">
        <f>IF(#REF!="ON",IF(RIGHT(#REF!,1)=".","",IF(#REF!&lt;0,"",#REF!)),"")</f>
        <v>#REF!</v>
      </c>
    </row>
    <row r="56" spans="1:30" ht="28.7" customHeight="1">
      <c r="A56" s="13">
        <v>55</v>
      </c>
      <c r="B56" s="14">
        <f>40+50+10</f>
        <v>100</v>
      </c>
      <c r="C56" s="15" t="e">
        <f>LOOKUP(A56,#REF!,#REF!)</f>
        <v>#REF!</v>
      </c>
      <c r="D56" s="16" t="e">
        <f>IF(#REF!="ON",F56&amp;IF(#REF!&gt;0,",giảm "&amp;#REF!&amp;"% học phí",""),"")</f>
        <v>#REF!</v>
      </c>
      <c r="E56" s="17" t="e">
        <f>IF(#REF!="ON",SUMIF(#REF!,"&gt;0"),"")</f>
        <v>#REF!</v>
      </c>
      <c r="F56" s="16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 t="e">
        <f>IF(#REF!="ON",IF(RIGHT(#REF!,1)=".","",IF(#REF!&lt;0,"",#REF!)),"")</f>
        <v>#REF!</v>
      </c>
      <c r="U56" s="18" t="e">
        <f>IF(#REF!="ON",IF(RIGHT(#REF!,1)=".","",IF(#REF!&lt;0,"",#REF!)),"")</f>
        <v>#REF!</v>
      </c>
      <c r="V56" s="18" t="e">
        <f>IF(#REF!="ON",IF(RIGHT(#REF!,1)=".","",IF(#REF!&lt;0,"",#REF!)),"")</f>
        <v>#REF!</v>
      </c>
      <c r="W56" s="18" t="e">
        <f>IF(#REF!="ON",IF(RIGHT(#REF!,1)=".","",IF(#REF!&lt;0,"",#REF!)),"")</f>
        <v>#REF!</v>
      </c>
      <c r="X56" s="18" t="e">
        <f>IF(#REF!="ON",IF(RIGHT(#REF!,1)=".","",IF(#REF!&lt;0,"",#REF!)),"")</f>
        <v>#REF!</v>
      </c>
      <c r="Y56" s="18" t="e">
        <f>IF(#REF!="ON",IF(RIGHT(#REF!,1)=".","",IF(#REF!&lt;0,"",#REF!)),"")</f>
        <v>#REF!</v>
      </c>
      <c r="Z56" s="18" t="e">
        <f>IF(#REF!="ON",IF(RIGHT(#REF!,1)=".","",IF(#REF!&lt;0,"",#REF!)),"")</f>
        <v>#REF!</v>
      </c>
      <c r="AA56" s="18" t="e">
        <f>IF(#REF!="ON",IF(RIGHT(#REF!,1)=".","",IF(#REF!&lt;0,"",#REF!)),"")</f>
        <v>#REF!</v>
      </c>
      <c r="AB56" s="18" t="e">
        <f>IF(#REF!="ON",IF(RIGHT(#REF!,1)=".","",IF(#REF!&lt;0,"",#REF!)),"")</f>
        <v>#REF!</v>
      </c>
      <c r="AC56" s="18" t="e">
        <f>IF(#REF!="ON",IF(RIGHT(#REF!,1)=".","",IF(#REF!&lt;0,"",#REF!)),"")</f>
        <v>#REF!</v>
      </c>
      <c r="AD56" s="19" t="e">
        <f>IF(#REF!="ON",IF(RIGHT(#REF!,1)=".","",IF(#REF!&lt;0,"",#REF!)),"")</f>
        <v>#REF!</v>
      </c>
    </row>
    <row r="57" spans="1:30" ht="28.7" customHeight="1">
      <c r="A57" s="13">
        <v>56</v>
      </c>
      <c r="B57" s="14">
        <f t="shared" si="1"/>
        <v>10</v>
      </c>
      <c r="C57" s="15" t="e">
        <f>LOOKUP(A57,#REF!,#REF!)</f>
        <v>#REF!</v>
      </c>
      <c r="D57" s="16" t="e">
        <f>IF(#REF!="ON",F57&amp;IF(#REF!&gt;0,",giảm "&amp;#REF!&amp;"% học phí",""),"")</f>
        <v>#REF!</v>
      </c>
      <c r="E57" s="17" t="e">
        <f>IF(#REF!="ON",SUMIF(#REF!,"&gt;0"),"")</f>
        <v>#REF!</v>
      </c>
      <c r="F57" s="16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 t="e">
        <f>IF(#REF!="ON",IF(RIGHT(#REF!,1)=".","",IF(#REF!&lt;0,"",#REF!)),"")</f>
        <v>#REF!</v>
      </c>
      <c r="U57" s="18" t="e">
        <f>IF(#REF!="ON",IF(RIGHT(#REF!,1)=".","",IF(#REF!&lt;0,"",#REF!)),"")</f>
        <v>#REF!</v>
      </c>
      <c r="V57" s="18" t="e">
        <f>IF(#REF!="ON",IF(RIGHT(#REF!,1)=".","",IF(#REF!&lt;0,"",#REF!)),"")</f>
        <v>#REF!</v>
      </c>
      <c r="W57" s="18" t="e">
        <f>IF(#REF!="ON",IF(RIGHT(#REF!,1)=".","",IF(#REF!&lt;0,"",#REF!)),"")</f>
        <v>#REF!</v>
      </c>
      <c r="X57" s="18" t="e">
        <f>IF(#REF!="ON",IF(RIGHT(#REF!,1)=".","",IF(#REF!&lt;0,"",#REF!)),"")</f>
        <v>#REF!</v>
      </c>
      <c r="Y57" s="18" t="e">
        <f>IF(#REF!="ON",IF(RIGHT(#REF!,1)=".","",IF(#REF!&lt;0,"",#REF!)),"")</f>
        <v>#REF!</v>
      </c>
      <c r="Z57" s="18" t="e">
        <f>IF(#REF!="ON",IF(RIGHT(#REF!,1)=".","",IF(#REF!&lt;0,"",#REF!)),"")</f>
        <v>#REF!</v>
      </c>
      <c r="AA57" s="18" t="e">
        <f>IF(#REF!="ON",IF(RIGHT(#REF!,1)=".","",IF(#REF!&lt;0,"",#REF!)),"")</f>
        <v>#REF!</v>
      </c>
      <c r="AB57" s="18" t="e">
        <f>IF(#REF!="ON",IF(RIGHT(#REF!,1)=".","",IF(#REF!&lt;0,"",#REF!)),"")</f>
        <v>#REF!</v>
      </c>
      <c r="AC57" s="18" t="e">
        <f>IF(#REF!="ON",IF(RIGHT(#REF!,1)=".","",IF(#REF!&lt;0,"",#REF!)),"")</f>
        <v>#REF!</v>
      </c>
      <c r="AD57" s="19" t="e">
        <f>IF(#REF!="ON",IF(RIGHT(#REF!,1)=".","",IF(#REF!&lt;0,"",#REF!)),"")</f>
        <v>#REF!</v>
      </c>
    </row>
    <row r="58" spans="1:30" ht="28.7" customHeight="1">
      <c r="A58" s="13">
        <v>57</v>
      </c>
      <c r="B58" s="14">
        <f>10+30+20+50+10+60+10</f>
        <v>190</v>
      </c>
      <c r="C58" s="15" t="e">
        <f>LOOKUP(A58,#REF!,#REF!)</f>
        <v>#REF!</v>
      </c>
      <c r="D58" s="16" t="e">
        <f>IF(#REF!="ON",F58&amp;IF(#REF!&gt;0,",giảm "&amp;#REF!&amp;"% học phí",""),"")</f>
        <v>#REF!</v>
      </c>
      <c r="E58" s="17" t="e">
        <f>IF(#REF!="ON",SUMIF(#REF!,"&gt;0"),"")</f>
        <v>#REF!</v>
      </c>
      <c r="F58" s="1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 t="e">
        <f>IF(#REF!="ON",IF(RIGHT(#REF!,1)=".","",IF(#REF!&lt;0,"",#REF!)),"")</f>
        <v>#REF!</v>
      </c>
      <c r="U58" s="18" t="e">
        <f>IF(#REF!="ON",IF(RIGHT(#REF!,1)=".","",IF(#REF!&lt;0,"",#REF!)),"")</f>
        <v>#REF!</v>
      </c>
      <c r="V58" s="18" t="e">
        <f>IF(#REF!="ON",IF(RIGHT(#REF!,1)=".","",IF(#REF!&lt;0,"",#REF!)),"")</f>
        <v>#REF!</v>
      </c>
      <c r="W58" s="18" t="e">
        <f>IF(#REF!="ON",IF(RIGHT(#REF!,1)=".","",IF(#REF!&lt;0,"",#REF!)),"")</f>
        <v>#REF!</v>
      </c>
      <c r="X58" s="18" t="e">
        <f>IF(#REF!="ON",IF(RIGHT(#REF!,1)=".","",IF(#REF!&lt;0,"",#REF!)),"")</f>
        <v>#REF!</v>
      </c>
      <c r="Y58" s="18" t="e">
        <f>IF(#REF!="ON",IF(RIGHT(#REF!,1)=".","",IF(#REF!&lt;0,"",#REF!)),"")</f>
        <v>#REF!</v>
      </c>
      <c r="Z58" s="18" t="e">
        <f>IF(#REF!="ON",IF(RIGHT(#REF!,1)=".","",IF(#REF!&lt;0,"",#REF!)),"")</f>
        <v>#REF!</v>
      </c>
      <c r="AA58" s="18" t="e">
        <f>IF(#REF!="ON",IF(RIGHT(#REF!,1)=".","",IF(#REF!&lt;0,"",#REF!)),"")</f>
        <v>#REF!</v>
      </c>
      <c r="AB58" s="18" t="e">
        <f>IF(#REF!="ON",IF(RIGHT(#REF!,1)=".","",IF(#REF!&lt;0,"",#REF!)),"")</f>
        <v>#REF!</v>
      </c>
      <c r="AC58" s="18" t="e">
        <f>IF(#REF!="ON",IF(RIGHT(#REF!,1)=".","",IF(#REF!&lt;0,"",#REF!)),"")</f>
        <v>#REF!</v>
      </c>
      <c r="AD58" s="19" t="e">
        <f>IF(#REF!="ON",IF(RIGHT(#REF!,1)=".","",IF(#REF!&lt;0,"",#REF!)),"")</f>
        <v>#REF!</v>
      </c>
    </row>
    <row r="59" spans="1:30" ht="28.7" customHeight="1">
      <c r="A59" s="13">
        <v>58</v>
      </c>
      <c r="B59" s="14">
        <f t="shared" si="6"/>
        <v>0</v>
      </c>
      <c r="C59" s="20" t="e">
        <f>LOOKUP(A59,#REF!,#REF!)</f>
        <v>#REF!</v>
      </c>
      <c r="D59" s="16" t="e">
        <f>IF(#REF!="ON",F59&amp;IF(#REF!&gt;0,",giảm "&amp;#REF!&amp;"% học phí",""),"")</f>
        <v>#REF!</v>
      </c>
      <c r="E59" s="17" t="e">
        <f>IF(#REF!="ON",SUMIF(#REF!,"&gt;0"),"")</f>
        <v>#REF!</v>
      </c>
      <c r="F59" s="16"/>
      <c r="G59" s="18"/>
      <c r="H59" s="18" t="e">
        <f>IF(#REF!="ON",IF(RIGHT(#REF!,1)=".","",IF(#REF!&lt;0,"",#REF!)),"")</f>
        <v>#REF!</v>
      </c>
      <c r="I59" s="18" t="e">
        <f>IF(#REF!="ON",IF(RIGHT(#REF!,1)=".","",IF(#REF!&lt;0,"",#REF!)),"")</f>
        <v>#REF!</v>
      </c>
      <c r="J59" s="18" t="e">
        <f>IF(#REF!="ON",IF(RIGHT(#REF!,1)=".","",IF(#REF!&lt;0,"",#REF!)),"")</f>
        <v>#REF!</v>
      </c>
      <c r="K59" s="18" t="e">
        <f>IF(#REF!="ON",IF(RIGHT(#REF!,1)=".","",IF(#REF!&lt;0,"",#REF!)),"")</f>
        <v>#REF!</v>
      </c>
      <c r="L59" s="18" t="e">
        <f>IF(#REF!="ON",IF(RIGHT(#REF!,1)=".","",IF(#REF!&lt;0,"",#REF!)),"")</f>
        <v>#REF!</v>
      </c>
      <c r="M59" s="18" t="e">
        <f>IF(#REF!="ON",IF(RIGHT(#REF!,1)=".","",IF(#REF!&lt;0,"",#REF!)),"")</f>
        <v>#REF!</v>
      </c>
      <c r="N59" s="18" t="e">
        <f>IF(#REF!="ON",IF(RIGHT(#REF!,1)=".","",IF(#REF!&lt;0,"",#REF!)),"")</f>
        <v>#REF!</v>
      </c>
      <c r="O59" s="18" t="e">
        <f>IF(#REF!="ON",IF(RIGHT(#REF!,1)=".","",IF(#REF!&lt;0,"",#REF!)),"")</f>
        <v>#REF!</v>
      </c>
      <c r="P59" s="18" t="e">
        <f>IF(#REF!="ON",IF(RIGHT(#REF!,1)=".","",IF(#REF!&lt;0,"",#REF!)),"")</f>
        <v>#REF!</v>
      </c>
      <c r="Q59" s="18" t="e">
        <f>IF(#REF!="ON",IF(RIGHT(#REF!,1)=".","",IF(#REF!&lt;0,"",#REF!)),"")</f>
        <v>#REF!</v>
      </c>
      <c r="R59" s="18" t="e">
        <f>IF(#REF!="ON",IF(RIGHT(#REF!,1)=".","",IF(#REF!&lt;0,"",#REF!)),"")</f>
        <v>#REF!</v>
      </c>
      <c r="S59" s="18" t="e">
        <f>IF(#REF!="ON",IF(RIGHT(#REF!,1)=".","",IF(#REF!&lt;0,"",#REF!)),"")</f>
        <v>#REF!</v>
      </c>
      <c r="T59" s="18" t="e">
        <f>IF(#REF!="ON",IF(RIGHT(#REF!,1)=".","",IF(#REF!&lt;0,"",#REF!)),"")</f>
        <v>#REF!</v>
      </c>
      <c r="U59" s="18" t="e">
        <f>IF(#REF!="ON",IF(RIGHT(#REF!,1)=".","",IF(#REF!&lt;0,"",#REF!)),"")</f>
        <v>#REF!</v>
      </c>
      <c r="V59" s="18" t="e">
        <f>IF(#REF!="ON",IF(RIGHT(#REF!,1)=".","",IF(#REF!&lt;0,"",#REF!)),"")</f>
        <v>#REF!</v>
      </c>
      <c r="W59" s="18" t="e">
        <f>IF(#REF!="ON",IF(RIGHT(#REF!,1)=".","",IF(#REF!&lt;0,"",#REF!)),"")</f>
        <v>#REF!</v>
      </c>
      <c r="X59" s="18" t="e">
        <f>IF(#REF!="ON",IF(RIGHT(#REF!,1)=".","",IF(#REF!&lt;0,"",#REF!)),"")</f>
        <v>#REF!</v>
      </c>
      <c r="Y59" s="18" t="e">
        <f>IF(#REF!="ON",IF(RIGHT(#REF!,1)=".","",IF(#REF!&lt;0,"",#REF!)),"")</f>
        <v>#REF!</v>
      </c>
      <c r="Z59" s="18" t="e">
        <f>IF(#REF!="ON",IF(RIGHT(#REF!,1)=".","",IF(#REF!&lt;0,"",#REF!)),"")</f>
        <v>#REF!</v>
      </c>
      <c r="AA59" s="18" t="e">
        <f>IF(#REF!="ON",IF(RIGHT(#REF!,1)=".","",IF(#REF!&lt;0,"",#REF!)),"")</f>
        <v>#REF!</v>
      </c>
      <c r="AB59" s="18" t="e">
        <f>IF(#REF!="ON",IF(RIGHT(#REF!,1)=".","",IF(#REF!&lt;0,"",#REF!)),"")</f>
        <v>#REF!</v>
      </c>
      <c r="AC59" s="18" t="e">
        <f>IF(#REF!="ON",IF(RIGHT(#REF!,1)=".","",IF(#REF!&lt;0,"",#REF!)),"")</f>
        <v>#REF!</v>
      </c>
      <c r="AD59" s="19" t="e">
        <f>IF(#REF!="ON",IF(RIGHT(#REF!,1)=".","",IF(#REF!&lt;0,"",#REF!)),"")</f>
        <v>#REF!</v>
      </c>
    </row>
    <row r="60" spans="1:30" ht="28.7" customHeight="1">
      <c r="A60" s="13">
        <v>59</v>
      </c>
      <c r="B60" s="14">
        <f t="shared" si="12"/>
        <v>30</v>
      </c>
      <c r="C60" s="15" t="e">
        <f>LOOKUP(A60,#REF!,#REF!)</f>
        <v>#REF!</v>
      </c>
      <c r="D60" s="16" t="e">
        <f>IF(#REF!="ON",F60&amp;IF(#REF!&gt;0,",giảm "&amp;#REF!&amp;"% học phí",""),"")</f>
        <v>#REF!</v>
      </c>
      <c r="E60" s="17" t="e">
        <f>IF(#REF!="ON",SUMIF(#REF!,"&gt;0"),"")</f>
        <v>#REF!</v>
      </c>
      <c r="F60" s="1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 t="e">
        <f>IF(#REF!="ON",IF(RIGHT(#REF!,1)=".","",IF(#REF!&lt;0,"",#REF!)),"")</f>
        <v>#REF!</v>
      </c>
      <c r="U60" s="18" t="e">
        <f>IF(#REF!="ON",IF(RIGHT(#REF!,1)=".","",IF(#REF!&lt;0,"",#REF!)),"")</f>
        <v>#REF!</v>
      </c>
      <c r="V60" s="18" t="e">
        <f>IF(#REF!="ON",IF(RIGHT(#REF!,1)=".","",IF(#REF!&lt;0,"",#REF!)),"")</f>
        <v>#REF!</v>
      </c>
      <c r="W60" s="18" t="e">
        <f>IF(#REF!="ON",IF(RIGHT(#REF!,1)=".","",IF(#REF!&lt;0,"",#REF!)),"")</f>
        <v>#REF!</v>
      </c>
      <c r="X60" s="18" t="e">
        <f>IF(#REF!="ON",IF(RIGHT(#REF!,1)=".","",IF(#REF!&lt;0,"",#REF!)),"")</f>
        <v>#REF!</v>
      </c>
      <c r="Y60" s="18" t="e">
        <f>IF(#REF!="ON",IF(RIGHT(#REF!,1)=".","",IF(#REF!&lt;0,"",#REF!)),"")</f>
        <v>#REF!</v>
      </c>
      <c r="Z60" s="18" t="e">
        <f>IF(#REF!="ON",IF(RIGHT(#REF!,1)=".","",IF(#REF!&lt;0,"",#REF!)),"")</f>
        <v>#REF!</v>
      </c>
      <c r="AA60" s="18" t="e">
        <f>IF(#REF!="ON",IF(RIGHT(#REF!,1)=".","",IF(#REF!&lt;0,"",#REF!)),"")</f>
        <v>#REF!</v>
      </c>
      <c r="AB60" s="18" t="e">
        <f>IF(#REF!="ON",IF(RIGHT(#REF!,1)=".","",IF(#REF!&lt;0,"",#REF!)),"")</f>
        <v>#REF!</v>
      </c>
      <c r="AC60" s="18" t="e">
        <f>IF(#REF!="ON",IF(RIGHT(#REF!,1)=".","",IF(#REF!&lt;0,"",#REF!)),"")</f>
        <v>#REF!</v>
      </c>
      <c r="AD60" s="19" t="e">
        <f>IF(#REF!="ON",IF(RIGHT(#REF!,1)=".","",IF(#REF!&lt;0,"",#REF!)),"")</f>
        <v>#REF!</v>
      </c>
    </row>
    <row r="61" spans="1:30" ht="28.7" customHeight="1">
      <c r="A61" s="13">
        <v>60</v>
      </c>
      <c r="B61" s="14">
        <f t="shared" si="6"/>
        <v>0</v>
      </c>
      <c r="C61" s="20" t="e">
        <f>LOOKUP(A61,#REF!,#REF!)</f>
        <v>#REF!</v>
      </c>
      <c r="D61" s="16" t="e">
        <f>IF(#REF!="ON",F61&amp;IF(#REF!&gt;0,",giảm "&amp;#REF!&amp;"% học phí",""),"")</f>
        <v>#REF!</v>
      </c>
      <c r="E61" s="17" t="e">
        <f>IF(#REF!="ON",SUMIF(#REF!,"&gt;0"),"")</f>
        <v>#REF!</v>
      </c>
      <c r="F61" s="16"/>
      <c r="G61" s="18"/>
      <c r="H61" s="18"/>
      <c r="I61" s="18"/>
      <c r="J61" s="18" t="e">
        <f>IF(#REF!="ON",IF(RIGHT(#REF!,1)=".","",IF(#REF!&lt;0,"",#REF!)),"")</f>
        <v>#REF!</v>
      </c>
      <c r="K61" s="18" t="e">
        <f>IF(#REF!="ON",IF(RIGHT(#REF!,1)=".","",IF(#REF!&lt;0,"",#REF!)),"")</f>
        <v>#REF!</v>
      </c>
      <c r="L61" s="18" t="e">
        <f>IF(#REF!="ON",IF(RIGHT(#REF!,1)=".","",IF(#REF!&lt;0,"",#REF!)),"")</f>
        <v>#REF!</v>
      </c>
      <c r="M61" s="18" t="e">
        <f>IF(#REF!="ON",IF(RIGHT(#REF!,1)=".","",IF(#REF!&lt;0,"",#REF!)),"")</f>
        <v>#REF!</v>
      </c>
      <c r="N61" s="18" t="e">
        <f>IF(#REF!="ON",IF(RIGHT(#REF!,1)=".","",IF(#REF!&lt;0,"",#REF!)),"")</f>
        <v>#REF!</v>
      </c>
      <c r="O61" s="18" t="e">
        <f>IF(#REF!="ON",IF(RIGHT(#REF!,1)=".","",IF(#REF!&lt;0,"",#REF!)),"")</f>
        <v>#REF!</v>
      </c>
      <c r="P61" s="18" t="e">
        <f>IF(#REF!="ON",IF(RIGHT(#REF!,1)=".","",IF(#REF!&lt;0,"",#REF!)),"")</f>
        <v>#REF!</v>
      </c>
      <c r="Q61" s="18" t="e">
        <f>IF(#REF!="ON",IF(RIGHT(#REF!,1)=".","",IF(#REF!&lt;0,"",#REF!)),"")</f>
        <v>#REF!</v>
      </c>
      <c r="R61" s="18" t="e">
        <f>IF(#REF!="ON",IF(RIGHT(#REF!,1)=".","",IF(#REF!&lt;0,"",#REF!)),"")</f>
        <v>#REF!</v>
      </c>
      <c r="S61" s="18" t="e">
        <f>IF(#REF!="ON",IF(RIGHT(#REF!,1)=".","",IF(#REF!&lt;0,"",#REF!)),"")</f>
        <v>#REF!</v>
      </c>
      <c r="T61" s="18" t="e">
        <f>IF(#REF!="ON",IF(RIGHT(#REF!,1)=".","",IF(#REF!&lt;0,"",#REF!)),"")</f>
        <v>#REF!</v>
      </c>
      <c r="U61" s="18" t="e">
        <f>IF(#REF!="ON",IF(RIGHT(#REF!,1)=".","",IF(#REF!&lt;0,"",#REF!)),"")</f>
        <v>#REF!</v>
      </c>
      <c r="V61" s="18" t="e">
        <f>IF(#REF!="ON",IF(RIGHT(#REF!,1)=".","",IF(#REF!&lt;0,"",#REF!)),"")</f>
        <v>#REF!</v>
      </c>
      <c r="W61" s="18" t="e">
        <f>IF(#REF!="ON",IF(RIGHT(#REF!,1)=".","",IF(#REF!&lt;0,"",#REF!)),"")</f>
        <v>#REF!</v>
      </c>
      <c r="X61" s="18" t="e">
        <f>IF(#REF!="ON",IF(RIGHT(#REF!,1)=".","",IF(#REF!&lt;0,"",#REF!)),"")</f>
        <v>#REF!</v>
      </c>
      <c r="Y61" s="18" t="e">
        <f>IF(#REF!="ON",IF(RIGHT(#REF!,1)=".","",IF(#REF!&lt;0,"",#REF!)),"")</f>
        <v>#REF!</v>
      </c>
      <c r="Z61" s="18" t="e">
        <f>IF(#REF!="ON",IF(RIGHT(#REF!,1)=".","",IF(#REF!&lt;0,"",#REF!)),"")</f>
        <v>#REF!</v>
      </c>
      <c r="AA61" s="18" t="e">
        <f>IF(#REF!="ON",IF(RIGHT(#REF!,1)=".","",IF(#REF!&lt;0,"",#REF!)),"")</f>
        <v>#REF!</v>
      </c>
      <c r="AB61" s="18" t="e">
        <f>IF(#REF!="ON",IF(RIGHT(#REF!,1)=".","",IF(#REF!&lt;0,"",#REF!)),"")</f>
        <v>#REF!</v>
      </c>
      <c r="AC61" s="18" t="e">
        <f>IF(#REF!="ON",IF(RIGHT(#REF!,1)=".","",IF(#REF!&lt;0,"",#REF!)),"")</f>
        <v>#REF!</v>
      </c>
      <c r="AD61" s="19" t="e">
        <f>IF(#REF!="ON",IF(RIGHT(#REF!,1)=".","",IF(#REF!&lt;0,"",#REF!)),"")</f>
        <v>#REF!</v>
      </c>
    </row>
    <row r="62" spans="1:30" ht="28.7" customHeight="1">
      <c r="A62" s="13">
        <v>61</v>
      </c>
      <c r="B62" s="14">
        <f t="shared" si="3"/>
        <v>60</v>
      </c>
      <c r="C62" s="15" t="e">
        <f>LOOKUP(A62,#REF!,#REF!)</f>
        <v>#REF!</v>
      </c>
      <c r="D62" s="16" t="e">
        <f>IF(#REF!="ON",F62&amp;IF(#REF!&gt;0,",giảm "&amp;#REF!&amp;"% học phí",""),"")</f>
        <v>#REF!</v>
      </c>
      <c r="E62" s="17" t="e">
        <f>IF(#REF!="ON",SUMIF(#REF!,"&gt;0"),"")</f>
        <v>#REF!</v>
      </c>
      <c r="F62" s="1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 t="e">
        <f>IF(#REF!="ON",IF(RIGHT(#REF!,1)=".","",IF(#REF!&lt;0,"",#REF!)),"")</f>
        <v>#REF!</v>
      </c>
      <c r="U62" s="18" t="e">
        <f>IF(#REF!="ON",IF(RIGHT(#REF!,1)=".","",IF(#REF!&lt;0,"",#REF!)),"")</f>
        <v>#REF!</v>
      </c>
      <c r="V62" s="18" t="e">
        <f>IF(#REF!="ON",IF(RIGHT(#REF!,1)=".","",IF(#REF!&lt;0,"",#REF!)),"")</f>
        <v>#REF!</v>
      </c>
      <c r="W62" s="18" t="e">
        <f>IF(#REF!="ON",IF(RIGHT(#REF!,1)=".","",IF(#REF!&lt;0,"",#REF!)),"")</f>
        <v>#REF!</v>
      </c>
      <c r="X62" s="18" t="e">
        <f>IF(#REF!="ON",IF(RIGHT(#REF!,1)=".","",IF(#REF!&lt;0,"",#REF!)),"")</f>
        <v>#REF!</v>
      </c>
      <c r="Y62" s="18" t="e">
        <f>IF(#REF!="ON",IF(RIGHT(#REF!,1)=".","",IF(#REF!&lt;0,"",#REF!)),"")</f>
        <v>#REF!</v>
      </c>
      <c r="Z62" s="18" t="e">
        <f>IF(#REF!="ON",IF(RIGHT(#REF!,1)=".","",IF(#REF!&lt;0,"",#REF!)),"")</f>
        <v>#REF!</v>
      </c>
      <c r="AA62" s="18" t="e">
        <f>IF(#REF!="ON",IF(RIGHT(#REF!,1)=".","",IF(#REF!&lt;0,"",#REF!)),"")</f>
        <v>#REF!</v>
      </c>
      <c r="AB62" s="18" t="e">
        <f>IF(#REF!="ON",IF(RIGHT(#REF!,1)=".","",IF(#REF!&lt;0,"",#REF!)),"")</f>
        <v>#REF!</v>
      </c>
      <c r="AC62" s="18" t="e">
        <f>IF(#REF!="ON",IF(RIGHT(#REF!,1)=".","",IF(#REF!&lt;0,"",#REF!)),"")</f>
        <v>#REF!</v>
      </c>
      <c r="AD62" s="19" t="e">
        <f>IF(#REF!="ON",IF(RIGHT(#REF!,1)=".","",IF(#REF!&lt;0,"",#REF!)),"")</f>
        <v>#REF!</v>
      </c>
    </row>
    <row r="63" spans="1:30" ht="28.7" customHeight="1">
      <c r="A63" s="13">
        <v>62</v>
      </c>
      <c r="B63" s="14">
        <f>10+10+10+10+80</f>
        <v>120</v>
      </c>
      <c r="C63" s="15" t="e">
        <f>LOOKUP(A63,#REF!,#REF!)</f>
        <v>#REF!</v>
      </c>
      <c r="D63" s="16" t="e">
        <f>IF(#REF!="ON",F63&amp;IF(#REF!&gt;0,",giảm "&amp;#REF!&amp;"% học phí",""),"")</f>
        <v>#REF!</v>
      </c>
      <c r="E63" s="17" t="e">
        <f>IF(#REF!="ON",SUMIF(#REF!,"&gt;0"),"")</f>
        <v>#REF!</v>
      </c>
      <c r="F63" s="1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 t="e">
        <f>IF(#REF!="ON",IF(RIGHT(#REF!,1)=".","",IF(#REF!&lt;0,"",#REF!)),"")</f>
        <v>#REF!</v>
      </c>
      <c r="U63" s="18" t="e">
        <f>IF(#REF!="ON",IF(RIGHT(#REF!,1)=".","",IF(#REF!&lt;0,"",#REF!)),"")</f>
        <v>#REF!</v>
      </c>
      <c r="V63" s="18" t="e">
        <f>IF(#REF!="ON",IF(RIGHT(#REF!,1)=".","",IF(#REF!&lt;0,"",#REF!)),"")</f>
        <v>#REF!</v>
      </c>
      <c r="W63" s="18" t="e">
        <f>IF(#REF!="ON",IF(RIGHT(#REF!,1)=".","",IF(#REF!&lt;0,"",#REF!)),"")</f>
        <v>#REF!</v>
      </c>
      <c r="X63" s="18" t="e">
        <f>IF(#REF!="ON",IF(RIGHT(#REF!,1)=".","",IF(#REF!&lt;0,"",#REF!)),"")</f>
        <v>#REF!</v>
      </c>
      <c r="Y63" s="18" t="e">
        <f>IF(#REF!="ON",IF(RIGHT(#REF!,1)=".","",IF(#REF!&lt;0,"",#REF!)),"")</f>
        <v>#REF!</v>
      </c>
      <c r="Z63" s="18" t="e">
        <f>IF(#REF!="ON",IF(RIGHT(#REF!,1)=".","",IF(#REF!&lt;0,"",#REF!)),"")</f>
        <v>#REF!</v>
      </c>
      <c r="AA63" s="18" t="e">
        <f>IF(#REF!="ON",IF(RIGHT(#REF!,1)=".","",IF(#REF!&lt;0,"",#REF!)),"")</f>
        <v>#REF!</v>
      </c>
      <c r="AB63" s="18" t="e">
        <f>IF(#REF!="ON",IF(RIGHT(#REF!,1)=".","",IF(#REF!&lt;0,"",#REF!)),"")</f>
        <v>#REF!</v>
      </c>
      <c r="AC63" s="18" t="e">
        <f>IF(#REF!="ON",IF(RIGHT(#REF!,1)=".","",IF(#REF!&lt;0,"",#REF!)),"")</f>
        <v>#REF!</v>
      </c>
      <c r="AD63" s="19" t="e">
        <f>IF(#REF!="ON",IF(RIGHT(#REF!,1)=".","",IF(#REF!&lt;0,"",#REF!)),"")</f>
        <v>#REF!</v>
      </c>
    </row>
    <row r="64" spans="1:30" ht="28.7" customHeight="1">
      <c r="A64" s="13">
        <v>63</v>
      </c>
      <c r="B64" s="14">
        <f>10+50+10+20+10+30+10+80</f>
        <v>220</v>
      </c>
      <c r="C64" s="15" t="e">
        <f>LOOKUP(A64,#REF!,#REF!)</f>
        <v>#REF!</v>
      </c>
      <c r="D64" s="16" t="e">
        <f>IF(#REF!="ON",F64&amp;IF(#REF!&gt;0,",giảm "&amp;#REF!&amp;"% học phí",""),"")</f>
        <v>#REF!</v>
      </c>
      <c r="E64" s="17" t="e">
        <f>IF(#REF!="ON",SUMIF(#REF!,"&gt;0"),"")</f>
        <v>#REF!</v>
      </c>
      <c r="F64" s="1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 t="e">
        <f>IF(#REF!="ON",IF(RIGHT(#REF!,1)=".","",IF(#REF!&lt;0,"",#REF!)),"")</f>
        <v>#REF!</v>
      </c>
      <c r="U64" s="18" t="e">
        <f>IF(#REF!="ON",IF(RIGHT(#REF!,1)=".","",IF(#REF!&lt;0,"",#REF!)),"")</f>
        <v>#REF!</v>
      </c>
      <c r="V64" s="18" t="e">
        <f>IF(#REF!="ON",IF(RIGHT(#REF!,1)=".","",IF(#REF!&lt;0,"",#REF!)),"")</f>
        <v>#REF!</v>
      </c>
      <c r="W64" s="18" t="e">
        <f>IF(#REF!="ON",IF(RIGHT(#REF!,1)=".","",IF(#REF!&lt;0,"",#REF!)),"")</f>
        <v>#REF!</v>
      </c>
      <c r="X64" s="18" t="e">
        <f>IF(#REF!="ON",IF(RIGHT(#REF!,1)=".","",IF(#REF!&lt;0,"",#REF!)),"")</f>
        <v>#REF!</v>
      </c>
      <c r="Y64" s="18" t="e">
        <f>IF(#REF!="ON",IF(RIGHT(#REF!,1)=".","",IF(#REF!&lt;0,"",#REF!)),"")</f>
        <v>#REF!</v>
      </c>
      <c r="Z64" s="18" t="e">
        <f>IF(#REF!="ON",IF(RIGHT(#REF!,1)=".","",IF(#REF!&lt;0,"",#REF!)),"")</f>
        <v>#REF!</v>
      </c>
      <c r="AA64" s="18" t="e">
        <f>IF(#REF!="ON",IF(RIGHT(#REF!,1)=".","",IF(#REF!&lt;0,"",#REF!)),"")</f>
        <v>#REF!</v>
      </c>
      <c r="AB64" s="18" t="e">
        <f>IF(#REF!="ON",IF(RIGHT(#REF!,1)=".","",IF(#REF!&lt;0,"",#REF!)),"")</f>
        <v>#REF!</v>
      </c>
      <c r="AC64" s="18" t="e">
        <f>IF(#REF!="ON",IF(RIGHT(#REF!,1)=".","",IF(#REF!&lt;0,"",#REF!)),"")</f>
        <v>#REF!</v>
      </c>
      <c r="AD64" s="19" t="e">
        <f>IF(#REF!="ON",IF(RIGHT(#REF!,1)=".","",IF(#REF!&lt;0,"",#REF!)),"")</f>
        <v>#REF!</v>
      </c>
    </row>
    <row r="65" spans="1:30" ht="28.7" customHeight="1">
      <c r="A65" s="13">
        <v>64</v>
      </c>
      <c r="B65" s="14">
        <f>50+20+10+20+60+10+10</f>
        <v>180</v>
      </c>
      <c r="C65" s="15" t="e">
        <f>LOOKUP(A65,#REF!,#REF!)</f>
        <v>#REF!</v>
      </c>
      <c r="D65" s="16" t="e">
        <f>IF(#REF!="ON",F65&amp;IF(#REF!&gt;0,",giảm "&amp;#REF!&amp;"% học phí",""),"")</f>
        <v>#REF!</v>
      </c>
      <c r="E65" s="17" t="e">
        <f>IF(#REF!="ON",SUMIF(#REF!,"&gt;0"),"")</f>
        <v>#REF!</v>
      </c>
      <c r="F65" s="1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 t="e">
        <f>IF(#REF!="ON",IF(RIGHT(#REF!,1)=".","",IF(#REF!&lt;0,"",#REF!)),"")</f>
        <v>#REF!</v>
      </c>
      <c r="U65" s="18" t="e">
        <f>IF(#REF!="ON",IF(RIGHT(#REF!,1)=".","",IF(#REF!&lt;0,"",#REF!)),"")</f>
        <v>#REF!</v>
      </c>
      <c r="V65" s="18" t="e">
        <f>IF(#REF!="ON",IF(RIGHT(#REF!,1)=".","",IF(#REF!&lt;0,"",#REF!)),"")</f>
        <v>#REF!</v>
      </c>
      <c r="W65" s="18" t="e">
        <f>IF(#REF!="ON",IF(RIGHT(#REF!,1)=".","",IF(#REF!&lt;0,"",#REF!)),"")</f>
        <v>#REF!</v>
      </c>
      <c r="X65" s="18" t="e">
        <f>IF(#REF!="ON",IF(RIGHT(#REF!,1)=".","",IF(#REF!&lt;0,"",#REF!)),"")</f>
        <v>#REF!</v>
      </c>
      <c r="Y65" s="18" t="e">
        <f>IF(#REF!="ON",IF(RIGHT(#REF!,1)=".","",IF(#REF!&lt;0,"",#REF!)),"")</f>
        <v>#REF!</v>
      </c>
      <c r="Z65" s="18" t="e">
        <f>IF(#REF!="ON",IF(RIGHT(#REF!,1)=".","",IF(#REF!&lt;0,"",#REF!)),"")</f>
        <v>#REF!</v>
      </c>
      <c r="AA65" s="18" t="e">
        <f>IF(#REF!="ON",IF(RIGHT(#REF!,1)=".","",IF(#REF!&lt;0,"",#REF!)),"")</f>
        <v>#REF!</v>
      </c>
      <c r="AB65" s="18" t="e">
        <f>IF(#REF!="ON",IF(RIGHT(#REF!,1)=".","",IF(#REF!&lt;0,"",#REF!)),"")</f>
        <v>#REF!</v>
      </c>
      <c r="AC65" s="18" t="e">
        <f>IF(#REF!="ON",IF(RIGHT(#REF!,1)=".","",IF(#REF!&lt;0,"",#REF!)),"")</f>
        <v>#REF!</v>
      </c>
      <c r="AD65" s="19" t="e">
        <f>IF(#REF!="ON",IF(RIGHT(#REF!,1)=".","",IF(#REF!&lt;0,"",#REF!)),"")</f>
        <v>#REF!</v>
      </c>
    </row>
    <row r="66" spans="1:30" ht="28.7" customHeight="1">
      <c r="A66" s="13">
        <v>65</v>
      </c>
      <c r="B66" s="14">
        <f t="shared" si="6"/>
        <v>0</v>
      </c>
      <c r="C66" s="15" t="e">
        <f>LOOKUP(A66,#REF!,#REF!)</f>
        <v>#REF!</v>
      </c>
      <c r="D66" s="16" t="e">
        <f>IF(#REF!="ON",F66&amp;IF(#REF!&gt;0,",giảm "&amp;#REF!&amp;"% học phí",""),"")</f>
        <v>#REF!</v>
      </c>
      <c r="E66" s="17" t="e">
        <f>IF(#REF!="ON",SUMIF(#REF!,"&gt;0"),"")</f>
        <v>#REF!</v>
      </c>
      <c r="F66" s="16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 t="e">
        <f>IF(#REF!="ON",IF(RIGHT(#REF!,1)=".","",IF(#REF!&lt;0,"",#REF!)),"")</f>
        <v>#REF!</v>
      </c>
      <c r="U66" s="18" t="e">
        <f>IF(#REF!="ON",IF(RIGHT(#REF!,1)=".","",IF(#REF!&lt;0,"",#REF!)),"")</f>
        <v>#REF!</v>
      </c>
      <c r="V66" s="18" t="e">
        <f>IF(#REF!="ON",IF(RIGHT(#REF!,1)=".","",IF(#REF!&lt;0,"",#REF!)),"")</f>
        <v>#REF!</v>
      </c>
      <c r="W66" s="18" t="e">
        <f>IF(#REF!="ON",IF(RIGHT(#REF!,1)=".","",IF(#REF!&lt;0,"",#REF!)),"")</f>
        <v>#REF!</v>
      </c>
      <c r="X66" s="18" t="e">
        <f>IF(#REF!="ON",IF(RIGHT(#REF!,1)=".","",IF(#REF!&lt;0,"",#REF!)),"")</f>
        <v>#REF!</v>
      </c>
      <c r="Y66" s="18" t="e">
        <f>IF(#REF!="ON",IF(RIGHT(#REF!,1)=".","",IF(#REF!&lt;0,"",#REF!)),"")</f>
        <v>#REF!</v>
      </c>
      <c r="Z66" s="18" t="e">
        <f>IF(#REF!="ON",IF(RIGHT(#REF!,1)=".","",IF(#REF!&lt;0,"",#REF!)),"")</f>
        <v>#REF!</v>
      </c>
      <c r="AA66" s="18" t="e">
        <f>IF(#REF!="ON",IF(RIGHT(#REF!,1)=".","",IF(#REF!&lt;0,"",#REF!)),"")</f>
        <v>#REF!</v>
      </c>
      <c r="AB66" s="18" t="e">
        <f>IF(#REF!="ON",IF(RIGHT(#REF!,1)=".","",IF(#REF!&lt;0,"",#REF!)),"")</f>
        <v>#REF!</v>
      </c>
      <c r="AC66" s="18" t="e">
        <f>IF(#REF!="ON",IF(RIGHT(#REF!,1)=".","",IF(#REF!&lt;0,"",#REF!)),"")</f>
        <v>#REF!</v>
      </c>
      <c r="AD66" s="19" t="e">
        <f>IF(#REF!="ON",IF(RIGHT(#REF!,1)=".","",IF(#REF!&lt;0,"",#REF!)),"")</f>
        <v>#REF!</v>
      </c>
    </row>
    <row r="67" spans="1:30" ht="28.7" customHeight="1">
      <c r="A67" s="13">
        <v>66</v>
      </c>
      <c r="B67" s="21">
        <f>10+20+10</f>
        <v>40</v>
      </c>
      <c r="C67" s="15" t="e">
        <f>LOOKUP(A67,#REF!,#REF!)</f>
        <v>#REF!</v>
      </c>
      <c r="D67" s="16" t="e">
        <f>IF(#REF!="ON",F67&amp;IF(#REF!&gt;0,",giảm "&amp;#REF!&amp;"% học phí",""),"")</f>
        <v>#REF!</v>
      </c>
      <c r="E67" s="17" t="e">
        <f>IF(#REF!="ON",SUMIF(#REF!,"&gt;0"),"")</f>
        <v>#REF!</v>
      </c>
      <c r="F67" s="16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 t="e">
        <f>IF(#REF!="ON",IF(RIGHT(#REF!,1)=".","",IF(#REF!&lt;0,"",#REF!)),"")</f>
        <v>#REF!</v>
      </c>
      <c r="U67" s="18" t="e">
        <f>IF(#REF!="ON",IF(RIGHT(#REF!,1)=".","",IF(#REF!&lt;0,"",#REF!)),"")</f>
        <v>#REF!</v>
      </c>
      <c r="V67" s="18" t="e">
        <f>IF(#REF!="ON",IF(RIGHT(#REF!,1)=".","",IF(#REF!&lt;0,"",#REF!)),"")</f>
        <v>#REF!</v>
      </c>
      <c r="W67" s="18" t="e">
        <f>IF(#REF!="ON",IF(RIGHT(#REF!,1)=".","",IF(#REF!&lt;0,"",#REF!)),"")</f>
        <v>#REF!</v>
      </c>
      <c r="X67" s="18" t="e">
        <f>IF(#REF!="ON",IF(RIGHT(#REF!,1)=".","",IF(#REF!&lt;0,"",#REF!)),"")</f>
        <v>#REF!</v>
      </c>
      <c r="Y67" s="18" t="e">
        <f>IF(#REF!="ON",IF(RIGHT(#REF!,1)=".","",IF(#REF!&lt;0,"",#REF!)),"")</f>
        <v>#REF!</v>
      </c>
      <c r="Z67" s="18" t="e">
        <f>IF(#REF!="ON",IF(RIGHT(#REF!,1)=".","",IF(#REF!&lt;0,"",#REF!)),"")</f>
        <v>#REF!</v>
      </c>
      <c r="AA67" s="18" t="e">
        <f>IF(#REF!="ON",IF(RIGHT(#REF!,1)=".","",IF(#REF!&lt;0,"",#REF!)),"")</f>
        <v>#REF!</v>
      </c>
      <c r="AB67" s="18" t="e">
        <f>IF(#REF!="ON",IF(RIGHT(#REF!,1)=".","",IF(#REF!&lt;0,"",#REF!)),"")</f>
        <v>#REF!</v>
      </c>
      <c r="AC67" s="18" t="e">
        <f>IF(#REF!="ON",IF(RIGHT(#REF!,1)=".","",IF(#REF!&lt;0,"",#REF!)),"")</f>
        <v>#REF!</v>
      </c>
      <c r="AD67" s="19" t="e">
        <f>IF(#REF!="ON",IF(RIGHT(#REF!,1)=".","",IF(#REF!&lt;0,"",#REF!)),"")</f>
        <v>#REF!</v>
      </c>
    </row>
    <row r="68" spans="1:30" ht="28.7" customHeight="1">
      <c r="A68" s="13">
        <v>67</v>
      </c>
      <c r="B68" s="21">
        <f>50+80+210+150+20+20</f>
        <v>530</v>
      </c>
      <c r="C68" s="15" t="e">
        <f>LOOKUP(A68,#REF!,#REF!)</f>
        <v>#REF!</v>
      </c>
      <c r="D68" s="16" t="e">
        <f>IF(#REF!="ON",F68&amp;IF(#REF!&gt;0,",giảm "&amp;#REF!&amp;"% học phí",""),"")</f>
        <v>#REF!</v>
      </c>
      <c r="E68" s="17" t="e">
        <f>IF(#REF!="ON",SUMIF(#REF!,"&gt;0"),"")</f>
        <v>#REF!</v>
      </c>
      <c r="F68" s="16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 t="e">
        <f>IF(#REF!="ON",IF(RIGHT(#REF!,1)=".","",IF(#REF!&lt;0,"",#REF!)),"")</f>
        <v>#REF!</v>
      </c>
      <c r="U68" s="18" t="e">
        <f>IF(#REF!="ON",IF(RIGHT(#REF!,1)=".","",IF(#REF!&lt;0,"",#REF!)),"")</f>
        <v>#REF!</v>
      </c>
      <c r="V68" s="18" t="e">
        <f>IF(#REF!="ON",IF(RIGHT(#REF!,1)=".","",IF(#REF!&lt;0,"",#REF!)),"")</f>
        <v>#REF!</v>
      </c>
      <c r="W68" s="18" t="e">
        <f>IF(#REF!="ON",IF(RIGHT(#REF!,1)=".","",IF(#REF!&lt;0,"",#REF!)),"")</f>
        <v>#REF!</v>
      </c>
      <c r="X68" s="18" t="e">
        <f>IF(#REF!="ON",IF(RIGHT(#REF!,1)=".","",IF(#REF!&lt;0,"",#REF!)),"")</f>
        <v>#REF!</v>
      </c>
      <c r="Y68" s="18" t="e">
        <f>IF(#REF!="ON",IF(RIGHT(#REF!,1)=".","",IF(#REF!&lt;0,"",#REF!)),"")</f>
        <v>#REF!</v>
      </c>
      <c r="Z68" s="18" t="e">
        <f>IF(#REF!="ON",IF(RIGHT(#REF!,1)=".","",IF(#REF!&lt;0,"",#REF!)),"")</f>
        <v>#REF!</v>
      </c>
      <c r="AA68" s="18" t="e">
        <f>IF(#REF!="ON",IF(RIGHT(#REF!,1)=".","",IF(#REF!&lt;0,"",#REF!)),"")</f>
        <v>#REF!</v>
      </c>
      <c r="AB68" s="18" t="e">
        <f>IF(#REF!="ON",IF(RIGHT(#REF!,1)=".","",IF(#REF!&lt;0,"",#REF!)),"")</f>
        <v>#REF!</v>
      </c>
      <c r="AC68" s="18" t="e">
        <f>IF(#REF!="ON",IF(RIGHT(#REF!,1)=".","",IF(#REF!&lt;0,"",#REF!)),"")</f>
        <v>#REF!</v>
      </c>
      <c r="AD68" s="19" t="e">
        <f>IF(#REF!="ON",IF(RIGHT(#REF!,1)=".","",IF(#REF!&lt;0,"",#REF!)),"")</f>
        <v>#REF!</v>
      </c>
    </row>
    <row r="69" spans="1:30" ht="28.7" customHeight="1">
      <c r="A69" s="13">
        <v>68</v>
      </c>
      <c r="B69" s="21">
        <f>20+10+10+10+10</f>
        <v>60</v>
      </c>
      <c r="C69" s="15" t="e">
        <f>LOOKUP(A69,#REF!,#REF!)</f>
        <v>#REF!</v>
      </c>
      <c r="D69" s="16" t="e">
        <f>IF(#REF!="ON",F69&amp;IF(#REF!&gt;0,",giảm "&amp;#REF!&amp;"% học phí",""),"")</f>
        <v>#REF!</v>
      </c>
      <c r="E69" s="17" t="e">
        <f>IF(#REF!="ON",SUMIF(#REF!,"&gt;0"),"")</f>
        <v>#REF!</v>
      </c>
      <c r="F69" s="16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 t="e">
        <f>IF(#REF!="ON",IF(RIGHT(#REF!,1)=".","",IF(#REF!&lt;0,"",#REF!)),"")</f>
        <v>#REF!</v>
      </c>
      <c r="U69" s="18" t="e">
        <f>IF(#REF!="ON",IF(RIGHT(#REF!,1)=".","",IF(#REF!&lt;0,"",#REF!)),"")</f>
        <v>#REF!</v>
      </c>
      <c r="V69" s="18" t="e">
        <f>IF(#REF!="ON",IF(RIGHT(#REF!,1)=".","",IF(#REF!&lt;0,"",#REF!)),"")</f>
        <v>#REF!</v>
      </c>
      <c r="W69" s="18" t="e">
        <f>IF(#REF!="ON",IF(RIGHT(#REF!,1)=".","",IF(#REF!&lt;0,"",#REF!)),"")</f>
        <v>#REF!</v>
      </c>
      <c r="X69" s="18" t="e">
        <f>IF(#REF!="ON",IF(RIGHT(#REF!,1)=".","",IF(#REF!&lt;0,"",#REF!)),"")</f>
        <v>#REF!</v>
      </c>
      <c r="Y69" s="18" t="e">
        <f>IF(#REF!="ON",IF(RIGHT(#REF!,1)=".","",IF(#REF!&lt;0,"",#REF!)),"")</f>
        <v>#REF!</v>
      </c>
      <c r="Z69" s="18" t="e">
        <f>IF(#REF!="ON",IF(RIGHT(#REF!,1)=".","",IF(#REF!&lt;0,"",#REF!)),"")</f>
        <v>#REF!</v>
      </c>
      <c r="AA69" s="18" t="e">
        <f>IF(#REF!="ON",IF(RIGHT(#REF!,1)=".","",IF(#REF!&lt;0,"",#REF!)),"")</f>
        <v>#REF!</v>
      </c>
      <c r="AB69" s="18" t="e">
        <f>IF(#REF!="ON",IF(RIGHT(#REF!,1)=".","",IF(#REF!&lt;0,"",#REF!)),"")</f>
        <v>#REF!</v>
      </c>
      <c r="AC69" s="18" t="e">
        <f>IF(#REF!="ON",IF(RIGHT(#REF!,1)=".","",IF(#REF!&lt;0,"",#REF!)),"")</f>
        <v>#REF!</v>
      </c>
      <c r="AD69" s="19" t="e">
        <f>IF(#REF!="ON",IF(RIGHT(#REF!,1)=".","",IF(#REF!&lt;0,"",#REF!)),"")</f>
        <v>#REF!</v>
      </c>
    </row>
    <row r="70" spans="1:30" ht="28.7" customHeight="1">
      <c r="A70" s="13">
        <v>69</v>
      </c>
      <c r="B70" s="21">
        <f>50+20+20+10+20+10+30</f>
        <v>160</v>
      </c>
      <c r="C70" s="15" t="e">
        <f>LOOKUP(A70,#REF!,#REF!)</f>
        <v>#REF!</v>
      </c>
      <c r="D70" s="16" t="e">
        <f>IF(#REF!="ON",F70&amp;IF(#REF!&gt;0,",giảm "&amp;#REF!&amp;"% học phí",""),"")</f>
        <v>#REF!</v>
      </c>
      <c r="E70" s="17" t="e">
        <f>IF(#REF!="ON",SUMIF(#REF!,"&gt;0"),"")</f>
        <v>#REF!</v>
      </c>
      <c r="F70" s="16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 t="e">
        <f>IF(#REF!="ON",IF(RIGHT(#REF!,1)=".","",IF(#REF!&lt;0,"",#REF!)),"")</f>
        <v>#REF!</v>
      </c>
      <c r="U70" s="18" t="e">
        <f>IF(#REF!="ON",IF(RIGHT(#REF!,1)=".","",IF(#REF!&lt;0,"",#REF!)),"")</f>
        <v>#REF!</v>
      </c>
      <c r="V70" s="18" t="e">
        <f>IF(#REF!="ON",IF(RIGHT(#REF!,1)=".","",IF(#REF!&lt;0,"",#REF!)),"")</f>
        <v>#REF!</v>
      </c>
      <c r="W70" s="18" t="e">
        <f>IF(#REF!="ON",IF(RIGHT(#REF!,1)=".","",IF(#REF!&lt;0,"",#REF!)),"")</f>
        <v>#REF!</v>
      </c>
      <c r="X70" s="18" t="e">
        <f>IF(#REF!="ON",IF(RIGHT(#REF!,1)=".","",IF(#REF!&lt;0,"",#REF!)),"")</f>
        <v>#REF!</v>
      </c>
      <c r="Y70" s="18" t="e">
        <f>IF(#REF!="ON",IF(RIGHT(#REF!,1)=".","",IF(#REF!&lt;0,"",#REF!)),"")</f>
        <v>#REF!</v>
      </c>
      <c r="Z70" s="18" t="e">
        <f>IF(#REF!="ON",IF(RIGHT(#REF!,1)=".","",IF(#REF!&lt;0,"",#REF!)),"")</f>
        <v>#REF!</v>
      </c>
      <c r="AA70" s="18" t="e">
        <f>IF(#REF!="ON",IF(RIGHT(#REF!,1)=".","",IF(#REF!&lt;0,"",#REF!)),"")</f>
        <v>#REF!</v>
      </c>
      <c r="AB70" s="18" t="e">
        <f>IF(#REF!="ON",IF(RIGHT(#REF!,1)=".","",IF(#REF!&lt;0,"",#REF!)),"")</f>
        <v>#REF!</v>
      </c>
      <c r="AC70" s="18" t="e">
        <f>IF(#REF!="ON",IF(RIGHT(#REF!,1)=".","",IF(#REF!&lt;0,"",#REF!)),"")</f>
        <v>#REF!</v>
      </c>
      <c r="AD70" s="19" t="e">
        <f>IF(#REF!="ON",IF(RIGHT(#REF!,1)=".","",IF(#REF!&lt;0,"",#REF!)),"")</f>
        <v>#REF!</v>
      </c>
    </row>
    <row r="71" spans="1:30" ht="28.7" customHeight="1">
      <c r="A71" s="13">
        <v>70</v>
      </c>
      <c r="B71" s="21">
        <f t="shared" si="7"/>
        <v>20</v>
      </c>
      <c r="C71" s="15" t="e">
        <f>LOOKUP(A71,#REF!,#REF!)</f>
        <v>#REF!</v>
      </c>
      <c r="D71" s="16" t="e">
        <f>IF(#REF!="ON",F71&amp;IF(#REF!&gt;0,",giảm "&amp;#REF!&amp;"% học phí",""),"")</f>
        <v>#REF!</v>
      </c>
      <c r="E71" s="17" t="e">
        <f>IF(#REF!="ON",SUMIF(#REF!,"&gt;0"),"")</f>
        <v>#REF!</v>
      </c>
      <c r="F71" s="16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 t="e">
        <f>IF(#REF!="ON",IF(RIGHT(#REF!,1)=".","",IF(#REF!&lt;0,"",#REF!)),"")</f>
        <v>#REF!</v>
      </c>
      <c r="U71" s="18" t="e">
        <f>IF(#REF!="ON",IF(RIGHT(#REF!,1)=".","",IF(#REF!&lt;0,"",#REF!)),"")</f>
        <v>#REF!</v>
      </c>
      <c r="V71" s="18" t="e">
        <f>IF(#REF!="ON",IF(RIGHT(#REF!,1)=".","",IF(#REF!&lt;0,"",#REF!)),"")</f>
        <v>#REF!</v>
      </c>
      <c r="W71" s="18" t="e">
        <f>IF(#REF!="ON",IF(RIGHT(#REF!,1)=".","",IF(#REF!&lt;0,"",#REF!)),"")</f>
        <v>#REF!</v>
      </c>
      <c r="X71" s="18" t="e">
        <f>IF(#REF!="ON",IF(RIGHT(#REF!,1)=".","",IF(#REF!&lt;0,"",#REF!)),"")</f>
        <v>#REF!</v>
      </c>
      <c r="Y71" s="18" t="e">
        <f>IF(#REF!="ON",IF(RIGHT(#REF!,1)=".","",IF(#REF!&lt;0,"",#REF!)),"")</f>
        <v>#REF!</v>
      </c>
      <c r="Z71" s="18" t="e">
        <f>IF(#REF!="ON",IF(RIGHT(#REF!,1)=".","",IF(#REF!&lt;0,"",#REF!)),"")</f>
        <v>#REF!</v>
      </c>
      <c r="AA71" s="18" t="e">
        <f>IF(#REF!="ON",IF(RIGHT(#REF!,1)=".","",IF(#REF!&lt;0,"",#REF!)),"")</f>
        <v>#REF!</v>
      </c>
      <c r="AB71" s="18" t="e">
        <f>IF(#REF!="ON",IF(RIGHT(#REF!,1)=".","",IF(#REF!&lt;0,"",#REF!)),"")</f>
        <v>#REF!</v>
      </c>
      <c r="AC71" s="18" t="e">
        <f>IF(#REF!="ON",IF(RIGHT(#REF!,1)=".","",IF(#REF!&lt;0,"",#REF!)),"")</f>
        <v>#REF!</v>
      </c>
      <c r="AD71" s="19" t="e">
        <f>IF(#REF!="ON",IF(RIGHT(#REF!,1)=".","",IF(#REF!&lt;0,"",#REF!)),"")</f>
        <v>#REF!</v>
      </c>
    </row>
    <row r="72" spans="1:30" ht="28.7" customHeight="1">
      <c r="A72" s="13">
        <v>71</v>
      </c>
      <c r="B72" s="21">
        <f t="shared" si="1"/>
        <v>10</v>
      </c>
      <c r="C72" s="15" t="e">
        <f>LOOKUP(A72,#REF!,#REF!)</f>
        <v>#REF!</v>
      </c>
      <c r="D72" s="16" t="e">
        <f>IF(#REF!="ON",F72&amp;IF(#REF!&gt;0,",giảm "&amp;#REF!&amp;"% học phí",""),"")</f>
        <v>#REF!</v>
      </c>
      <c r="E72" s="17" t="e">
        <f>IF(#REF!="ON",SUMIF(#REF!,"&gt;0"),"")</f>
        <v>#REF!</v>
      </c>
      <c r="F72" s="16"/>
      <c r="G72" s="18" t="e">
        <f>IF(#REF!="ON",IF(RIGHT(#REF!,1)=".","",IF(#REF!&lt;0,"",#REF!)),"")</f>
        <v>#REF!</v>
      </c>
      <c r="H72" s="18" t="e">
        <f>IF(#REF!="ON",IF(RIGHT(#REF!,1)=".","",IF(#REF!&lt;0,"",#REF!)),"")</f>
        <v>#REF!</v>
      </c>
      <c r="I72" s="18" t="e">
        <f>IF(#REF!="ON",IF(RIGHT(#REF!,1)=".","",IF(#REF!&lt;0,"",#REF!)),"")</f>
        <v>#REF!</v>
      </c>
      <c r="J72" s="18" t="e">
        <f>IF(#REF!="ON",IF(RIGHT(#REF!,1)=".","",IF(#REF!&lt;0,"",#REF!)),"")</f>
        <v>#REF!</v>
      </c>
      <c r="K72" s="18" t="e">
        <f>IF(#REF!="ON",IF(RIGHT(#REF!,1)=".","",IF(#REF!&lt;0,"",#REF!)),"")</f>
        <v>#REF!</v>
      </c>
      <c r="L72" s="18" t="e">
        <f>IF(#REF!="ON",IF(RIGHT(#REF!,1)=".","",IF(#REF!&lt;0,"",#REF!)),"")</f>
        <v>#REF!</v>
      </c>
      <c r="M72" s="18" t="e">
        <f>IF(#REF!="ON",IF(RIGHT(#REF!,1)=".","",IF(#REF!&lt;0,"",#REF!)),"")</f>
        <v>#REF!</v>
      </c>
      <c r="N72" s="18" t="e">
        <f>IF(#REF!="ON",IF(RIGHT(#REF!,1)=".","",IF(#REF!&lt;0,"",#REF!)),"")</f>
        <v>#REF!</v>
      </c>
      <c r="O72" s="18"/>
      <c r="P72" s="18"/>
      <c r="Q72" s="18"/>
      <c r="R72" s="18"/>
      <c r="S72" s="18"/>
      <c r="T72" s="18" t="e">
        <f>IF(#REF!="ON",IF(RIGHT(#REF!,1)=".","",IF(#REF!&lt;0,"",#REF!)),"")</f>
        <v>#REF!</v>
      </c>
      <c r="U72" s="18" t="e">
        <f>IF(#REF!="ON",IF(RIGHT(#REF!,1)=".","",IF(#REF!&lt;0,"",#REF!)),"")</f>
        <v>#REF!</v>
      </c>
      <c r="V72" s="18" t="e">
        <f>IF(#REF!="ON",IF(RIGHT(#REF!,1)=".","",IF(#REF!&lt;0,"",#REF!)),"")</f>
        <v>#REF!</v>
      </c>
      <c r="W72" s="18" t="e">
        <f>IF(#REF!="ON",IF(RIGHT(#REF!,1)=".","",IF(#REF!&lt;0,"",#REF!)),"")</f>
        <v>#REF!</v>
      </c>
      <c r="X72" s="18" t="e">
        <f>IF(#REF!="ON",IF(RIGHT(#REF!,1)=".","",IF(#REF!&lt;0,"",#REF!)),"")</f>
        <v>#REF!</v>
      </c>
      <c r="Y72" s="18" t="e">
        <f>IF(#REF!="ON",IF(RIGHT(#REF!,1)=".","",IF(#REF!&lt;0,"",#REF!)),"")</f>
        <v>#REF!</v>
      </c>
      <c r="Z72" s="18" t="e">
        <f>IF(#REF!="ON",IF(RIGHT(#REF!,1)=".","",IF(#REF!&lt;0,"",#REF!)),"")</f>
        <v>#REF!</v>
      </c>
      <c r="AA72" s="18" t="e">
        <f>IF(#REF!="ON",IF(RIGHT(#REF!,1)=".","",IF(#REF!&lt;0,"",#REF!)),"")</f>
        <v>#REF!</v>
      </c>
      <c r="AB72" s="18" t="e">
        <f>IF(#REF!="ON",IF(RIGHT(#REF!,1)=".","",IF(#REF!&lt;0,"",#REF!)),"")</f>
        <v>#REF!</v>
      </c>
      <c r="AC72" s="18" t="e">
        <f>IF(#REF!="ON",IF(RIGHT(#REF!,1)=".","",IF(#REF!&lt;0,"",#REF!)),"")</f>
        <v>#REF!</v>
      </c>
      <c r="AD72" s="19" t="e">
        <f>IF(#REF!="ON",IF(RIGHT(#REF!,1)=".","",IF(#REF!&lt;0,"",#REF!)),"")</f>
        <v>#REF!</v>
      </c>
    </row>
    <row r="73" spans="1:30" ht="28.7" customHeight="1">
      <c r="A73" s="13">
        <v>72</v>
      </c>
      <c r="B73" s="21">
        <f t="shared" si="6"/>
        <v>0</v>
      </c>
      <c r="C73" s="20" t="e">
        <f>LOOKUP(A73,#REF!,#REF!)</f>
        <v>#REF!</v>
      </c>
      <c r="D73" s="16" t="e">
        <f>IF(#REF!="ON",F73&amp;IF(#REF!&gt;0,",giảm "&amp;#REF!&amp;"% học phí",""),"")</f>
        <v>#REF!</v>
      </c>
      <c r="E73" s="17" t="e">
        <f>IF(#REF!="ON",SUMIF(#REF!,"&gt;0"),"")</f>
        <v>#REF!</v>
      </c>
      <c r="F73" s="16"/>
      <c r="G73" s="18"/>
      <c r="H73" s="18"/>
      <c r="I73" s="18" t="e">
        <f>IF(#REF!="ON",IF(RIGHT(#REF!,1)=".","",IF(#REF!&lt;0,"",#REF!)),"")</f>
        <v>#REF!</v>
      </c>
      <c r="J73" s="18" t="e">
        <f>IF(#REF!="ON",IF(RIGHT(#REF!,1)=".","",IF(#REF!&lt;0,"",#REF!)),"")</f>
        <v>#REF!</v>
      </c>
      <c r="K73" s="18" t="e">
        <f>IF(#REF!="ON",IF(RIGHT(#REF!,1)=".","",IF(#REF!&lt;0,"",#REF!)),"")</f>
        <v>#REF!</v>
      </c>
      <c r="L73" s="18" t="e">
        <f>IF(#REF!="ON",IF(RIGHT(#REF!,1)=".","",IF(#REF!&lt;0,"",#REF!)),"")</f>
        <v>#REF!</v>
      </c>
      <c r="M73" s="18" t="e">
        <f>IF(#REF!="ON",IF(RIGHT(#REF!,1)=".","",IF(#REF!&lt;0,"",#REF!)),"")</f>
        <v>#REF!</v>
      </c>
      <c r="N73" s="18" t="e">
        <f>IF(#REF!="ON",IF(RIGHT(#REF!,1)=".","",IF(#REF!&lt;0,"",#REF!)),"")</f>
        <v>#REF!</v>
      </c>
      <c r="O73" s="18" t="e">
        <f>IF(#REF!="ON",IF(RIGHT(#REF!,1)=".","",IF(#REF!&lt;0,"",#REF!)),"")</f>
        <v>#REF!</v>
      </c>
      <c r="P73" s="18" t="e">
        <f>IF(#REF!="ON",IF(RIGHT(#REF!,1)=".","",IF(#REF!&lt;0,"",#REF!)),"")</f>
        <v>#REF!</v>
      </c>
      <c r="Q73" s="18" t="e">
        <f>IF(#REF!="ON",IF(RIGHT(#REF!,1)=".","",IF(#REF!&lt;0,"",#REF!)),"")</f>
        <v>#REF!</v>
      </c>
      <c r="R73" s="18" t="e">
        <f>IF(#REF!="ON",IF(RIGHT(#REF!,1)=".","",IF(#REF!&lt;0,"",#REF!)),"")</f>
        <v>#REF!</v>
      </c>
      <c r="S73" s="18" t="e">
        <f>IF(#REF!="ON",IF(RIGHT(#REF!,1)=".","",IF(#REF!&lt;0,"",#REF!)),"")</f>
        <v>#REF!</v>
      </c>
      <c r="T73" s="18" t="e">
        <f>IF(#REF!="ON",IF(RIGHT(#REF!,1)=".","",IF(#REF!&lt;0,"",#REF!)),"")</f>
        <v>#REF!</v>
      </c>
      <c r="U73" s="18" t="e">
        <f>IF(#REF!="ON",IF(RIGHT(#REF!,1)=".","",IF(#REF!&lt;0,"",#REF!)),"")</f>
        <v>#REF!</v>
      </c>
      <c r="V73" s="18" t="e">
        <f>IF(#REF!="ON",IF(RIGHT(#REF!,1)=".","",IF(#REF!&lt;0,"",#REF!)),"")</f>
        <v>#REF!</v>
      </c>
      <c r="W73" s="18" t="e">
        <f>IF(#REF!="ON",IF(RIGHT(#REF!,1)=".","",IF(#REF!&lt;0,"",#REF!)),"")</f>
        <v>#REF!</v>
      </c>
      <c r="X73" s="18" t="e">
        <f>IF(#REF!="ON",IF(RIGHT(#REF!,1)=".","",IF(#REF!&lt;0,"",#REF!)),"")</f>
        <v>#REF!</v>
      </c>
      <c r="Y73" s="18" t="e">
        <f>IF(#REF!="ON",IF(RIGHT(#REF!,1)=".","",IF(#REF!&lt;0,"",#REF!)),"")</f>
        <v>#REF!</v>
      </c>
      <c r="Z73" s="18" t="e">
        <f>IF(#REF!="ON",IF(RIGHT(#REF!,1)=".","",IF(#REF!&lt;0,"",#REF!)),"")</f>
        <v>#REF!</v>
      </c>
      <c r="AA73" s="18" t="e">
        <f>IF(#REF!="ON",IF(RIGHT(#REF!,1)=".","",IF(#REF!&lt;0,"",#REF!)),"")</f>
        <v>#REF!</v>
      </c>
      <c r="AB73" s="18" t="e">
        <f>IF(#REF!="ON",IF(RIGHT(#REF!,1)=".","",IF(#REF!&lt;0,"",#REF!)),"")</f>
        <v>#REF!</v>
      </c>
      <c r="AC73" s="18" t="e">
        <f>IF(#REF!="ON",IF(RIGHT(#REF!,1)=".","",IF(#REF!&lt;0,"",#REF!)),"")</f>
        <v>#REF!</v>
      </c>
      <c r="AD73" s="19" t="e">
        <f>IF(#REF!="ON",IF(RIGHT(#REF!,1)=".","",IF(#REF!&lt;0,"",#REF!)),"")</f>
        <v>#REF!</v>
      </c>
    </row>
    <row r="74" spans="1:30" ht="28.7" customHeight="1">
      <c r="A74" s="13">
        <v>73</v>
      </c>
      <c r="B74" s="21">
        <f t="shared" si="6"/>
        <v>0</v>
      </c>
      <c r="C74" s="20" t="e">
        <f>LOOKUP(A74,#REF!,#REF!)</f>
        <v>#REF!</v>
      </c>
      <c r="D74" s="16" t="e">
        <f>IF(#REF!="ON",F74&amp;IF(#REF!&gt;0,",giảm "&amp;#REF!&amp;"% học phí",""),"")</f>
        <v>#REF!</v>
      </c>
      <c r="E74" s="17" t="e">
        <f>IF(#REF!="ON",SUMIF(#REF!,"&gt;0"),"")</f>
        <v>#REF!</v>
      </c>
      <c r="F74" s="16"/>
      <c r="G74" s="18"/>
      <c r="H74" s="18"/>
      <c r="I74" s="18" t="e">
        <f>IF(#REF!="ON",IF(RIGHT(#REF!,1)=".","",IF(#REF!&lt;0,"",#REF!)),"")</f>
        <v>#REF!</v>
      </c>
      <c r="J74" s="18" t="e">
        <f>IF(#REF!="ON",IF(RIGHT(#REF!,1)=".","",IF(#REF!&lt;0,"",#REF!)),"")</f>
        <v>#REF!</v>
      </c>
      <c r="K74" s="18" t="e">
        <f>IF(#REF!="ON",IF(RIGHT(#REF!,1)=".","",IF(#REF!&lt;0,"",#REF!)),"")</f>
        <v>#REF!</v>
      </c>
      <c r="L74" s="18" t="e">
        <f>IF(#REF!="ON",IF(RIGHT(#REF!,1)=".","",IF(#REF!&lt;0,"",#REF!)),"")</f>
        <v>#REF!</v>
      </c>
      <c r="M74" s="18" t="e">
        <f>IF(#REF!="ON",IF(RIGHT(#REF!,1)=".","",IF(#REF!&lt;0,"",#REF!)),"")</f>
        <v>#REF!</v>
      </c>
      <c r="N74" s="18" t="e">
        <f>IF(#REF!="ON",IF(RIGHT(#REF!,1)=".","",IF(#REF!&lt;0,"",#REF!)),"")</f>
        <v>#REF!</v>
      </c>
      <c r="O74" s="18" t="e">
        <f>IF(#REF!="ON",IF(RIGHT(#REF!,1)=".","",IF(#REF!&lt;0,"",#REF!)),"")</f>
        <v>#REF!</v>
      </c>
      <c r="P74" s="18" t="e">
        <f>IF(#REF!="ON",IF(RIGHT(#REF!,1)=".","",IF(#REF!&lt;0,"",#REF!)),"")</f>
        <v>#REF!</v>
      </c>
      <c r="Q74" s="18" t="e">
        <f>IF(#REF!="ON",IF(RIGHT(#REF!,1)=".","",IF(#REF!&lt;0,"",#REF!)),"")</f>
        <v>#REF!</v>
      </c>
      <c r="R74" s="18" t="e">
        <f>IF(#REF!="ON",IF(RIGHT(#REF!,1)=".","",IF(#REF!&lt;0,"",#REF!)),"")</f>
        <v>#REF!</v>
      </c>
      <c r="S74" s="18" t="e">
        <f>IF(#REF!="ON",IF(RIGHT(#REF!,1)=".","",IF(#REF!&lt;0,"",#REF!)),"")</f>
        <v>#REF!</v>
      </c>
      <c r="T74" s="18" t="e">
        <f>IF(#REF!="ON",IF(RIGHT(#REF!,1)=".","",IF(#REF!&lt;0,"",#REF!)),"")</f>
        <v>#REF!</v>
      </c>
      <c r="U74" s="18" t="e">
        <f>IF(#REF!="ON",IF(RIGHT(#REF!,1)=".","",IF(#REF!&lt;0,"",#REF!)),"")</f>
        <v>#REF!</v>
      </c>
      <c r="V74" s="18" t="e">
        <f>IF(#REF!="ON",IF(RIGHT(#REF!,1)=".","",IF(#REF!&lt;0,"",#REF!)),"")</f>
        <v>#REF!</v>
      </c>
      <c r="W74" s="18" t="e">
        <f>IF(#REF!="ON",IF(RIGHT(#REF!,1)=".","",IF(#REF!&lt;0,"",#REF!)),"")</f>
        <v>#REF!</v>
      </c>
      <c r="X74" s="18" t="e">
        <f>IF(#REF!="ON",IF(RIGHT(#REF!,1)=".","",IF(#REF!&lt;0,"",#REF!)),"")</f>
        <v>#REF!</v>
      </c>
      <c r="Y74" s="18" t="e">
        <f>IF(#REF!="ON",IF(RIGHT(#REF!,1)=".","",IF(#REF!&lt;0,"",#REF!)),"")</f>
        <v>#REF!</v>
      </c>
      <c r="Z74" s="18" t="e">
        <f>IF(#REF!="ON",IF(RIGHT(#REF!,1)=".","",IF(#REF!&lt;0,"",#REF!)),"")</f>
        <v>#REF!</v>
      </c>
      <c r="AA74" s="18" t="e">
        <f>IF(#REF!="ON",IF(RIGHT(#REF!,1)=".","",IF(#REF!&lt;0,"",#REF!)),"")</f>
        <v>#REF!</v>
      </c>
      <c r="AB74" s="18" t="e">
        <f>IF(#REF!="ON",IF(RIGHT(#REF!,1)=".","",IF(#REF!&lt;0,"",#REF!)),"")</f>
        <v>#REF!</v>
      </c>
      <c r="AC74" s="18" t="e">
        <f>IF(#REF!="ON",IF(RIGHT(#REF!,1)=".","",IF(#REF!&lt;0,"",#REF!)),"")</f>
        <v>#REF!</v>
      </c>
      <c r="AD74" s="19" t="e">
        <f>IF(#REF!="ON",IF(RIGHT(#REF!,1)=".","",IF(#REF!&lt;0,"",#REF!)),"")</f>
        <v>#REF!</v>
      </c>
    </row>
    <row r="75" spans="1:30" ht="28.7" customHeight="1">
      <c r="A75" s="13">
        <v>74</v>
      </c>
      <c r="B75" s="21">
        <f t="shared" si="1"/>
        <v>10</v>
      </c>
      <c r="C75" s="15" t="e">
        <f>LOOKUP(A75,#REF!,#REF!)</f>
        <v>#REF!</v>
      </c>
      <c r="D75" s="16" t="e">
        <f>IF(#REF!="ON",F75&amp;IF(#REF!&gt;0,",giảm "&amp;#REF!&amp;"% học phí",""),"")</f>
        <v>#REF!</v>
      </c>
      <c r="E75" s="17" t="e">
        <f>IF(#REF!="ON",SUMIF(#REF!,"&gt;0"),"")</f>
        <v>#REF!</v>
      </c>
      <c r="F75" s="1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 t="e">
        <f>IF(#REF!="ON",IF(RIGHT(#REF!,1)=".","",IF(#REF!&lt;0,"",#REF!)),"")</f>
        <v>#REF!</v>
      </c>
      <c r="U75" s="18" t="e">
        <f>IF(#REF!="ON",IF(RIGHT(#REF!,1)=".","",IF(#REF!&lt;0,"",#REF!)),"")</f>
        <v>#REF!</v>
      </c>
      <c r="V75" s="18" t="e">
        <f>IF(#REF!="ON",IF(RIGHT(#REF!,1)=".","",IF(#REF!&lt;0,"",#REF!)),"")</f>
        <v>#REF!</v>
      </c>
      <c r="W75" s="18" t="e">
        <f>IF(#REF!="ON",IF(RIGHT(#REF!,1)=".","",IF(#REF!&lt;0,"",#REF!)),"")</f>
        <v>#REF!</v>
      </c>
      <c r="X75" s="18" t="e">
        <f>IF(#REF!="ON",IF(RIGHT(#REF!,1)=".","",IF(#REF!&lt;0,"",#REF!)),"")</f>
        <v>#REF!</v>
      </c>
      <c r="Y75" s="18" t="e">
        <f>IF(#REF!="ON",IF(RIGHT(#REF!,1)=".","",IF(#REF!&lt;0,"",#REF!)),"")</f>
        <v>#REF!</v>
      </c>
      <c r="Z75" s="18" t="e">
        <f>IF(#REF!="ON",IF(RIGHT(#REF!,1)=".","",IF(#REF!&lt;0,"",#REF!)),"")</f>
        <v>#REF!</v>
      </c>
      <c r="AA75" s="18" t="e">
        <f>IF(#REF!="ON",IF(RIGHT(#REF!,1)=".","",IF(#REF!&lt;0,"",#REF!)),"")</f>
        <v>#REF!</v>
      </c>
      <c r="AB75" s="18" t="e">
        <f>IF(#REF!="ON",IF(RIGHT(#REF!,1)=".","",IF(#REF!&lt;0,"",#REF!)),"")</f>
        <v>#REF!</v>
      </c>
      <c r="AC75" s="18" t="e">
        <f>IF(#REF!="ON",IF(RIGHT(#REF!,1)=".","",IF(#REF!&lt;0,"",#REF!)),"")</f>
        <v>#REF!</v>
      </c>
      <c r="AD75" s="19" t="e">
        <f>IF(#REF!="ON",IF(RIGHT(#REF!,1)=".","",IF(#REF!&lt;0,"",#REF!)),"")</f>
        <v>#REF!</v>
      </c>
    </row>
    <row r="76" spans="1:30" ht="28.7" customHeight="1">
      <c r="A76" s="13">
        <v>75</v>
      </c>
      <c r="B76" s="21">
        <f t="shared" si="9"/>
        <v>110</v>
      </c>
      <c r="C76" s="15" t="e">
        <f>LOOKUP(A76,#REF!,#REF!)</f>
        <v>#REF!</v>
      </c>
      <c r="D76" s="16" t="e">
        <f>IF(#REF!="ON",F76&amp;IF(#REF!&gt;0,",giảm "&amp;#REF!&amp;"% học phí",""),"")</f>
        <v>#REF!</v>
      </c>
      <c r="E76" s="17" t="e">
        <f>IF(#REF!="ON",SUMIF(#REF!,"&gt;0"),"")</f>
        <v>#REF!</v>
      </c>
      <c r="F76" s="1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 t="e">
        <f>IF(#REF!="ON",IF(RIGHT(#REF!,1)=".","",IF(#REF!&lt;0,"",#REF!)),"")</f>
        <v>#REF!</v>
      </c>
      <c r="U76" s="18" t="e">
        <f>IF(#REF!="ON",IF(RIGHT(#REF!,1)=".","",IF(#REF!&lt;0,"",#REF!)),"")</f>
        <v>#REF!</v>
      </c>
      <c r="V76" s="18" t="e">
        <f>IF(#REF!="ON",IF(RIGHT(#REF!,1)=".","",IF(#REF!&lt;0,"",#REF!)),"")</f>
        <v>#REF!</v>
      </c>
      <c r="W76" s="18" t="e">
        <f>IF(#REF!="ON",IF(RIGHT(#REF!,1)=".","",IF(#REF!&lt;0,"",#REF!)),"")</f>
        <v>#REF!</v>
      </c>
      <c r="X76" s="18" t="e">
        <f>IF(#REF!="ON",IF(RIGHT(#REF!,1)=".","",IF(#REF!&lt;0,"",#REF!)),"")</f>
        <v>#REF!</v>
      </c>
      <c r="Y76" s="18" t="e">
        <f>IF(#REF!="ON",IF(RIGHT(#REF!,1)=".","",IF(#REF!&lt;0,"",#REF!)),"")</f>
        <v>#REF!</v>
      </c>
      <c r="Z76" s="18" t="e">
        <f>IF(#REF!="ON",IF(RIGHT(#REF!,1)=".","",IF(#REF!&lt;0,"",#REF!)),"")</f>
        <v>#REF!</v>
      </c>
      <c r="AA76" s="18" t="e">
        <f>IF(#REF!="ON",IF(RIGHT(#REF!,1)=".","",IF(#REF!&lt;0,"",#REF!)),"")</f>
        <v>#REF!</v>
      </c>
      <c r="AB76" s="18" t="e">
        <f>IF(#REF!="ON",IF(RIGHT(#REF!,1)=".","",IF(#REF!&lt;0,"",#REF!)),"")</f>
        <v>#REF!</v>
      </c>
      <c r="AC76" s="18" t="e">
        <f>IF(#REF!="ON",IF(RIGHT(#REF!,1)=".","",IF(#REF!&lt;0,"",#REF!)),"")</f>
        <v>#REF!</v>
      </c>
      <c r="AD76" s="19" t="e">
        <f>IF(#REF!="ON",IF(RIGHT(#REF!,1)=".","",IF(#REF!&lt;0,"",#REF!)),"")</f>
        <v>#REF!</v>
      </c>
    </row>
    <row r="77" spans="1:30" ht="28.7" customHeight="1">
      <c r="A77" s="13">
        <v>76</v>
      </c>
      <c r="B77" s="21">
        <f>70+30+20+20</f>
        <v>140</v>
      </c>
      <c r="C77" s="15" t="e">
        <f>LOOKUP(A77,#REF!,#REF!)</f>
        <v>#REF!</v>
      </c>
      <c r="D77" s="16" t="e">
        <f>IF(#REF!="ON",F77&amp;IF(#REF!&gt;0,",giảm "&amp;#REF!&amp;"% học phí",""),"")</f>
        <v>#REF!</v>
      </c>
      <c r="E77" s="17" t="e">
        <f>IF(#REF!="ON",SUMIF(#REF!,"&gt;0"),"")</f>
        <v>#REF!</v>
      </c>
      <c r="F77" s="1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 t="e">
        <f>IF(#REF!="ON",IF(RIGHT(#REF!,1)=".","",IF(#REF!&lt;0,"",#REF!)),"")</f>
        <v>#REF!</v>
      </c>
      <c r="U77" s="18" t="e">
        <f>IF(#REF!="ON",IF(RIGHT(#REF!,1)=".","",IF(#REF!&lt;0,"",#REF!)),"")</f>
        <v>#REF!</v>
      </c>
      <c r="V77" s="18" t="e">
        <f>IF(#REF!="ON",IF(RIGHT(#REF!,1)=".","",IF(#REF!&lt;0,"",#REF!)),"")</f>
        <v>#REF!</v>
      </c>
      <c r="W77" s="18" t="e">
        <f>IF(#REF!="ON",IF(RIGHT(#REF!,1)=".","",IF(#REF!&lt;0,"",#REF!)),"")</f>
        <v>#REF!</v>
      </c>
      <c r="X77" s="18" t="e">
        <f>IF(#REF!="ON",IF(RIGHT(#REF!,1)=".","",IF(#REF!&lt;0,"",#REF!)),"")</f>
        <v>#REF!</v>
      </c>
      <c r="Y77" s="18" t="e">
        <f>IF(#REF!="ON",IF(RIGHT(#REF!,1)=".","",IF(#REF!&lt;0,"",#REF!)),"")</f>
        <v>#REF!</v>
      </c>
      <c r="Z77" s="18" t="e">
        <f>IF(#REF!="ON",IF(RIGHT(#REF!,1)=".","",IF(#REF!&lt;0,"",#REF!)),"")</f>
        <v>#REF!</v>
      </c>
      <c r="AA77" s="18" t="e">
        <f>IF(#REF!="ON",IF(RIGHT(#REF!,1)=".","",IF(#REF!&lt;0,"",#REF!)),"")</f>
        <v>#REF!</v>
      </c>
      <c r="AB77" s="18" t="e">
        <f>IF(#REF!="ON",IF(RIGHT(#REF!,1)=".","",IF(#REF!&lt;0,"",#REF!)),"")</f>
        <v>#REF!</v>
      </c>
      <c r="AC77" s="18" t="e">
        <f>IF(#REF!="ON",IF(RIGHT(#REF!,1)=".","",IF(#REF!&lt;0,"",#REF!)),"")</f>
        <v>#REF!</v>
      </c>
      <c r="AD77" s="19" t="e">
        <f>IF(#REF!="ON",IF(RIGHT(#REF!,1)=".","",IF(#REF!&lt;0,"",#REF!)),"")</f>
        <v>#REF!</v>
      </c>
    </row>
    <row r="78" spans="1:30" ht="28.7" customHeight="1">
      <c r="A78" s="13">
        <v>77</v>
      </c>
      <c r="B78" s="21">
        <f t="shared" ref="B78:B143" si="13">60</f>
        <v>60</v>
      </c>
      <c r="C78" s="15" t="e">
        <f>LOOKUP(A78,#REF!,#REF!)</f>
        <v>#REF!</v>
      </c>
      <c r="D78" s="16" t="e">
        <f>IF(#REF!="ON",F78&amp;IF(#REF!&gt;0,",giảm "&amp;#REF!&amp;"% học phí",""),"")</f>
        <v>#REF!</v>
      </c>
      <c r="E78" s="17" t="e">
        <f>IF(#REF!="ON",SUMIF(#REF!,"&gt;0"),"")</f>
        <v>#REF!</v>
      </c>
      <c r="F78" s="1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 t="e">
        <f>IF(#REF!="ON",IF(RIGHT(#REF!,1)=".","",IF(#REF!&lt;0,"",#REF!)),"")</f>
        <v>#REF!</v>
      </c>
      <c r="U78" s="18" t="e">
        <f>IF(#REF!="ON",IF(RIGHT(#REF!,1)=".","",IF(#REF!&lt;0,"",#REF!)),"")</f>
        <v>#REF!</v>
      </c>
      <c r="V78" s="18" t="e">
        <f>IF(#REF!="ON",IF(RIGHT(#REF!,1)=".","",IF(#REF!&lt;0,"",#REF!)),"")</f>
        <v>#REF!</v>
      </c>
      <c r="W78" s="18" t="e">
        <f>IF(#REF!="ON",IF(RIGHT(#REF!,1)=".","",IF(#REF!&lt;0,"",#REF!)),"")</f>
        <v>#REF!</v>
      </c>
      <c r="X78" s="18" t="e">
        <f>IF(#REF!="ON",IF(RIGHT(#REF!,1)=".","",IF(#REF!&lt;0,"",#REF!)),"")</f>
        <v>#REF!</v>
      </c>
      <c r="Y78" s="18" t="e">
        <f>IF(#REF!="ON",IF(RIGHT(#REF!,1)=".","",IF(#REF!&lt;0,"",#REF!)),"")</f>
        <v>#REF!</v>
      </c>
      <c r="Z78" s="18" t="e">
        <f>IF(#REF!="ON",IF(RIGHT(#REF!,1)=".","",IF(#REF!&lt;0,"",#REF!)),"")</f>
        <v>#REF!</v>
      </c>
      <c r="AA78" s="18" t="e">
        <f>IF(#REF!="ON",IF(RIGHT(#REF!,1)=".","",IF(#REF!&lt;0,"",#REF!)),"")</f>
        <v>#REF!</v>
      </c>
      <c r="AB78" s="18" t="e">
        <f>IF(#REF!="ON",IF(RIGHT(#REF!,1)=".","",IF(#REF!&lt;0,"",#REF!)),"")</f>
        <v>#REF!</v>
      </c>
      <c r="AC78" s="18" t="e">
        <f>IF(#REF!="ON",IF(RIGHT(#REF!,1)=".","",IF(#REF!&lt;0,"",#REF!)),"")</f>
        <v>#REF!</v>
      </c>
      <c r="AD78" s="19" t="e">
        <f>IF(#REF!="ON",IF(RIGHT(#REF!,1)=".","",IF(#REF!&lt;0,"",#REF!)),"")</f>
        <v>#REF!</v>
      </c>
    </row>
    <row r="79" spans="1:30" ht="28.7" customHeight="1">
      <c r="A79" s="13">
        <v>78</v>
      </c>
      <c r="B79" s="21">
        <f t="shared" si="5"/>
        <v>100</v>
      </c>
      <c r="C79" s="15" t="e">
        <f>LOOKUP(A79,#REF!,#REF!)</f>
        <v>#REF!</v>
      </c>
      <c r="D79" s="16" t="e">
        <f>IF(#REF!="ON",F79&amp;IF(#REF!&gt;0,",giảm "&amp;#REF!&amp;"% học phí",""),"")</f>
        <v>#REF!</v>
      </c>
      <c r="E79" s="17" t="e">
        <f>IF(#REF!="ON",SUMIF(#REF!,"&gt;0"),"")</f>
        <v>#REF!</v>
      </c>
      <c r="F79" s="1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 t="e">
        <f>IF(#REF!="ON",IF(RIGHT(#REF!,1)=".","",IF(#REF!&lt;0,"",#REF!)),"")</f>
        <v>#REF!</v>
      </c>
      <c r="U79" s="18" t="e">
        <f>IF(#REF!="ON",IF(RIGHT(#REF!,1)=".","",IF(#REF!&lt;0,"",#REF!)),"")</f>
        <v>#REF!</v>
      </c>
      <c r="V79" s="18" t="e">
        <f>IF(#REF!="ON",IF(RIGHT(#REF!,1)=".","",IF(#REF!&lt;0,"",#REF!)),"")</f>
        <v>#REF!</v>
      </c>
      <c r="W79" s="18" t="e">
        <f>IF(#REF!="ON",IF(RIGHT(#REF!,1)=".","",IF(#REF!&lt;0,"",#REF!)),"")</f>
        <v>#REF!</v>
      </c>
      <c r="X79" s="18" t="e">
        <f>IF(#REF!="ON",IF(RIGHT(#REF!,1)=".","",IF(#REF!&lt;0,"",#REF!)),"")</f>
        <v>#REF!</v>
      </c>
      <c r="Y79" s="18" t="e">
        <f>IF(#REF!="ON",IF(RIGHT(#REF!,1)=".","",IF(#REF!&lt;0,"",#REF!)),"")</f>
        <v>#REF!</v>
      </c>
      <c r="Z79" s="18" t="e">
        <f>IF(#REF!="ON",IF(RIGHT(#REF!,1)=".","",IF(#REF!&lt;0,"",#REF!)),"")</f>
        <v>#REF!</v>
      </c>
      <c r="AA79" s="18" t="e">
        <f>IF(#REF!="ON",IF(RIGHT(#REF!,1)=".","",IF(#REF!&lt;0,"",#REF!)),"")</f>
        <v>#REF!</v>
      </c>
      <c r="AB79" s="18" t="e">
        <f>IF(#REF!="ON",IF(RIGHT(#REF!,1)=".","",IF(#REF!&lt;0,"",#REF!)),"")</f>
        <v>#REF!</v>
      </c>
      <c r="AC79" s="18" t="e">
        <f>IF(#REF!="ON",IF(RIGHT(#REF!,1)=".","",IF(#REF!&lt;0,"",#REF!)),"")</f>
        <v>#REF!</v>
      </c>
      <c r="AD79" s="19" t="e">
        <f>IF(#REF!="ON",IF(RIGHT(#REF!,1)=".","",IF(#REF!&lt;0,"",#REF!)),"")</f>
        <v>#REF!</v>
      </c>
    </row>
    <row r="80" spans="1:30" ht="28.7" customHeight="1">
      <c r="A80" s="13">
        <v>79</v>
      </c>
      <c r="B80" s="21">
        <f>10+10+10+10</f>
        <v>40</v>
      </c>
      <c r="C80" s="15" t="e">
        <f>LOOKUP(A80,#REF!,#REF!)</f>
        <v>#REF!</v>
      </c>
      <c r="D80" s="16" t="e">
        <f>IF(#REF!="ON",F80&amp;IF(#REF!&gt;0,",giảm "&amp;#REF!&amp;"% học phí",""),"")</f>
        <v>#REF!</v>
      </c>
      <c r="E80" s="17" t="e">
        <f>IF(#REF!="ON",SUMIF(#REF!,"&gt;0"),"")</f>
        <v>#REF!</v>
      </c>
      <c r="F80" s="1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 t="e">
        <f>IF(#REF!="ON",IF(RIGHT(#REF!,1)=".","",IF(#REF!&lt;0,"",#REF!)),"")</f>
        <v>#REF!</v>
      </c>
      <c r="U80" s="18" t="e">
        <f>IF(#REF!="ON",IF(RIGHT(#REF!,1)=".","",IF(#REF!&lt;0,"",#REF!)),"")</f>
        <v>#REF!</v>
      </c>
      <c r="V80" s="18" t="e">
        <f>IF(#REF!="ON",IF(RIGHT(#REF!,1)=".","",IF(#REF!&lt;0,"",#REF!)),"")</f>
        <v>#REF!</v>
      </c>
      <c r="W80" s="18" t="e">
        <f>IF(#REF!="ON",IF(RIGHT(#REF!,1)=".","",IF(#REF!&lt;0,"",#REF!)),"")</f>
        <v>#REF!</v>
      </c>
      <c r="X80" s="18" t="e">
        <f>IF(#REF!="ON",IF(RIGHT(#REF!,1)=".","",IF(#REF!&lt;0,"",#REF!)),"")</f>
        <v>#REF!</v>
      </c>
      <c r="Y80" s="18" t="e">
        <f>IF(#REF!="ON",IF(RIGHT(#REF!,1)=".","",IF(#REF!&lt;0,"",#REF!)),"")</f>
        <v>#REF!</v>
      </c>
      <c r="Z80" s="18" t="e">
        <f>IF(#REF!="ON",IF(RIGHT(#REF!,1)=".","",IF(#REF!&lt;0,"",#REF!)),"")</f>
        <v>#REF!</v>
      </c>
      <c r="AA80" s="18" t="e">
        <f>IF(#REF!="ON",IF(RIGHT(#REF!,1)=".","",IF(#REF!&lt;0,"",#REF!)),"")</f>
        <v>#REF!</v>
      </c>
      <c r="AB80" s="18" t="e">
        <f>IF(#REF!="ON",IF(RIGHT(#REF!,1)=".","",IF(#REF!&lt;0,"",#REF!)),"")</f>
        <v>#REF!</v>
      </c>
      <c r="AC80" s="18" t="e">
        <f>IF(#REF!="ON",IF(RIGHT(#REF!,1)=".","",IF(#REF!&lt;0,"",#REF!)),"")</f>
        <v>#REF!</v>
      </c>
      <c r="AD80" s="19" t="e">
        <f>IF(#REF!="ON",IF(RIGHT(#REF!,1)=".","",IF(#REF!&lt;0,"",#REF!)),"")</f>
        <v>#REF!</v>
      </c>
    </row>
    <row r="81" spans="1:30" ht="28.7" customHeight="1">
      <c r="A81" s="13">
        <v>80</v>
      </c>
      <c r="B81" s="21">
        <f t="shared" si="2"/>
        <v>20</v>
      </c>
      <c r="C81" s="15" t="e">
        <f>LOOKUP(A81,#REF!,#REF!)</f>
        <v>#REF!</v>
      </c>
      <c r="D81" s="16" t="e">
        <f>IF(#REF!="ON",F81&amp;IF(#REF!&gt;0,",giảm "&amp;#REF!&amp;"% học phí",""),"")</f>
        <v>#REF!</v>
      </c>
      <c r="E81" s="17" t="e">
        <f>IF(#REF!="ON",SUMIF(#REF!,"&gt;0"),"")</f>
        <v>#REF!</v>
      </c>
      <c r="F81" s="1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 t="e">
        <f>IF(#REF!="ON",IF(RIGHT(#REF!,1)=".","",IF(#REF!&lt;0,"",#REF!)),"")</f>
        <v>#REF!</v>
      </c>
      <c r="U81" s="18" t="e">
        <f>IF(#REF!="ON",IF(RIGHT(#REF!,1)=".","",IF(#REF!&lt;0,"",#REF!)),"")</f>
        <v>#REF!</v>
      </c>
      <c r="V81" s="18" t="e">
        <f>IF(#REF!="ON",IF(RIGHT(#REF!,1)=".","",IF(#REF!&lt;0,"",#REF!)),"")</f>
        <v>#REF!</v>
      </c>
      <c r="W81" s="18" t="e">
        <f>IF(#REF!="ON",IF(RIGHT(#REF!,1)=".","",IF(#REF!&lt;0,"",#REF!)),"")</f>
        <v>#REF!</v>
      </c>
      <c r="X81" s="18" t="e">
        <f>IF(#REF!="ON",IF(RIGHT(#REF!,1)=".","",IF(#REF!&lt;0,"",#REF!)),"")</f>
        <v>#REF!</v>
      </c>
      <c r="Y81" s="18" t="e">
        <f>IF(#REF!="ON",IF(RIGHT(#REF!,1)=".","",IF(#REF!&lt;0,"",#REF!)),"")</f>
        <v>#REF!</v>
      </c>
      <c r="Z81" s="18" t="e">
        <f>IF(#REF!="ON",IF(RIGHT(#REF!,1)=".","",IF(#REF!&lt;0,"",#REF!)),"")</f>
        <v>#REF!</v>
      </c>
      <c r="AA81" s="18" t="e">
        <f>IF(#REF!="ON",IF(RIGHT(#REF!,1)=".","",IF(#REF!&lt;0,"",#REF!)),"")</f>
        <v>#REF!</v>
      </c>
      <c r="AB81" s="18" t="e">
        <f>IF(#REF!="ON",IF(RIGHT(#REF!,1)=".","",IF(#REF!&lt;0,"",#REF!)),"")</f>
        <v>#REF!</v>
      </c>
      <c r="AC81" s="18" t="e">
        <f>IF(#REF!="ON",IF(RIGHT(#REF!,1)=".","",IF(#REF!&lt;0,"",#REF!)),"")</f>
        <v>#REF!</v>
      </c>
      <c r="AD81" s="19" t="e">
        <f>IF(#REF!="ON",IF(RIGHT(#REF!,1)=".","",IF(#REF!&lt;0,"",#REF!)),"")</f>
        <v>#REF!</v>
      </c>
    </row>
    <row r="82" spans="1:30" ht="28.7" customHeight="1">
      <c r="A82" s="13">
        <v>81</v>
      </c>
      <c r="B82" s="21">
        <f>30+40+50+80+110</f>
        <v>310</v>
      </c>
      <c r="C82" s="15" t="e">
        <f>LOOKUP(A82,#REF!,#REF!)</f>
        <v>#REF!</v>
      </c>
      <c r="D82" s="16" t="e">
        <f>IF(#REF!="ON",F82&amp;IF(#REF!&gt;0,",giảm "&amp;#REF!&amp;"% học phí",""),"")</f>
        <v>#REF!</v>
      </c>
      <c r="E82" s="17" t="e">
        <f>IF(#REF!="ON",SUMIF(#REF!,"&gt;0"),"")</f>
        <v>#REF!</v>
      </c>
      <c r="F82" s="1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 t="e">
        <f>IF(#REF!="ON",IF(RIGHT(#REF!,1)=".","",IF(#REF!&lt;0,"",#REF!)),"")</f>
        <v>#REF!</v>
      </c>
      <c r="U82" s="18" t="e">
        <f>IF(#REF!="ON",IF(RIGHT(#REF!,1)=".","",IF(#REF!&lt;0,"",#REF!)),"")</f>
        <v>#REF!</v>
      </c>
      <c r="V82" s="18" t="e">
        <f>IF(#REF!="ON",IF(RIGHT(#REF!,1)=".","",IF(#REF!&lt;0,"",#REF!)),"")</f>
        <v>#REF!</v>
      </c>
      <c r="W82" s="18" t="e">
        <f>IF(#REF!="ON",IF(RIGHT(#REF!,1)=".","",IF(#REF!&lt;0,"",#REF!)),"")</f>
        <v>#REF!</v>
      </c>
      <c r="X82" s="18" t="e">
        <f>IF(#REF!="ON",IF(RIGHT(#REF!,1)=".","",IF(#REF!&lt;0,"",#REF!)),"")</f>
        <v>#REF!</v>
      </c>
      <c r="Y82" s="18" t="e">
        <f>IF(#REF!="ON",IF(RIGHT(#REF!,1)=".","",IF(#REF!&lt;0,"",#REF!)),"")</f>
        <v>#REF!</v>
      </c>
      <c r="Z82" s="18" t="e">
        <f>IF(#REF!="ON",IF(RIGHT(#REF!,1)=".","",IF(#REF!&lt;0,"",#REF!)),"")</f>
        <v>#REF!</v>
      </c>
      <c r="AA82" s="18" t="e">
        <f>IF(#REF!="ON",IF(RIGHT(#REF!,1)=".","",IF(#REF!&lt;0,"",#REF!)),"")</f>
        <v>#REF!</v>
      </c>
      <c r="AB82" s="18" t="e">
        <f>IF(#REF!="ON",IF(RIGHT(#REF!,1)=".","",IF(#REF!&lt;0,"",#REF!)),"")</f>
        <v>#REF!</v>
      </c>
      <c r="AC82" s="18" t="e">
        <f>IF(#REF!="ON",IF(RIGHT(#REF!,1)=".","",IF(#REF!&lt;0,"",#REF!)),"")</f>
        <v>#REF!</v>
      </c>
      <c r="AD82" s="19" t="e">
        <f>IF(#REF!="ON",IF(RIGHT(#REF!,1)=".","",IF(#REF!&lt;0,"",#REF!)),"")</f>
        <v>#REF!</v>
      </c>
    </row>
    <row r="83" spans="1:30" ht="28.7" customHeight="1">
      <c r="A83" s="13">
        <v>82</v>
      </c>
      <c r="B83" s="21">
        <f t="shared" si="8"/>
        <v>70</v>
      </c>
      <c r="C83" s="15" t="e">
        <f>LOOKUP(A83,#REF!,#REF!)</f>
        <v>#REF!</v>
      </c>
      <c r="D83" s="16" t="e">
        <f>IF(#REF!="ON",F83&amp;IF(#REF!&gt;0,",giảm "&amp;#REF!&amp;"% học phí",""),"")</f>
        <v>#REF!</v>
      </c>
      <c r="E83" s="17" t="e">
        <f>IF(#REF!="ON",SUMIF(#REF!,"&gt;0"),"")</f>
        <v>#REF!</v>
      </c>
      <c r="F83" s="1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 t="e">
        <f>IF(#REF!="ON",IF(RIGHT(#REF!,1)=".","",IF(#REF!&lt;0,"",#REF!)),"")</f>
        <v>#REF!</v>
      </c>
      <c r="U83" s="18" t="e">
        <f>IF(#REF!="ON",IF(RIGHT(#REF!,1)=".","",IF(#REF!&lt;0,"",#REF!)),"")</f>
        <v>#REF!</v>
      </c>
      <c r="V83" s="18" t="e">
        <f>IF(#REF!="ON",IF(RIGHT(#REF!,1)=".","",IF(#REF!&lt;0,"",#REF!)),"")</f>
        <v>#REF!</v>
      </c>
      <c r="W83" s="18" t="e">
        <f>IF(#REF!="ON",IF(RIGHT(#REF!,1)=".","",IF(#REF!&lt;0,"",#REF!)),"")</f>
        <v>#REF!</v>
      </c>
      <c r="X83" s="18" t="e">
        <f>IF(#REF!="ON",IF(RIGHT(#REF!,1)=".","",IF(#REF!&lt;0,"",#REF!)),"")</f>
        <v>#REF!</v>
      </c>
      <c r="Y83" s="18" t="e">
        <f>IF(#REF!="ON",IF(RIGHT(#REF!,1)=".","",IF(#REF!&lt;0,"",#REF!)),"")</f>
        <v>#REF!</v>
      </c>
      <c r="Z83" s="18" t="e">
        <f>IF(#REF!="ON",IF(RIGHT(#REF!,1)=".","",IF(#REF!&lt;0,"",#REF!)),"")</f>
        <v>#REF!</v>
      </c>
      <c r="AA83" s="18" t="e">
        <f>IF(#REF!="ON",IF(RIGHT(#REF!,1)=".","",IF(#REF!&lt;0,"",#REF!)),"")</f>
        <v>#REF!</v>
      </c>
      <c r="AB83" s="18" t="e">
        <f>IF(#REF!="ON",IF(RIGHT(#REF!,1)=".","",IF(#REF!&lt;0,"",#REF!)),"")</f>
        <v>#REF!</v>
      </c>
      <c r="AC83" s="18" t="e">
        <f>IF(#REF!="ON",IF(RIGHT(#REF!,1)=".","",IF(#REF!&lt;0,"",#REF!)),"")</f>
        <v>#REF!</v>
      </c>
      <c r="AD83" s="19" t="e">
        <f>IF(#REF!="ON",IF(RIGHT(#REF!,1)=".","",IF(#REF!&lt;0,"",#REF!)),"")</f>
        <v>#REF!</v>
      </c>
    </row>
    <row r="84" spans="1:30" ht="28.7" customHeight="1">
      <c r="A84" s="13">
        <v>83</v>
      </c>
      <c r="B84" s="21">
        <f>20+30+20</f>
        <v>70</v>
      </c>
      <c r="C84" s="15" t="e">
        <f>LOOKUP(A84,#REF!,#REF!)</f>
        <v>#REF!</v>
      </c>
      <c r="D84" s="16" t="e">
        <f>IF(#REF!="ON",F84&amp;IF(#REF!&gt;0,",giảm "&amp;#REF!&amp;"% học phí",""),"")</f>
        <v>#REF!</v>
      </c>
      <c r="E84" s="17" t="e">
        <f>IF(#REF!="ON",SUMIF(#REF!,"&gt;0"),"")</f>
        <v>#REF!</v>
      </c>
      <c r="F84" s="1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 t="e">
        <f>IF(#REF!="ON",IF(RIGHT(#REF!,1)=".","",IF(#REF!&lt;0,"",#REF!)),"")</f>
        <v>#REF!</v>
      </c>
      <c r="U84" s="18" t="e">
        <f>IF(#REF!="ON",IF(RIGHT(#REF!,1)=".","",IF(#REF!&lt;0,"",#REF!)),"")</f>
        <v>#REF!</v>
      </c>
      <c r="V84" s="18" t="e">
        <f>IF(#REF!="ON",IF(RIGHT(#REF!,1)=".","",IF(#REF!&lt;0,"",#REF!)),"")</f>
        <v>#REF!</v>
      </c>
      <c r="W84" s="18" t="e">
        <f>IF(#REF!="ON",IF(RIGHT(#REF!,1)=".","",IF(#REF!&lt;0,"",#REF!)),"")</f>
        <v>#REF!</v>
      </c>
      <c r="X84" s="18" t="e">
        <f>IF(#REF!="ON",IF(RIGHT(#REF!,1)=".","",IF(#REF!&lt;0,"",#REF!)),"")</f>
        <v>#REF!</v>
      </c>
      <c r="Y84" s="18" t="e">
        <f>IF(#REF!="ON",IF(RIGHT(#REF!,1)=".","",IF(#REF!&lt;0,"",#REF!)),"")</f>
        <v>#REF!</v>
      </c>
      <c r="Z84" s="18" t="e">
        <f>IF(#REF!="ON",IF(RIGHT(#REF!,1)=".","",IF(#REF!&lt;0,"",#REF!)),"")</f>
        <v>#REF!</v>
      </c>
      <c r="AA84" s="18" t="e">
        <f>IF(#REF!="ON",IF(RIGHT(#REF!,1)=".","",IF(#REF!&lt;0,"",#REF!)),"")</f>
        <v>#REF!</v>
      </c>
      <c r="AB84" s="18" t="e">
        <f>IF(#REF!="ON",IF(RIGHT(#REF!,1)=".","",IF(#REF!&lt;0,"",#REF!)),"")</f>
        <v>#REF!</v>
      </c>
      <c r="AC84" s="18" t="e">
        <f>IF(#REF!="ON",IF(RIGHT(#REF!,1)=".","",IF(#REF!&lt;0,"",#REF!)),"")</f>
        <v>#REF!</v>
      </c>
      <c r="AD84" s="19" t="e">
        <f>IF(#REF!="ON",IF(RIGHT(#REF!,1)=".","",IF(#REF!&lt;0,"",#REF!)),"")</f>
        <v>#REF!</v>
      </c>
    </row>
    <row r="85" spans="1:30" ht="28.7" customHeight="1">
      <c r="A85" s="13">
        <v>84</v>
      </c>
      <c r="B85" s="21">
        <f t="shared" si="6"/>
        <v>0</v>
      </c>
      <c r="C85" s="15" t="e">
        <f>LOOKUP(A85,#REF!,#REF!)</f>
        <v>#REF!</v>
      </c>
      <c r="D85" s="16" t="e">
        <f>IF(#REF!="ON",F85&amp;IF(#REF!&gt;0,",giảm "&amp;#REF!&amp;"% học phí",""),"")</f>
        <v>#REF!</v>
      </c>
      <c r="E85" s="17" t="e">
        <f>IF(#REF!="ON",SUMIF(#REF!,"&gt;0"),"")</f>
        <v>#REF!</v>
      </c>
      <c r="F85" s="1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 t="e">
        <f>IF(#REF!="ON",IF(RIGHT(#REF!,1)=".","",IF(#REF!&lt;0,"",#REF!)),"")</f>
        <v>#REF!</v>
      </c>
      <c r="U85" s="18" t="e">
        <f>IF(#REF!="ON",IF(RIGHT(#REF!,1)=".","",IF(#REF!&lt;0,"",#REF!)),"")</f>
        <v>#REF!</v>
      </c>
      <c r="V85" s="18" t="e">
        <f>IF(#REF!="ON",IF(RIGHT(#REF!,1)=".","",IF(#REF!&lt;0,"",#REF!)),"")</f>
        <v>#REF!</v>
      </c>
      <c r="W85" s="18" t="e">
        <f>IF(#REF!="ON",IF(RIGHT(#REF!,1)=".","",IF(#REF!&lt;0,"",#REF!)),"")</f>
        <v>#REF!</v>
      </c>
      <c r="X85" s="18" t="e">
        <f>IF(#REF!="ON",IF(RIGHT(#REF!,1)=".","",IF(#REF!&lt;0,"",#REF!)),"")</f>
        <v>#REF!</v>
      </c>
      <c r="Y85" s="18" t="e">
        <f>IF(#REF!="ON",IF(RIGHT(#REF!,1)=".","",IF(#REF!&lt;0,"",#REF!)),"")</f>
        <v>#REF!</v>
      </c>
      <c r="Z85" s="18" t="e">
        <f>IF(#REF!="ON",IF(RIGHT(#REF!,1)=".","",IF(#REF!&lt;0,"",#REF!)),"")</f>
        <v>#REF!</v>
      </c>
      <c r="AA85" s="18" t="e">
        <f>IF(#REF!="ON",IF(RIGHT(#REF!,1)=".","",IF(#REF!&lt;0,"",#REF!)),"")</f>
        <v>#REF!</v>
      </c>
      <c r="AB85" s="18" t="e">
        <f>IF(#REF!="ON",IF(RIGHT(#REF!,1)=".","",IF(#REF!&lt;0,"",#REF!)),"")</f>
        <v>#REF!</v>
      </c>
      <c r="AC85" s="18" t="e">
        <f>IF(#REF!="ON",IF(RIGHT(#REF!,1)=".","",IF(#REF!&lt;0,"",#REF!)),"")</f>
        <v>#REF!</v>
      </c>
      <c r="AD85" s="19" t="e">
        <f>IF(#REF!="ON",IF(RIGHT(#REF!,1)=".","",IF(#REF!&lt;0,"",#REF!)),"")</f>
        <v>#REF!</v>
      </c>
    </row>
    <row r="86" spans="1:30" ht="28.7" customHeight="1">
      <c r="A86" s="13">
        <v>85</v>
      </c>
      <c r="B86" s="21">
        <f t="shared" si="7"/>
        <v>20</v>
      </c>
      <c r="C86" s="20" t="e">
        <f>LOOKUP(A86,#REF!,#REF!)</f>
        <v>#REF!</v>
      </c>
      <c r="D86" s="16" t="e">
        <f>IF(#REF!="ON",F86&amp;IF(#REF!&gt;0,",giảm "&amp;#REF!&amp;"% học phí",""),"")</f>
        <v>#REF!</v>
      </c>
      <c r="E86" s="17" t="e">
        <f>IF(#REF!="ON",SUMIF(#REF!,"&gt;0"),"")</f>
        <v>#REF!</v>
      </c>
      <c r="F86" s="16"/>
      <c r="G86" s="18"/>
      <c r="H86" s="18"/>
      <c r="I86" s="18"/>
      <c r="J86" s="18"/>
      <c r="K86" s="18"/>
      <c r="L86" s="18" t="e">
        <f>IF(#REF!="ON",IF(RIGHT(#REF!,1)=".","",IF(#REF!&lt;0,"",#REF!)),"")</f>
        <v>#REF!</v>
      </c>
      <c r="M86" s="18" t="e">
        <f>IF(#REF!="ON",IF(RIGHT(#REF!,1)=".","",IF(#REF!&lt;0,"",#REF!)),"")</f>
        <v>#REF!</v>
      </c>
      <c r="N86" s="18" t="e">
        <f>IF(#REF!="ON",IF(RIGHT(#REF!,1)=".","",IF(#REF!&lt;0,"",#REF!)),"")</f>
        <v>#REF!</v>
      </c>
      <c r="O86" s="18" t="e">
        <f>IF(#REF!="ON",IF(RIGHT(#REF!,1)=".","",IF(#REF!&lt;0,"",#REF!)),"")</f>
        <v>#REF!</v>
      </c>
      <c r="P86" s="18" t="e">
        <f>IF(#REF!="ON",IF(RIGHT(#REF!,1)=".","",IF(#REF!&lt;0,"",#REF!)),"")</f>
        <v>#REF!</v>
      </c>
      <c r="Q86" s="18" t="e">
        <f>IF(#REF!="ON",IF(RIGHT(#REF!,1)=".","",IF(#REF!&lt;0,"",#REF!)),"")</f>
        <v>#REF!</v>
      </c>
      <c r="R86" s="18" t="e">
        <f>IF(#REF!="ON",IF(RIGHT(#REF!,1)=".","",IF(#REF!&lt;0,"",#REF!)),"")</f>
        <v>#REF!</v>
      </c>
      <c r="S86" s="18" t="e">
        <f>IF(#REF!="ON",IF(RIGHT(#REF!,1)=".","",IF(#REF!&lt;0,"",#REF!)),"")</f>
        <v>#REF!</v>
      </c>
      <c r="T86" s="18" t="e">
        <f>IF(#REF!="ON",IF(RIGHT(#REF!,1)=".","",IF(#REF!&lt;0,"",#REF!)),"")</f>
        <v>#REF!</v>
      </c>
      <c r="U86" s="18" t="e">
        <f>IF(#REF!="ON",IF(RIGHT(#REF!,1)=".","",IF(#REF!&lt;0,"",#REF!)),"")</f>
        <v>#REF!</v>
      </c>
      <c r="V86" s="18" t="e">
        <f>IF(#REF!="ON",IF(RIGHT(#REF!,1)=".","",IF(#REF!&lt;0,"",#REF!)),"")</f>
        <v>#REF!</v>
      </c>
      <c r="W86" s="18" t="e">
        <f>IF(#REF!="ON",IF(RIGHT(#REF!,1)=".","",IF(#REF!&lt;0,"",#REF!)),"")</f>
        <v>#REF!</v>
      </c>
      <c r="X86" s="18" t="e">
        <f>IF(#REF!="ON",IF(RIGHT(#REF!,1)=".","",IF(#REF!&lt;0,"",#REF!)),"")</f>
        <v>#REF!</v>
      </c>
      <c r="Y86" s="18" t="e">
        <f>IF(#REF!="ON",IF(RIGHT(#REF!,1)=".","",IF(#REF!&lt;0,"",#REF!)),"")</f>
        <v>#REF!</v>
      </c>
      <c r="Z86" s="18" t="e">
        <f>IF(#REF!="ON",IF(RIGHT(#REF!,1)=".","",IF(#REF!&lt;0,"",#REF!)),"")</f>
        <v>#REF!</v>
      </c>
      <c r="AA86" s="18" t="e">
        <f>IF(#REF!="ON",IF(RIGHT(#REF!,1)=".","",IF(#REF!&lt;0,"",#REF!)),"")</f>
        <v>#REF!</v>
      </c>
      <c r="AB86" s="18" t="e">
        <f>IF(#REF!="ON",IF(RIGHT(#REF!,1)=".","",IF(#REF!&lt;0,"",#REF!)),"")</f>
        <v>#REF!</v>
      </c>
      <c r="AC86" s="18" t="e">
        <f>IF(#REF!="ON",IF(RIGHT(#REF!,1)=".","",IF(#REF!&lt;0,"",#REF!)),"")</f>
        <v>#REF!</v>
      </c>
      <c r="AD86" s="19" t="e">
        <f>IF(#REF!="ON",IF(RIGHT(#REF!,1)=".","",IF(#REF!&lt;0,"",#REF!)),"")</f>
        <v>#REF!</v>
      </c>
    </row>
    <row r="87" spans="1:30" ht="28.7" customHeight="1">
      <c r="A87" s="13">
        <v>86</v>
      </c>
      <c r="B87" s="21">
        <f t="shared" si="6"/>
        <v>0</v>
      </c>
      <c r="C87" s="20" t="e">
        <f>LOOKUP(A87,#REF!,#REF!)</f>
        <v>#REF!</v>
      </c>
      <c r="D87" s="16" t="e">
        <f>IF(#REF!="ON",F87&amp;IF(#REF!&gt;0,",giảm "&amp;#REF!&amp;"% học phí",""),"")</f>
        <v>#REF!</v>
      </c>
      <c r="E87" s="17" t="e">
        <f>IF(#REF!="ON",SUMIF(#REF!,"&gt;0"),"")</f>
        <v>#REF!</v>
      </c>
      <c r="F87" s="16"/>
      <c r="G87" s="18"/>
      <c r="H87" s="18"/>
      <c r="I87" s="18"/>
      <c r="J87" s="18" t="e">
        <f>IF(#REF!="ON",IF(RIGHT(#REF!,1)=".","",IF(#REF!&lt;0,"",#REF!)),"")</f>
        <v>#REF!</v>
      </c>
      <c r="K87" s="18" t="e">
        <f>IF(#REF!="ON",IF(RIGHT(#REF!,1)=".","",IF(#REF!&lt;0,"",#REF!)),"")</f>
        <v>#REF!</v>
      </c>
      <c r="L87" s="18" t="e">
        <f>IF(#REF!="ON",IF(RIGHT(#REF!,1)=".","",IF(#REF!&lt;0,"",#REF!)),"")</f>
        <v>#REF!</v>
      </c>
      <c r="M87" s="18" t="e">
        <f>IF(#REF!="ON",IF(RIGHT(#REF!,1)=".","",IF(#REF!&lt;0,"",#REF!)),"")</f>
        <v>#REF!</v>
      </c>
      <c r="N87" s="18" t="e">
        <f>IF(#REF!="ON",IF(RIGHT(#REF!,1)=".","",IF(#REF!&lt;0,"",#REF!)),"")</f>
        <v>#REF!</v>
      </c>
      <c r="O87" s="18" t="e">
        <f>IF(#REF!="ON",IF(RIGHT(#REF!,1)=".","",IF(#REF!&lt;0,"",#REF!)),"")</f>
        <v>#REF!</v>
      </c>
      <c r="P87" s="18" t="e">
        <f>IF(#REF!="ON",IF(RIGHT(#REF!,1)=".","",IF(#REF!&lt;0,"",#REF!)),"")</f>
        <v>#REF!</v>
      </c>
      <c r="Q87" s="18" t="e">
        <f>IF(#REF!="ON",IF(RIGHT(#REF!,1)=".","",IF(#REF!&lt;0,"",#REF!)),"")</f>
        <v>#REF!</v>
      </c>
      <c r="R87" s="18" t="e">
        <f>IF(#REF!="ON",IF(RIGHT(#REF!,1)=".","",IF(#REF!&lt;0,"",#REF!)),"")</f>
        <v>#REF!</v>
      </c>
      <c r="S87" s="18" t="e">
        <f>IF(#REF!="ON",IF(RIGHT(#REF!,1)=".","",IF(#REF!&lt;0,"",#REF!)),"")</f>
        <v>#REF!</v>
      </c>
      <c r="T87" s="18" t="e">
        <f>IF(#REF!="ON",IF(RIGHT(#REF!,1)=".","",IF(#REF!&lt;0,"",#REF!)),"")</f>
        <v>#REF!</v>
      </c>
      <c r="U87" s="18" t="e">
        <f>IF(#REF!="ON",IF(RIGHT(#REF!,1)=".","",IF(#REF!&lt;0,"",#REF!)),"")</f>
        <v>#REF!</v>
      </c>
      <c r="V87" s="18" t="e">
        <f>IF(#REF!="ON",IF(RIGHT(#REF!,1)=".","",IF(#REF!&lt;0,"",#REF!)),"")</f>
        <v>#REF!</v>
      </c>
      <c r="W87" s="18" t="e">
        <f>IF(#REF!="ON",IF(RIGHT(#REF!,1)=".","",IF(#REF!&lt;0,"",#REF!)),"")</f>
        <v>#REF!</v>
      </c>
      <c r="X87" s="18" t="e">
        <f>IF(#REF!="ON",IF(RIGHT(#REF!,1)=".","",IF(#REF!&lt;0,"",#REF!)),"")</f>
        <v>#REF!</v>
      </c>
      <c r="Y87" s="18" t="e">
        <f>IF(#REF!="ON",IF(RIGHT(#REF!,1)=".","",IF(#REF!&lt;0,"",#REF!)),"")</f>
        <v>#REF!</v>
      </c>
      <c r="Z87" s="18" t="e">
        <f>IF(#REF!="ON",IF(RIGHT(#REF!,1)=".","",IF(#REF!&lt;0,"",#REF!)),"")</f>
        <v>#REF!</v>
      </c>
      <c r="AA87" s="18" t="e">
        <f>IF(#REF!="ON",IF(RIGHT(#REF!,1)=".","",IF(#REF!&lt;0,"",#REF!)),"")</f>
        <v>#REF!</v>
      </c>
      <c r="AB87" s="18" t="e">
        <f>IF(#REF!="ON",IF(RIGHT(#REF!,1)=".","",IF(#REF!&lt;0,"",#REF!)),"")</f>
        <v>#REF!</v>
      </c>
      <c r="AC87" s="18" t="e">
        <f>IF(#REF!="ON",IF(RIGHT(#REF!,1)=".","",IF(#REF!&lt;0,"",#REF!)),"")</f>
        <v>#REF!</v>
      </c>
      <c r="AD87" s="19" t="e">
        <f>IF(#REF!="ON",IF(RIGHT(#REF!,1)=".","",IF(#REF!&lt;0,"",#REF!)),"")</f>
        <v>#REF!</v>
      </c>
    </row>
    <row r="88" spans="1:30" ht="28.7" customHeight="1">
      <c r="A88" s="13">
        <v>87</v>
      </c>
      <c r="B88" s="21">
        <f t="shared" si="1"/>
        <v>10</v>
      </c>
      <c r="C88" s="20" t="e">
        <f>LOOKUP(A88,#REF!,#REF!)</f>
        <v>#REF!</v>
      </c>
      <c r="D88" s="16" t="e">
        <f>IF(#REF!="ON",F88&amp;IF(#REF!&gt;0,",giảm "&amp;#REF!&amp;"% học phí",""),"")</f>
        <v>#REF!</v>
      </c>
      <c r="E88" s="17" t="e">
        <f>IF(#REF!="ON",SUMIF(#REF!,"&gt;0"),"")</f>
        <v>#REF!</v>
      </c>
      <c r="F88" s="16"/>
      <c r="G88" s="18"/>
      <c r="H88" s="18"/>
      <c r="I88" s="18"/>
      <c r="J88" s="18" t="e">
        <f>IF(#REF!="ON",IF(RIGHT(#REF!,1)=".","",IF(#REF!&lt;0,"",#REF!)),"")</f>
        <v>#REF!</v>
      </c>
      <c r="K88" s="18" t="e">
        <f>IF(#REF!="ON",IF(RIGHT(#REF!,1)=".","",IF(#REF!&lt;0,"",#REF!)),"")</f>
        <v>#REF!</v>
      </c>
      <c r="L88" s="18" t="e">
        <f>IF(#REF!="ON",IF(RIGHT(#REF!,1)=".","",IF(#REF!&lt;0,"",#REF!)),"")</f>
        <v>#REF!</v>
      </c>
      <c r="M88" s="18" t="e">
        <f>IF(#REF!="ON",IF(RIGHT(#REF!,1)=".","",IF(#REF!&lt;0,"",#REF!)),"")</f>
        <v>#REF!</v>
      </c>
      <c r="N88" s="18" t="e">
        <f>IF(#REF!="ON",IF(RIGHT(#REF!,1)=".","",IF(#REF!&lt;0,"",#REF!)),"")</f>
        <v>#REF!</v>
      </c>
      <c r="O88" s="18" t="e">
        <f>IF(#REF!="ON",IF(RIGHT(#REF!,1)=".","",IF(#REF!&lt;0,"",#REF!)),"")</f>
        <v>#REF!</v>
      </c>
      <c r="P88" s="18" t="e">
        <f>IF(#REF!="ON",IF(RIGHT(#REF!,1)=".","",IF(#REF!&lt;0,"",#REF!)),"")</f>
        <v>#REF!</v>
      </c>
      <c r="Q88" s="18" t="e">
        <f>IF(#REF!="ON",IF(RIGHT(#REF!,1)=".","",IF(#REF!&lt;0,"",#REF!)),"")</f>
        <v>#REF!</v>
      </c>
      <c r="R88" s="18" t="e">
        <f>IF(#REF!="ON",IF(RIGHT(#REF!,1)=".","",IF(#REF!&lt;0,"",#REF!)),"")</f>
        <v>#REF!</v>
      </c>
      <c r="S88" s="18" t="e">
        <f>IF(#REF!="ON",IF(RIGHT(#REF!,1)=".","",IF(#REF!&lt;0,"",#REF!)),"")</f>
        <v>#REF!</v>
      </c>
      <c r="T88" s="18" t="e">
        <f>IF(#REF!="ON",IF(RIGHT(#REF!,1)=".","",IF(#REF!&lt;0,"",#REF!)),"")</f>
        <v>#REF!</v>
      </c>
      <c r="U88" s="18" t="e">
        <f>IF(#REF!="ON",IF(RIGHT(#REF!,1)=".","",IF(#REF!&lt;0,"",#REF!)),"")</f>
        <v>#REF!</v>
      </c>
      <c r="V88" s="18" t="e">
        <f>IF(#REF!="ON",IF(RIGHT(#REF!,1)=".","",IF(#REF!&lt;0,"",#REF!)),"")</f>
        <v>#REF!</v>
      </c>
      <c r="W88" s="18" t="e">
        <f>IF(#REF!="ON",IF(RIGHT(#REF!,1)=".","",IF(#REF!&lt;0,"",#REF!)),"")</f>
        <v>#REF!</v>
      </c>
      <c r="X88" s="18" t="e">
        <f>IF(#REF!="ON",IF(RIGHT(#REF!,1)=".","",IF(#REF!&lt;0,"",#REF!)),"")</f>
        <v>#REF!</v>
      </c>
      <c r="Y88" s="18" t="e">
        <f>IF(#REF!="ON",IF(RIGHT(#REF!,1)=".","",IF(#REF!&lt;0,"",#REF!)),"")</f>
        <v>#REF!</v>
      </c>
      <c r="Z88" s="18" t="e">
        <f>IF(#REF!="ON",IF(RIGHT(#REF!,1)=".","",IF(#REF!&lt;0,"",#REF!)),"")</f>
        <v>#REF!</v>
      </c>
      <c r="AA88" s="18" t="e">
        <f>IF(#REF!="ON",IF(RIGHT(#REF!,1)=".","",IF(#REF!&lt;0,"",#REF!)),"")</f>
        <v>#REF!</v>
      </c>
      <c r="AB88" s="18" t="e">
        <f>IF(#REF!="ON",IF(RIGHT(#REF!,1)=".","",IF(#REF!&lt;0,"",#REF!)),"")</f>
        <v>#REF!</v>
      </c>
      <c r="AC88" s="18" t="e">
        <f>IF(#REF!="ON",IF(RIGHT(#REF!,1)=".","",IF(#REF!&lt;0,"",#REF!)),"")</f>
        <v>#REF!</v>
      </c>
      <c r="AD88" s="19" t="e">
        <f>IF(#REF!="ON",IF(RIGHT(#REF!,1)=".","",IF(#REF!&lt;0,"",#REF!)),"")</f>
        <v>#REF!</v>
      </c>
    </row>
    <row r="89" spans="1:30" ht="28.7" customHeight="1">
      <c r="A89" s="13">
        <v>88</v>
      </c>
      <c r="B89" s="21">
        <f t="shared" si="6"/>
        <v>0</v>
      </c>
      <c r="C89" s="20" t="e">
        <f>LOOKUP(A89,#REF!,#REF!)</f>
        <v>#REF!</v>
      </c>
      <c r="D89" s="16" t="e">
        <f>IF(#REF!="ON",F89&amp;IF(#REF!&gt;0,",giảm "&amp;#REF!&amp;"% học phí",""),"")</f>
        <v>#REF!</v>
      </c>
      <c r="E89" s="17" t="e">
        <f>IF(#REF!="ON",SUMIF(#REF!,"&gt;0"),"")</f>
        <v>#REF!</v>
      </c>
      <c r="F89" s="16"/>
      <c r="G89" s="18" t="e">
        <f>IF(#REF!="ON",IF(RIGHT(#REF!,1)=".","",IF(#REF!&lt;0,"",#REF!)),"")</f>
        <v>#REF!</v>
      </c>
      <c r="H89" s="18" t="e">
        <f>IF(#REF!="ON",IF(RIGHT(#REF!,1)=".","",IF(#REF!&lt;0,"",#REF!)),"")</f>
        <v>#REF!</v>
      </c>
      <c r="I89" s="18" t="e">
        <f>IF(#REF!="ON",IF(RIGHT(#REF!,1)=".","",IF(#REF!&lt;0,"",#REF!)),"")</f>
        <v>#REF!</v>
      </c>
      <c r="J89" s="18" t="e">
        <f>IF(#REF!="ON",IF(RIGHT(#REF!,1)=".","",IF(#REF!&lt;0,"",#REF!)),"")</f>
        <v>#REF!</v>
      </c>
      <c r="K89" s="18" t="e">
        <f>IF(#REF!="ON",IF(RIGHT(#REF!,1)=".","",IF(#REF!&lt;0,"",#REF!)),"")</f>
        <v>#REF!</v>
      </c>
      <c r="L89" s="18" t="e">
        <f>IF(#REF!="ON",IF(RIGHT(#REF!,1)=".","",IF(#REF!&lt;0,"",#REF!)),"")</f>
        <v>#REF!</v>
      </c>
      <c r="M89" s="18" t="e">
        <f>IF(#REF!="ON",IF(RIGHT(#REF!,1)=".","",IF(#REF!&lt;0,"",#REF!)),"")</f>
        <v>#REF!</v>
      </c>
      <c r="N89" s="18" t="e">
        <f>IF(#REF!="ON",IF(RIGHT(#REF!,1)=".","",IF(#REF!&lt;0,"",#REF!)),"")</f>
        <v>#REF!</v>
      </c>
      <c r="O89" s="18" t="e">
        <f>IF(#REF!="ON",IF(RIGHT(#REF!,1)=".","",IF(#REF!&lt;0,"",#REF!)),"")</f>
        <v>#REF!</v>
      </c>
      <c r="P89" s="18" t="e">
        <f>IF(#REF!="ON",IF(RIGHT(#REF!,1)=".","",IF(#REF!&lt;0,"",#REF!)),"")</f>
        <v>#REF!</v>
      </c>
      <c r="Q89" s="18" t="e">
        <f>IF(#REF!="ON",IF(RIGHT(#REF!,1)=".","",IF(#REF!&lt;0,"",#REF!)),"")</f>
        <v>#REF!</v>
      </c>
      <c r="R89" s="18" t="e">
        <f>IF(#REF!="ON",IF(RIGHT(#REF!,1)=".","",IF(#REF!&lt;0,"",#REF!)),"")</f>
        <v>#REF!</v>
      </c>
      <c r="S89" s="18" t="e">
        <f>IF(#REF!="ON",IF(RIGHT(#REF!,1)=".","",IF(#REF!&lt;0,"",#REF!)),"")</f>
        <v>#REF!</v>
      </c>
      <c r="T89" s="18" t="e">
        <f>IF(#REF!="ON",IF(RIGHT(#REF!,1)=".","",IF(#REF!&lt;0,"",#REF!)),"")</f>
        <v>#REF!</v>
      </c>
      <c r="U89" s="18" t="e">
        <f>IF(#REF!="ON",IF(RIGHT(#REF!,1)=".","",IF(#REF!&lt;0,"",#REF!)),"")</f>
        <v>#REF!</v>
      </c>
      <c r="V89" s="18" t="e">
        <f>IF(#REF!="ON",IF(RIGHT(#REF!,1)=".","",IF(#REF!&lt;0,"",#REF!)),"")</f>
        <v>#REF!</v>
      </c>
      <c r="W89" s="18" t="e">
        <f>IF(#REF!="ON",IF(RIGHT(#REF!,1)=".","",IF(#REF!&lt;0,"",#REF!)),"")</f>
        <v>#REF!</v>
      </c>
      <c r="X89" s="18" t="e">
        <f>IF(#REF!="ON",IF(RIGHT(#REF!,1)=".","",IF(#REF!&lt;0,"",#REF!)),"")</f>
        <v>#REF!</v>
      </c>
      <c r="Y89" s="18" t="e">
        <f>IF(#REF!="ON",IF(RIGHT(#REF!,1)=".","",IF(#REF!&lt;0,"",#REF!)),"")</f>
        <v>#REF!</v>
      </c>
      <c r="Z89" s="18" t="e">
        <f>IF(#REF!="ON",IF(RIGHT(#REF!,1)=".","",IF(#REF!&lt;0,"",#REF!)),"")</f>
        <v>#REF!</v>
      </c>
      <c r="AA89" s="18" t="e">
        <f>IF(#REF!="ON",IF(RIGHT(#REF!,1)=".","",IF(#REF!&lt;0,"",#REF!)),"")</f>
        <v>#REF!</v>
      </c>
      <c r="AB89" s="18" t="e">
        <f>IF(#REF!="ON",IF(RIGHT(#REF!,1)=".","",IF(#REF!&lt;0,"",#REF!)),"")</f>
        <v>#REF!</v>
      </c>
      <c r="AC89" s="18" t="e">
        <f>IF(#REF!="ON",IF(RIGHT(#REF!,1)=".","",IF(#REF!&lt;0,"",#REF!)),"")</f>
        <v>#REF!</v>
      </c>
      <c r="AD89" s="19" t="e">
        <f>IF(#REF!="ON",IF(RIGHT(#REF!,1)=".","",IF(#REF!&lt;0,"",#REF!)),"")</f>
        <v>#REF!</v>
      </c>
    </row>
    <row r="90" spans="1:30" ht="28.7" customHeight="1">
      <c r="A90" s="13">
        <v>89</v>
      </c>
      <c r="B90" s="21">
        <f t="shared" si="6"/>
        <v>0</v>
      </c>
      <c r="C90" s="20" t="e">
        <f>LOOKUP(A90,#REF!,#REF!)</f>
        <v>#REF!</v>
      </c>
      <c r="D90" s="16" t="e">
        <f>IF(#REF!="ON",F90&amp;IF(#REF!&gt;0,",giảm "&amp;#REF!&amp;"% học phí",""),"")</f>
        <v>#REF!</v>
      </c>
      <c r="E90" s="17" t="e">
        <f>IF(#REF!="ON",SUMIF(#REF!,"&gt;0"),"")</f>
        <v>#REF!</v>
      </c>
      <c r="F90" s="16"/>
      <c r="G90" s="18"/>
      <c r="H90" s="18"/>
      <c r="I90" s="18"/>
      <c r="J90" s="18" t="e">
        <f>IF(#REF!="ON",IF(RIGHT(#REF!,1)=".","",IF(#REF!&lt;0,"",#REF!)),"")</f>
        <v>#REF!</v>
      </c>
      <c r="K90" s="18" t="e">
        <f>IF(#REF!="ON",IF(RIGHT(#REF!,1)=".","",IF(#REF!&lt;0,"",#REF!)),"")</f>
        <v>#REF!</v>
      </c>
      <c r="L90" s="18" t="e">
        <f>IF(#REF!="ON",IF(RIGHT(#REF!,1)=".","",IF(#REF!&lt;0,"",#REF!)),"")</f>
        <v>#REF!</v>
      </c>
      <c r="M90" s="18" t="e">
        <f>IF(#REF!="ON",IF(RIGHT(#REF!,1)=".","",IF(#REF!&lt;0,"",#REF!)),"")</f>
        <v>#REF!</v>
      </c>
      <c r="N90" s="18" t="e">
        <f>IF(#REF!="ON",IF(RIGHT(#REF!,1)=".","",IF(#REF!&lt;0,"",#REF!)),"")</f>
        <v>#REF!</v>
      </c>
      <c r="O90" s="18" t="e">
        <f>IF(#REF!="ON",IF(RIGHT(#REF!,1)=".","",IF(#REF!&lt;0,"",#REF!)),"")</f>
        <v>#REF!</v>
      </c>
      <c r="P90" s="18" t="e">
        <f>IF(#REF!="ON",IF(RIGHT(#REF!,1)=".","",IF(#REF!&lt;0,"",#REF!)),"")</f>
        <v>#REF!</v>
      </c>
      <c r="Q90" s="18" t="e">
        <f>IF(#REF!="ON",IF(RIGHT(#REF!,1)=".","",IF(#REF!&lt;0,"",#REF!)),"")</f>
        <v>#REF!</v>
      </c>
      <c r="R90" s="18" t="e">
        <f>IF(#REF!="ON",IF(RIGHT(#REF!,1)=".","",IF(#REF!&lt;0,"",#REF!)),"")</f>
        <v>#REF!</v>
      </c>
      <c r="S90" s="18" t="e">
        <f>IF(#REF!="ON",IF(RIGHT(#REF!,1)=".","",IF(#REF!&lt;0,"",#REF!)),"")</f>
        <v>#REF!</v>
      </c>
      <c r="T90" s="18" t="e">
        <f>IF(#REF!="ON",IF(RIGHT(#REF!,1)=".","",IF(#REF!&lt;0,"",#REF!)),"")</f>
        <v>#REF!</v>
      </c>
      <c r="U90" s="18" t="e">
        <f>IF(#REF!="ON",IF(RIGHT(#REF!,1)=".","",IF(#REF!&lt;0,"",#REF!)),"")</f>
        <v>#REF!</v>
      </c>
      <c r="V90" s="18" t="e">
        <f>IF(#REF!="ON",IF(RIGHT(#REF!,1)=".","",IF(#REF!&lt;0,"",#REF!)),"")</f>
        <v>#REF!</v>
      </c>
      <c r="W90" s="18" t="e">
        <f>IF(#REF!="ON",IF(RIGHT(#REF!,1)=".","",IF(#REF!&lt;0,"",#REF!)),"")</f>
        <v>#REF!</v>
      </c>
      <c r="X90" s="18" t="e">
        <f>IF(#REF!="ON",IF(RIGHT(#REF!,1)=".","",IF(#REF!&lt;0,"",#REF!)),"")</f>
        <v>#REF!</v>
      </c>
      <c r="Y90" s="18" t="e">
        <f>IF(#REF!="ON",IF(RIGHT(#REF!,1)=".","",IF(#REF!&lt;0,"",#REF!)),"")</f>
        <v>#REF!</v>
      </c>
      <c r="Z90" s="18" t="e">
        <f>IF(#REF!="ON",IF(RIGHT(#REF!,1)=".","",IF(#REF!&lt;0,"",#REF!)),"")</f>
        <v>#REF!</v>
      </c>
      <c r="AA90" s="18" t="e">
        <f>IF(#REF!="ON",IF(RIGHT(#REF!,1)=".","",IF(#REF!&lt;0,"",#REF!)),"")</f>
        <v>#REF!</v>
      </c>
      <c r="AB90" s="18" t="e">
        <f>IF(#REF!="ON",IF(RIGHT(#REF!,1)=".","",IF(#REF!&lt;0,"",#REF!)),"")</f>
        <v>#REF!</v>
      </c>
      <c r="AC90" s="18" t="e">
        <f>IF(#REF!="ON",IF(RIGHT(#REF!,1)=".","",IF(#REF!&lt;0,"",#REF!)),"")</f>
        <v>#REF!</v>
      </c>
      <c r="AD90" s="19" t="e">
        <f>IF(#REF!="ON",IF(RIGHT(#REF!,1)=".","",IF(#REF!&lt;0,"",#REF!)),"")</f>
        <v>#REF!</v>
      </c>
    </row>
    <row r="91" spans="1:30" ht="28.7" customHeight="1">
      <c r="A91" s="13">
        <v>90</v>
      </c>
      <c r="B91" s="21">
        <f t="shared" si="6"/>
        <v>0</v>
      </c>
      <c r="C91" s="15" t="e">
        <f>LOOKUP(A91,#REF!,#REF!)</f>
        <v>#REF!</v>
      </c>
      <c r="D91" s="16" t="e">
        <f>IF(#REF!="ON",F91&amp;IF(#REF!&gt;0,",giảm "&amp;#REF!&amp;"% học phí",""),"")</f>
        <v>#REF!</v>
      </c>
      <c r="E91" s="17" t="e">
        <f>IF(#REF!="ON",SUMIF(#REF!,"&gt;0"),"")</f>
        <v>#REF!</v>
      </c>
      <c r="F91" s="1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 t="e">
        <f>IF(#REF!="ON",IF(RIGHT(#REF!,1)=".","",IF(#REF!&lt;0,"",#REF!)),"")</f>
        <v>#REF!</v>
      </c>
      <c r="U91" s="18" t="e">
        <f>IF(#REF!="ON",IF(RIGHT(#REF!,1)=".","",IF(#REF!&lt;0,"",#REF!)),"")</f>
        <v>#REF!</v>
      </c>
      <c r="V91" s="18" t="e">
        <f>IF(#REF!="ON",IF(RIGHT(#REF!,1)=".","",IF(#REF!&lt;0,"",#REF!)),"")</f>
        <v>#REF!</v>
      </c>
      <c r="W91" s="18" t="e">
        <f>IF(#REF!="ON",IF(RIGHT(#REF!,1)=".","",IF(#REF!&lt;0,"",#REF!)),"")</f>
        <v>#REF!</v>
      </c>
      <c r="X91" s="18" t="e">
        <f>IF(#REF!="ON",IF(RIGHT(#REF!,1)=".","",IF(#REF!&lt;0,"",#REF!)),"")</f>
        <v>#REF!</v>
      </c>
      <c r="Y91" s="18" t="e">
        <f>IF(#REF!="ON",IF(RIGHT(#REF!,1)=".","",IF(#REF!&lt;0,"",#REF!)),"")</f>
        <v>#REF!</v>
      </c>
      <c r="Z91" s="18" t="e">
        <f>IF(#REF!="ON",IF(RIGHT(#REF!,1)=".","",IF(#REF!&lt;0,"",#REF!)),"")</f>
        <v>#REF!</v>
      </c>
      <c r="AA91" s="18" t="e">
        <f>IF(#REF!="ON",IF(RIGHT(#REF!,1)=".","",IF(#REF!&lt;0,"",#REF!)),"")</f>
        <v>#REF!</v>
      </c>
      <c r="AB91" s="18" t="e">
        <f>IF(#REF!="ON",IF(RIGHT(#REF!,1)=".","",IF(#REF!&lt;0,"",#REF!)),"")</f>
        <v>#REF!</v>
      </c>
      <c r="AC91" s="18" t="e">
        <f>IF(#REF!="ON",IF(RIGHT(#REF!,1)=".","",IF(#REF!&lt;0,"",#REF!)),"")</f>
        <v>#REF!</v>
      </c>
      <c r="AD91" s="19" t="e">
        <f>IF(#REF!="ON",IF(RIGHT(#REF!,1)=".","",IF(#REF!&lt;0,"",#REF!)),"")</f>
        <v>#REF!</v>
      </c>
    </row>
    <row r="92" spans="1:30" ht="28.7" customHeight="1">
      <c r="A92" s="13">
        <v>91</v>
      </c>
      <c r="B92" s="21">
        <f>60+90</f>
        <v>150</v>
      </c>
      <c r="C92" s="20" t="e">
        <f>LOOKUP(A92,#REF!,#REF!)</f>
        <v>#REF!</v>
      </c>
      <c r="D92" s="16" t="e">
        <f>IF(#REF!="ON",F92&amp;IF(#REF!&gt;0,",giảm "&amp;#REF!&amp;"% học phí",""),"")</f>
        <v>#REF!</v>
      </c>
      <c r="E92" s="17" t="e">
        <f>IF(#REF!="ON",SUMIF(#REF!,"&gt;0"),"")</f>
        <v>#REF!</v>
      </c>
      <c r="F92" s="16"/>
      <c r="G92" s="18"/>
      <c r="H92" s="18"/>
      <c r="I92" s="18"/>
      <c r="J92" s="18"/>
      <c r="K92" s="18"/>
      <c r="L92" s="18"/>
      <c r="M92" s="18" t="e">
        <f>IF(#REF!="ON",IF(RIGHT(#REF!,1)=".","",IF(#REF!&lt;0,"",#REF!)),"")</f>
        <v>#REF!</v>
      </c>
      <c r="N92" s="18" t="e">
        <f>IF(#REF!="ON",IF(RIGHT(#REF!,1)=".","",IF(#REF!&lt;0,"",#REF!)),"")</f>
        <v>#REF!</v>
      </c>
      <c r="O92" s="18" t="e">
        <f>IF(#REF!="ON",IF(RIGHT(#REF!,1)=".","",IF(#REF!&lt;0,"",#REF!)),"")</f>
        <v>#REF!</v>
      </c>
      <c r="P92" s="18" t="e">
        <f>IF(#REF!="ON",IF(RIGHT(#REF!,1)=".","",IF(#REF!&lt;0,"",#REF!)),"")</f>
        <v>#REF!</v>
      </c>
      <c r="Q92" s="18" t="e">
        <f>IF(#REF!="ON",IF(RIGHT(#REF!,1)=".","",IF(#REF!&lt;0,"",#REF!)),"")</f>
        <v>#REF!</v>
      </c>
      <c r="R92" s="18" t="e">
        <f>IF(#REF!="ON",IF(RIGHT(#REF!,1)=".","",IF(#REF!&lt;0,"",#REF!)),"")</f>
        <v>#REF!</v>
      </c>
      <c r="S92" s="18" t="e">
        <f>IF(#REF!="ON",IF(RIGHT(#REF!,1)=".","",IF(#REF!&lt;0,"",#REF!)),"")</f>
        <v>#REF!</v>
      </c>
      <c r="T92" s="18" t="e">
        <f>IF(#REF!="ON",IF(RIGHT(#REF!,1)=".","",IF(#REF!&lt;0,"",#REF!)),"")</f>
        <v>#REF!</v>
      </c>
      <c r="U92" s="18" t="e">
        <f>IF(#REF!="ON",IF(RIGHT(#REF!,1)=".","",IF(#REF!&lt;0,"",#REF!)),"")</f>
        <v>#REF!</v>
      </c>
      <c r="V92" s="18" t="e">
        <f>IF(#REF!="ON",IF(RIGHT(#REF!,1)=".","",IF(#REF!&lt;0,"",#REF!)),"")</f>
        <v>#REF!</v>
      </c>
      <c r="W92" s="18" t="e">
        <f>IF(#REF!="ON",IF(RIGHT(#REF!,1)=".","",IF(#REF!&lt;0,"",#REF!)),"")</f>
        <v>#REF!</v>
      </c>
      <c r="X92" s="18" t="e">
        <f>IF(#REF!="ON",IF(RIGHT(#REF!,1)=".","",IF(#REF!&lt;0,"",#REF!)),"")</f>
        <v>#REF!</v>
      </c>
      <c r="Y92" s="18" t="e">
        <f>IF(#REF!="ON",IF(RIGHT(#REF!,1)=".","",IF(#REF!&lt;0,"",#REF!)),"")</f>
        <v>#REF!</v>
      </c>
      <c r="Z92" s="18" t="e">
        <f>IF(#REF!="ON",IF(RIGHT(#REF!,1)=".","",IF(#REF!&lt;0,"",#REF!)),"")</f>
        <v>#REF!</v>
      </c>
      <c r="AA92" s="18" t="e">
        <f>IF(#REF!="ON",IF(RIGHT(#REF!,1)=".","",IF(#REF!&lt;0,"",#REF!)),"")</f>
        <v>#REF!</v>
      </c>
      <c r="AB92" s="18" t="e">
        <f>IF(#REF!="ON",IF(RIGHT(#REF!,1)=".","",IF(#REF!&lt;0,"",#REF!)),"")</f>
        <v>#REF!</v>
      </c>
      <c r="AC92" s="18" t="e">
        <f>IF(#REF!="ON",IF(RIGHT(#REF!,1)=".","",IF(#REF!&lt;0,"",#REF!)),"")</f>
        <v>#REF!</v>
      </c>
      <c r="AD92" s="19" t="e">
        <f>IF(#REF!="ON",IF(RIGHT(#REF!,1)=".","",IF(#REF!&lt;0,"",#REF!)),"")</f>
        <v>#REF!</v>
      </c>
    </row>
    <row r="93" spans="1:30" ht="28.7" customHeight="1">
      <c r="A93" s="13">
        <v>92</v>
      </c>
      <c r="B93" s="21">
        <f t="shared" si="1"/>
        <v>10</v>
      </c>
      <c r="C93" s="15" t="e">
        <f>LOOKUP(A93,#REF!,#REF!)</f>
        <v>#REF!</v>
      </c>
      <c r="D93" s="16" t="e">
        <f>IF(#REF!="ON",F93&amp;IF(#REF!&gt;0,",giảm "&amp;#REF!&amp;"% học phí",""),"")</f>
        <v>#REF!</v>
      </c>
      <c r="E93" s="17" t="e">
        <f>IF(#REF!="ON",SUMIF(#REF!,"&gt;0"),"")</f>
        <v>#REF!</v>
      </c>
      <c r="F93" s="1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 t="e">
        <f>IF(#REF!="ON",IF(RIGHT(#REF!,1)=".","",IF(#REF!&lt;0,"",#REF!)),"")</f>
        <v>#REF!</v>
      </c>
      <c r="U93" s="18" t="e">
        <f>IF(#REF!="ON",IF(RIGHT(#REF!,1)=".","",IF(#REF!&lt;0,"",#REF!)),"")</f>
        <v>#REF!</v>
      </c>
      <c r="V93" s="18" t="e">
        <f>IF(#REF!="ON",IF(RIGHT(#REF!,1)=".","",IF(#REF!&lt;0,"",#REF!)),"")</f>
        <v>#REF!</v>
      </c>
      <c r="W93" s="18" t="e">
        <f>IF(#REF!="ON",IF(RIGHT(#REF!,1)=".","",IF(#REF!&lt;0,"",#REF!)),"")</f>
        <v>#REF!</v>
      </c>
      <c r="X93" s="18" t="e">
        <f>IF(#REF!="ON",IF(RIGHT(#REF!,1)=".","",IF(#REF!&lt;0,"",#REF!)),"")</f>
        <v>#REF!</v>
      </c>
      <c r="Y93" s="18" t="e">
        <f>IF(#REF!="ON",IF(RIGHT(#REF!,1)=".","",IF(#REF!&lt;0,"",#REF!)),"")</f>
        <v>#REF!</v>
      </c>
      <c r="Z93" s="18" t="e">
        <f>IF(#REF!="ON",IF(RIGHT(#REF!,1)=".","",IF(#REF!&lt;0,"",#REF!)),"")</f>
        <v>#REF!</v>
      </c>
      <c r="AA93" s="18" t="e">
        <f>IF(#REF!="ON",IF(RIGHT(#REF!,1)=".","",IF(#REF!&lt;0,"",#REF!)),"")</f>
        <v>#REF!</v>
      </c>
      <c r="AB93" s="18" t="e">
        <f>IF(#REF!="ON",IF(RIGHT(#REF!,1)=".","",IF(#REF!&lt;0,"",#REF!)),"")</f>
        <v>#REF!</v>
      </c>
      <c r="AC93" s="18" t="e">
        <f>IF(#REF!="ON",IF(RIGHT(#REF!,1)=".","",IF(#REF!&lt;0,"",#REF!)),"")</f>
        <v>#REF!</v>
      </c>
      <c r="AD93" s="19" t="e">
        <f>IF(#REF!="ON",IF(RIGHT(#REF!,1)=".","",IF(#REF!&lt;0,"",#REF!)),"")</f>
        <v>#REF!</v>
      </c>
    </row>
    <row r="94" spans="1:30" ht="28.7" customHeight="1">
      <c r="A94" s="13">
        <v>93</v>
      </c>
      <c r="B94" s="21">
        <f t="shared" si="7"/>
        <v>20</v>
      </c>
      <c r="C94" s="15" t="e">
        <f>LOOKUP(A94,#REF!,#REF!)</f>
        <v>#REF!</v>
      </c>
      <c r="D94" s="16" t="e">
        <f>IF(#REF!="ON",F94&amp;IF(#REF!&gt;0,",giảm "&amp;#REF!&amp;"% học phí",""),"")</f>
        <v>#REF!</v>
      </c>
      <c r="E94" s="17" t="e">
        <f>IF(#REF!="ON",SUMIF(#REF!,"&gt;0"),"")</f>
        <v>#REF!</v>
      </c>
      <c r="F94" s="1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 t="e">
        <f>IF(#REF!="ON",IF(RIGHT(#REF!,1)=".","",IF(#REF!&lt;0,"",#REF!)),"")</f>
        <v>#REF!</v>
      </c>
      <c r="U94" s="18" t="e">
        <f>IF(#REF!="ON",IF(RIGHT(#REF!,1)=".","",IF(#REF!&lt;0,"",#REF!)),"")</f>
        <v>#REF!</v>
      </c>
      <c r="V94" s="18" t="e">
        <f>IF(#REF!="ON",IF(RIGHT(#REF!,1)=".","",IF(#REF!&lt;0,"",#REF!)),"")</f>
        <v>#REF!</v>
      </c>
      <c r="W94" s="18" t="e">
        <f>IF(#REF!="ON",IF(RIGHT(#REF!,1)=".","",IF(#REF!&lt;0,"",#REF!)),"")</f>
        <v>#REF!</v>
      </c>
      <c r="X94" s="18" t="e">
        <f>IF(#REF!="ON",IF(RIGHT(#REF!,1)=".","",IF(#REF!&lt;0,"",#REF!)),"")</f>
        <v>#REF!</v>
      </c>
      <c r="Y94" s="18" t="e">
        <f>IF(#REF!="ON",IF(RIGHT(#REF!,1)=".","",IF(#REF!&lt;0,"",#REF!)),"")</f>
        <v>#REF!</v>
      </c>
      <c r="Z94" s="18" t="e">
        <f>IF(#REF!="ON",IF(RIGHT(#REF!,1)=".","",IF(#REF!&lt;0,"",#REF!)),"")</f>
        <v>#REF!</v>
      </c>
      <c r="AA94" s="18" t="e">
        <f>IF(#REF!="ON",IF(RIGHT(#REF!,1)=".","",IF(#REF!&lt;0,"",#REF!)),"")</f>
        <v>#REF!</v>
      </c>
      <c r="AB94" s="18" t="e">
        <f>IF(#REF!="ON",IF(RIGHT(#REF!,1)=".","",IF(#REF!&lt;0,"",#REF!)),"")</f>
        <v>#REF!</v>
      </c>
      <c r="AC94" s="18" t="e">
        <f>IF(#REF!="ON",IF(RIGHT(#REF!,1)=".","",IF(#REF!&lt;0,"",#REF!)),"")</f>
        <v>#REF!</v>
      </c>
      <c r="AD94" s="19" t="e">
        <f>IF(#REF!="ON",IF(RIGHT(#REF!,1)=".","",IF(#REF!&lt;0,"",#REF!)),"")</f>
        <v>#REF!</v>
      </c>
    </row>
    <row r="95" spans="1:30" ht="28.7" customHeight="1">
      <c r="A95" s="13">
        <v>94</v>
      </c>
      <c r="B95" s="21">
        <f>30+10+70</f>
        <v>110</v>
      </c>
      <c r="C95" s="15" t="e">
        <f>LOOKUP(A95,#REF!,#REF!)</f>
        <v>#REF!</v>
      </c>
      <c r="D95" s="16" t="e">
        <f>IF(#REF!="ON",F95&amp;IF(#REF!&gt;0,",giảm "&amp;#REF!&amp;"% học phí",""),"")</f>
        <v>#REF!</v>
      </c>
      <c r="E95" s="17" t="e">
        <f>IF(#REF!="ON",SUMIF(#REF!,"&gt;0"),"")</f>
        <v>#REF!</v>
      </c>
      <c r="F95" s="1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 t="e">
        <f>IF(#REF!="ON",IF(RIGHT(#REF!,1)=".","",IF(#REF!&lt;0,"",#REF!)),"")</f>
        <v>#REF!</v>
      </c>
      <c r="U95" s="18" t="e">
        <f>IF(#REF!="ON",IF(RIGHT(#REF!,1)=".","",IF(#REF!&lt;0,"",#REF!)),"")</f>
        <v>#REF!</v>
      </c>
      <c r="V95" s="18" t="e">
        <f>IF(#REF!="ON",IF(RIGHT(#REF!,1)=".","",IF(#REF!&lt;0,"",#REF!)),"")</f>
        <v>#REF!</v>
      </c>
      <c r="W95" s="18" t="e">
        <f>IF(#REF!="ON",IF(RIGHT(#REF!,1)=".","",IF(#REF!&lt;0,"",#REF!)),"")</f>
        <v>#REF!</v>
      </c>
      <c r="X95" s="18" t="e">
        <f>IF(#REF!="ON",IF(RIGHT(#REF!,1)=".","",IF(#REF!&lt;0,"",#REF!)),"")</f>
        <v>#REF!</v>
      </c>
      <c r="Y95" s="18" t="e">
        <f>IF(#REF!="ON",IF(RIGHT(#REF!,1)=".","",IF(#REF!&lt;0,"",#REF!)),"")</f>
        <v>#REF!</v>
      </c>
      <c r="Z95" s="18" t="e">
        <f>IF(#REF!="ON",IF(RIGHT(#REF!,1)=".","",IF(#REF!&lt;0,"",#REF!)),"")</f>
        <v>#REF!</v>
      </c>
      <c r="AA95" s="18" t="e">
        <f>IF(#REF!="ON",IF(RIGHT(#REF!,1)=".","",IF(#REF!&lt;0,"",#REF!)),"")</f>
        <v>#REF!</v>
      </c>
      <c r="AB95" s="18" t="e">
        <f>IF(#REF!="ON",IF(RIGHT(#REF!,1)=".","",IF(#REF!&lt;0,"",#REF!)),"")</f>
        <v>#REF!</v>
      </c>
      <c r="AC95" s="18" t="e">
        <f>IF(#REF!="ON",IF(RIGHT(#REF!,1)=".","",IF(#REF!&lt;0,"",#REF!)),"")</f>
        <v>#REF!</v>
      </c>
      <c r="AD95" s="19" t="e">
        <f>IF(#REF!="ON",IF(RIGHT(#REF!,1)=".","",IF(#REF!&lt;0,"",#REF!)),"")</f>
        <v>#REF!</v>
      </c>
    </row>
    <row r="96" spans="1:30" ht="28.7" customHeight="1">
      <c r="A96" s="13">
        <v>95</v>
      </c>
      <c r="B96" s="21">
        <f t="shared" si="6"/>
        <v>0</v>
      </c>
      <c r="C96" s="20" t="e">
        <f>LOOKUP(A96,#REF!,#REF!)</f>
        <v>#REF!</v>
      </c>
      <c r="D96" s="16" t="e">
        <f>IF(#REF!="ON",F96&amp;IF(#REF!&gt;0,",giảm "&amp;#REF!&amp;"% học phí",""),"")</f>
        <v>#REF!</v>
      </c>
      <c r="E96" s="17" t="e">
        <f>IF(#REF!="ON",SUMIF(#REF!,"&gt;0"),"")</f>
        <v>#REF!</v>
      </c>
      <c r="F96" s="1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 t="e">
        <f>IF(#REF!="ON",IF(RIGHT(#REF!,1)=".","",IF(#REF!&lt;0,"",#REF!)),"")</f>
        <v>#REF!</v>
      </c>
      <c r="R96" s="18" t="e">
        <f>IF(#REF!="ON",IF(RIGHT(#REF!,1)=".","",IF(#REF!&lt;0,"",#REF!)),"")</f>
        <v>#REF!</v>
      </c>
      <c r="S96" s="18" t="e">
        <f>IF(#REF!="ON",IF(RIGHT(#REF!,1)=".","",IF(#REF!&lt;0,"",#REF!)),"")</f>
        <v>#REF!</v>
      </c>
      <c r="T96" s="18" t="e">
        <f>IF(#REF!="ON",IF(RIGHT(#REF!,1)=".","",IF(#REF!&lt;0,"",#REF!)),"")</f>
        <v>#REF!</v>
      </c>
      <c r="U96" s="18" t="e">
        <f>IF(#REF!="ON",IF(RIGHT(#REF!,1)=".","",IF(#REF!&lt;0,"",#REF!)),"")</f>
        <v>#REF!</v>
      </c>
      <c r="V96" s="18" t="e">
        <f>IF(#REF!="ON",IF(RIGHT(#REF!,1)=".","",IF(#REF!&lt;0,"",#REF!)),"")</f>
        <v>#REF!</v>
      </c>
      <c r="W96" s="18" t="e">
        <f>IF(#REF!="ON",IF(RIGHT(#REF!,1)=".","",IF(#REF!&lt;0,"",#REF!)),"")</f>
        <v>#REF!</v>
      </c>
      <c r="X96" s="18" t="e">
        <f>IF(#REF!="ON",IF(RIGHT(#REF!,1)=".","",IF(#REF!&lt;0,"",#REF!)),"")</f>
        <v>#REF!</v>
      </c>
      <c r="Y96" s="18" t="e">
        <f>IF(#REF!="ON",IF(RIGHT(#REF!,1)=".","",IF(#REF!&lt;0,"",#REF!)),"")</f>
        <v>#REF!</v>
      </c>
      <c r="Z96" s="18" t="e">
        <f>IF(#REF!="ON",IF(RIGHT(#REF!,1)=".","",IF(#REF!&lt;0,"",#REF!)),"")</f>
        <v>#REF!</v>
      </c>
      <c r="AA96" s="18" t="e">
        <f>IF(#REF!="ON",IF(RIGHT(#REF!,1)=".","",IF(#REF!&lt;0,"",#REF!)),"")</f>
        <v>#REF!</v>
      </c>
      <c r="AB96" s="18" t="e">
        <f>IF(#REF!="ON",IF(RIGHT(#REF!,1)=".","",IF(#REF!&lt;0,"",#REF!)),"")</f>
        <v>#REF!</v>
      </c>
      <c r="AC96" s="18" t="e">
        <f>IF(#REF!="ON",IF(RIGHT(#REF!,1)=".","",IF(#REF!&lt;0,"",#REF!)),"")</f>
        <v>#REF!</v>
      </c>
      <c r="AD96" s="19" t="e">
        <f>IF(#REF!="ON",IF(RIGHT(#REF!,1)=".","",IF(#REF!&lt;0,"",#REF!)),"")</f>
        <v>#REF!</v>
      </c>
    </row>
    <row r="97" spans="1:30" ht="28.7" customHeight="1">
      <c r="A97" s="13">
        <v>96</v>
      </c>
      <c r="B97" s="21">
        <f>10+20+40+30+30</f>
        <v>130</v>
      </c>
      <c r="C97" s="20" t="e">
        <f>LOOKUP(A97,#REF!,#REF!)</f>
        <v>#REF!</v>
      </c>
      <c r="D97" s="16" t="e">
        <f>IF(#REF!="ON",F97&amp;IF(#REF!&gt;0,",giảm "&amp;#REF!&amp;"% học phí",""),"")</f>
        <v>#REF!</v>
      </c>
      <c r="E97" s="17" t="e">
        <f>IF(#REF!="ON",SUMIF(#REF!,"&gt;0"),"")</f>
        <v>#REF!</v>
      </c>
      <c r="F97" s="16"/>
      <c r="G97" s="18"/>
      <c r="H97" s="18"/>
      <c r="I97" s="18"/>
      <c r="J97" s="18"/>
      <c r="K97" s="18"/>
      <c r="L97" s="18"/>
      <c r="M97" s="18"/>
      <c r="N97" s="18" t="e">
        <f>IF(#REF!="ON",IF(RIGHT(#REF!,1)=".","",IF(#REF!&lt;0,"",#REF!)),"")</f>
        <v>#REF!</v>
      </c>
      <c r="O97" s="18" t="e">
        <f>IF(#REF!="ON",IF(RIGHT(#REF!,1)=".","",IF(#REF!&lt;0,"",#REF!)),"")</f>
        <v>#REF!</v>
      </c>
      <c r="P97" s="18" t="e">
        <f>IF(#REF!="ON",IF(RIGHT(#REF!,1)=".","",IF(#REF!&lt;0,"",#REF!)),"")</f>
        <v>#REF!</v>
      </c>
      <c r="Q97" s="18" t="e">
        <f>IF(#REF!="ON",IF(RIGHT(#REF!,1)=".","",IF(#REF!&lt;0,"",#REF!)),"")</f>
        <v>#REF!</v>
      </c>
      <c r="R97" s="18" t="e">
        <f>IF(#REF!="ON",IF(RIGHT(#REF!,1)=".","",IF(#REF!&lt;0,"",#REF!)),"")</f>
        <v>#REF!</v>
      </c>
      <c r="S97" s="18" t="e">
        <f>IF(#REF!="ON",IF(RIGHT(#REF!,1)=".","",IF(#REF!&lt;0,"",#REF!)),"")</f>
        <v>#REF!</v>
      </c>
      <c r="T97" s="18" t="e">
        <f>IF(#REF!="ON",IF(RIGHT(#REF!,1)=".","",IF(#REF!&lt;0,"",#REF!)),"")</f>
        <v>#REF!</v>
      </c>
      <c r="U97" s="18" t="e">
        <f>IF(#REF!="ON",IF(RIGHT(#REF!,1)=".","",IF(#REF!&lt;0,"",#REF!)),"")</f>
        <v>#REF!</v>
      </c>
      <c r="V97" s="18" t="e">
        <f>IF(#REF!="ON",IF(RIGHT(#REF!,1)=".","",IF(#REF!&lt;0,"",#REF!)),"")</f>
        <v>#REF!</v>
      </c>
      <c r="W97" s="18" t="e">
        <f>IF(#REF!="ON",IF(RIGHT(#REF!,1)=".","",IF(#REF!&lt;0,"",#REF!)),"")</f>
        <v>#REF!</v>
      </c>
      <c r="X97" s="18" t="e">
        <f>IF(#REF!="ON",IF(RIGHT(#REF!,1)=".","",IF(#REF!&lt;0,"",#REF!)),"")</f>
        <v>#REF!</v>
      </c>
      <c r="Y97" s="18" t="e">
        <f>IF(#REF!="ON",IF(RIGHT(#REF!,1)=".","",IF(#REF!&lt;0,"",#REF!)),"")</f>
        <v>#REF!</v>
      </c>
      <c r="Z97" s="18" t="e">
        <f>IF(#REF!="ON",IF(RIGHT(#REF!,1)=".","",IF(#REF!&lt;0,"",#REF!)),"")</f>
        <v>#REF!</v>
      </c>
      <c r="AA97" s="18" t="e">
        <f>IF(#REF!="ON",IF(RIGHT(#REF!,1)=".","",IF(#REF!&lt;0,"",#REF!)),"")</f>
        <v>#REF!</v>
      </c>
      <c r="AB97" s="18" t="e">
        <f>IF(#REF!="ON",IF(RIGHT(#REF!,1)=".","",IF(#REF!&lt;0,"",#REF!)),"")</f>
        <v>#REF!</v>
      </c>
      <c r="AC97" s="18" t="e">
        <f>IF(#REF!="ON",IF(RIGHT(#REF!,1)=".","",IF(#REF!&lt;0,"",#REF!)),"")</f>
        <v>#REF!</v>
      </c>
      <c r="AD97" s="19" t="e">
        <f>IF(#REF!="ON",IF(RIGHT(#REF!,1)=".","",IF(#REF!&lt;0,"",#REF!)),"")</f>
        <v>#REF!</v>
      </c>
    </row>
    <row r="98" spans="1:30" ht="28.7" customHeight="1">
      <c r="A98" s="13">
        <v>97</v>
      </c>
      <c r="B98" s="21">
        <f t="shared" si="6"/>
        <v>0</v>
      </c>
      <c r="C98" s="20" t="e">
        <f>LOOKUP(A98,#REF!,#REF!)</f>
        <v>#REF!</v>
      </c>
      <c r="D98" s="16" t="e">
        <f>IF(#REF!="ON",F98&amp;IF(#REF!&gt;0,",giảm "&amp;#REF!&amp;"% học phí",""),"")</f>
        <v>#REF!</v>
      </c>
      <c r="E98" s="17" t="e">
        <f>IF(#REF!="ON",SUMIF(#REF!,"&gt;0"),"")</f>
        <v>#REF!</v>
      </c>
      <c r="F98" s="16"/>
      <c r="G98" s="18"/>
      <c r="H98" s="18"/>
      <c r="I98" s="18"/>
      <c r="J98" s="18"/>
      <c r="K98" s="18"/>
      <c r="L98" s="18"/>
      <c r="M98" s="18"/>
      <c r="N98" s="18"/>
      <c r="O98" s="18" t="e">
        <f>IF(#REF!="ON",IF(RIGHT(#REF!,1)=".","",IF(#REF!&lt;0,"",#REF!)),"")</f>
        <v>#REF!</v>
      </c>
      <c r="P98" s="18" t="e">
        <f>IF(#REF!="ON",IF(RIGHT(#REF!,1)=".","",IF(#REF!&lt;0,"",#REF!)),"")</f>
        <v>#REF!</v>
      </c>
      <c r="Q98" s="18" t="e">
        <f>IF(#REF!="ON",IF(RIGHT(#REF!,1)=".","",IF(#REF!&lt;0,"",#REF!)),"")</f>
        <v>#REF!</v>
      </c>
      <c r="R98" s="18" t="e">
        <f>IF(#REF!="ON",IF(RIGHT(#REF!,1)=".","",IF(#REF!&lt;0,"",#REF!)),"")</f>
        <v>#REF!</v>
      </c>
      <c r="S98" s="18" t="e">
        <f>IF(#REF!="ON",IF(RIGHT(#REF!,1)=".","",IF(#REF!&lt;0,"",#REF!)),"")</f>
        <v>#REF!</v>
      </c>
      <c r="T98" s="18" t="e">
        <f>IF(#REF!="ON",IF(RIGHT(#REF!,1)=".","",IF(#REF!&lt;0,"",#REF!)),"")</f>
        <v>#REF!</v>
      </c>
      <c r="U98" s="18" t="e">
        <f>IF(#REF!="ON",IF(RIGHT(#REF!,1)=".","",IF(#REF!&lt;0,"",#REF!)),"")</f>
        <v>#REF!</v>
      </c>
      <c r="V98" s="18" t="e">
        <f>IF(#REF!="ON",IF(RIGHT(#REF!,1)=".","",IF(#REF!&lt;0,"",#REF!)),"")</f>
        <v>#REF!</v>
      </c>
      <c r="W98" s="18" t="e">
        <f>IF(#REF!="ON",IF(RIGHT(#REF!,1)=".","",IF(#REF!&lt;0,"",#REF!)),"")</f>
        <v>#REF!</v>
      </c>
      <c r="X98" s="18" t="e">
        <f>IF(#REF!="ON",IF(RIGHT(#REF!,1)=".","",IF(#REF!&lt;0,"",#REF!)),"")</f>
        <v>#REF!</v>
      </c>
      <c r="Y98" s="18" t="e">
        <f>IF(#REF!="ON",IF(RIGHT(#REF!,1)=".","",IF(#REF!&lt;0,"",#REF!)),"")</f>
        <v>#REF!</v>
      </c>
      <c r="Z98" s="18" t="e">
        <f>IF(#REF!="ON",IF(RIGHT(#REF!,1)=".","",IF(#REF!&lt;0,"",#REF!)),"")</f>
        <v>#REF!</v>
      </c>
      <c r="AA98" s="18" t="e">
        <f>IF(#REF!="ON",IF(RIGHT(#REF!,1)=".","",IF(#REF!&lt;0,"",#REF!)),"")</f>
        <v>#REF!</v>
      </c>
      <c r="AB98" s="18" t="e">
        <f>IF(#REF!="ON",IF(RIGHT(#REF!,1)=".","",IF(#REF!&lt;0,"",#REF!)),"")</f>
        <v>#REF!</v>
      </c>
      <c r="AC98" s="18" t="e">
        <f>IF(#REF!="ON",IF(RIGHT(#REF!,1)=".","",IF(#REF!&lt;0,"",#REF!)),"")</f>
        <v>#REF!</v>
      </c>
      <c r="AD98" s="19" t="e">
        <f>IF(#REF!="ON",IF(RIGHT(#REF!,1)=".","",IF(#REF!&lt;0,"",#REF!)),"")</f>
        <v>#REF!</v>
      </c>
    </row>
    <row r="99" spans="1:30" ht="28.7" customHeight="1">
      <c r="A99" s="13">
        <v>98</v>
      </c>
      <c r="B99" s="21">
        <f t="shared" si="7"/>
        <v>20</v>
      </c>
      <c r="C99" s="15" t="e">
        <f>LOOKUP(A99,#REF!,#REF!)</f>
        <v>#REF!</v>
      </c>
      <c r="D99" s="16" t="e">
        <f>IF(#REF!="ON",F99&amp;IF(#REF!&gt;0,",giảm "&amp;#REF!&amp;"% học phí",""),"")</f>
        <v>#REF!</v>
      </c>
      <c r="E99" s="17" t="e">
        <f>IF(#REF!="ON",SUMIF(#REF!,"&gt;0"),"")</f>
        <v>#REF!</v>
      </c>
      <c r="F99" s="1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 t="e">
        <f>IF(#REF!="ON",IF(RIGHT(#REF!,1)=".","",IF(#REF!&lt;0,"",#REF!)),"")</f>
        <v>#REF!</v>
      </c>
      <c r="U99" s="18" t="e">
        <f>IF(#REF!="ON",IF(RIGHT(#REF!,1)=".","",IF(#REF!&lt;0,"",#REF!)),"")</f>
        <v>#REF!</v>
      </c>
      <c r="V99" s="18" t="e">
        <f>IF(#REF!="ON",IF(RIGHT(#REF!,1)=".","",IF(#REF!&lt;0,"",#REF!)),"")</f>
        <v>#REF!</v>
      </c>
      <c r="W99" s="18" t="e">
        <f>IF(#REF!="ON",IF(RIGHT(#REF!,1)=".","",IF(#REF!&lt;0,"",#REF!)),"")</f>
        <v>#REF!</v>
      </c>
      <c r="X99" s="18" t="e">
        <f>IF(#REF!="ON",IF(RIGHT(#REF!,1)=".","",IF(#REF!&lt;0,"",#REF!)),"")</f>
        <v>#REF!</v>
      </c>
      <c r="Y99" s="18" t="e">
        <f>IF(#REF!="ON",IF(RIGHT(#REF!,1)=".","",IF(#REF!&lt;0,"",#REF!)),"")</f>
        <v>#REF!</v>
      </c>
      <c r="Z99" s="18" t="e">
        <f>IF(#REF!="ON",IF(RIGHT(#REF!,1)=".","",IF(#REF!&lt;0,"",#REF!)),"")</f>
        <v>#REF!</v>
      </c>
      <c r="AA99" s="18" t="e">
        <f>IF(#REF!="ON",IF(RIGHT(#REF!,1)=".","",IF(#REF!&lt;0,"",#REF!)),"")</f>
        <v>#REF!</v>
      </c>
      <c r="AB99" s="18" t="e">
        <f>IF(#REF!="ON",IF(RIGHT(#REF!,1)=".","",IF(#REF!&lt;0,"",#REF!)),"")</f>
        <v>#REF!</v>
      </c>
      <c r="AC99" s="18" t="e">
        <f>IF(#REF!="ON",IF(RIGHT(#REF!,1)=".","",IF(#REF!&lt;0,"",#REF!)),"")</f>
        <v>#REF!</v>
      </c>
      <c r="AD99" s="19" t="e">
        <f>IF(#REF!="ON",IF(RIGHT(#REF!,1)=".","",IF(#REF!&lt;0,"",#REF!)),"")</f>
        <v>#REF!</v>
      </c>
    </row>
    <row r="100" spans="1:30" ht="28.7" customHeight="1">
      <c r="A100" s="13">
        <v>99</v>
      </c>
      <c r="B100" s="21">
        <f t="shared" si="1"/>
        <v>10</v>
      </c>
      <c r="C100" s="20" t="e">
        <f>LOOKUP(A100,#REF!,#REF!)</f>
        <v>#REF!</v>
      </c>
      <c r="D100" s="16" t="e">
        <f>IF(#REF!="ON",F100&amp;IF(#REF!&gt;0,",giảm "&amp;#REF!&amp;"% học phí",""),"")</f>
        <v>#REF!</v>
      </c>
      <c r="E100" s="17" t="e">
        <f>IF(#REF!="ON",SUMIF(#REF!,"&gt;0"),"")</f>
        <v>#REF!</v>
      </c>
      <c r="F100" s="16"/>
      <c r="G100" s="18"/>
      <c r="H100" s="18"/>
      <c r="I100" s="18"/>
      <c r="J100" s="18"/>
      <c r="K100" s="18"/>
      <c r="L100" s="18" t="e">
        <f>IF(#REF!="ON",IF(RIGHT(#REF!,1)=".","",IF(#REF!&lt;0,"",#REF!)),"")</f>
        <v>#REF!</v>
      </c>
      <c r="M100" s="18"/>
      <c r="N100" s="18"/>
      <c r="O100" s="18"/>
      <c r="P100" s="18"/>
      <c r="Q100" s="18" t="e">
        <f>IF(#REF!="ON",IF(RIGHT(#REF!,1)=".","",IF(#REF!&lt;0,"",#REF!)),"")</f>
        <v>#REF!</v>
      </c>
      <c r="R100" s="18" t="e">
        <f>IF(#REF!="ON",IF(RIGHT(#REF!,1)=".","",IF(#REF!&lt;0,"",#REF!)),"")</f>
        <v>#REF!</v>
      </c>
      <c r="S100" s="18" t="e">
        <f>IF(#REF!="ON",IF(RIGHT(#REF!,1)=".","",IF(#REF!&lt;0,"",#REF!)),"")</f>
        <v>#REF!</v>
      </c>
      <c r="T100" s="18" t="e">
        <f>IF(#REF!="ON",IF(RIGHT(#REF!,1)=".","",IF(#REF!&lt;0,"",#REF!)),"")</f>
        <v>#REF!</v>
      </c>
      <c r="U100" s="18" t="e">
        <f>IF(#REF!="ON",IF(RIGHT(#REF!,1)=".","",IF(#REF!&lt;0,"",#REF!)),"")</f>
        <v>#REF!</v>
      </c>
      <c r="V100" s="18" t="e">
        <f>IF(#REF!="ON",IF(RIGHT(#REF!,1)=".","",IF(#REF!&lt;0,"",#REF!)),"")</f>
        <v>#REF!</v>
      </c>
      <c r="W100" s="18" t="e">
        <f>IF(#REF!="ON",IF(RIGHT(#REF!,1)=".","",IF(#REF!&lt;0,"",#REF!)),"")</f>
        <v>#REF!</v>
      </c>
      <c r="X100" s="18" t="e">
        <f>IF(#REF!="ON",IF(RIGHT(#REF!,1)=".","",IF(#REF!&lt;0,"",#REF!)),"")</f>
        <v>#REF!</v>
      </c>
      <c r="Y100" s="18" t="e">
        <f>IF(#REF!="ON",IF(RIGHT(#REF!,1)=".","",IF(#REF!&lt;0,"",#REF!)),"")</f>
        <v>#REF!</v>
      </c>
      <c r="Z100" s="18" t="e">
        <f>IF(#REF!="ON",IF(RIGHT(#REF!,1)=".","",IF(#REF!&lt;0,"",#REF!)),"")</f>
        <v>#REF!</v>
      </c>
      <c r="AA100" s="18" t="e">
        <f>IF(#REF!="ON",IF(RIGHT(#REF!,1)=".","",IF(#REF!&lt;0,"",#REF!)),"")</f>
        <v>#REF!</v>
      </c>
      <c r="AB100" s="18" t="e">
        <f>IF(#REF!="ON",IF(RIGHT(#REF!,1)=".","",IF(#REF!&lt;0,"",#REF!)),"")</f>
        <v>#REF!</v>
      </c>
      <c r="AC100" s="18" t="e">
        <f>IF(#REF!="ON",IF(RIGHT(#REF!,1)=".","",IF(#REF!&lt;0,"",#REF!)),"")</f>
        <v>#REF!</v>
      </c>
      <c r="AD100" s="19" t="e">
        <f>IF(#REF!="ON",IF(RIGHT(#REF!,1)=".","",IF(#REF!&lt;0,"",#REF!)),"")</f>
        <v>#REF!</v>
      </c>
    </row>
    <row r="101" spans="1:30" ht="28.7" customHeight="1">
      <c r="A101" s="13">
        <v>100</v>
      </c>
      <c r="B101" s="21">
        <f t="shared" si="0"/>
        <v>80</v>
      </c>
      <c r="C101" s="15" t="e">
        <f>LOOKUP(A101,#REF!,#REF!)</f>
        <v>#REF!</v>
      </c>
      <c r="D101" s="16" t="e">
        <f>IF(#REF!="ON",F101&amp;IF(#REF!&gt;0,",giảm "&amp;#REF!&amp;"% học phí",""),"")</f>
        <v>#REF!</v>
      </c>
      <c r="E101" s="17" t="e">
        <f>IF(#REF!="ON",SUMIF(#REF!,"&gt;0"),"")</f>
        <v>#REF!</v>
      </c>
      <c r="F101" s="1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 t="e">
        <f>IF(#REF!="ON",IF(RIGHT(#REF!,1)=".","",IF(#REF!&lt;0,"",#REF!)),"")</f>
        <v>#REF!</v>
      </c>
      <c r="U101" s="18" t="e">
        <f>IF(#REF!="ON",IF(RIGHT(#REF!,1)=".","",IF(#REF!&lt;0,"",#REF!)),"")</f>
        <v>#REF!</v>
      </c>
      <c r="V101" s="18" t="e">
        <f>IF(#REF!="ON",IF(RIGHT(#REF!,1)=".","",IF(#REF!&lt;0,"",#REF!)),"")</f>
        <v>#REF!</v>
      </c>
      <c r="W101" s="18" t="e">
        <f>IF(#REF!="ON",IF(RIGHT(#REF!,1)=".","",IF(#REF!&lt;0,"",#REF!)),"")</f>
        <v>#REF!</v>
      </c>
      <c r="X101" s="18" t="e">
        <f>IF(#REF!="ON",IF(RIGHT(#REF!,1)=".","",IF(#REF!&lt;0,"",#REF!)),"")</f>
        <v>#REF!</v>
      </c>
      <c r="Y101" s="18" t="e">
        <f>IF(#REF!="ON",IF(RIGHT(#REF!,1)=".","",IF(#REF!&lt;0,"",#REF!)),"")</f>
        <v>#REF!</v>
      </c>
      <c r="Z101" s="18" t="e">
        <f>IF(#REF!="ON",IF(RIGHT(#REF!,1)=".","",IF(#REF!&lt;0,"",#REF!)),"")</f>
        <v>#REF!</v>
      </c>
      <c r="AA101" s="18" t="e">
        <f>IF(#REF!="ON",IF(RIGHT(#REF!,1)=".","",IF(#REF!&lt;0,"",#REF!)),"")</f>
        <v>#REF!</v>
      </c>
      <c r="AB101" s="18" t="e">
        <f>IF(#REF!="ON",IF(RIGHT(#REF!,1)=".","",IF(#REF!&lt;0,"",#REF!)),"")</f>
        <v>#REF!</v>
      </c>
      <c r="AC101" s="18" t="e">
        <f>IF(#REF!="ON",IF(RIGHT(#REF!,1)=".","",IF(#REF!&lt;0,"",#REF!)),"")</f>
        <v>#REF!</v>
      </c>
      <c r="AD101" s="19" t="e">
        <f>IF(#REF!="ON",IF(RIGHT(#REF!,1)=".","",IF(#REF!&lt;0,"",#REF!)),"")</f>
        <v>#REF!</v>
      </c>
    </row>
    <row r="102" spans="1:30" ht="28.7" customHeight="1">
      <c r="A102" s="13">
        <v>101</v>
      </c>
      <c r="B102" s="21">
        <f>50+10+10</f>
        <v>70</v>
      </c>
      <c r="C102" s="15" t="e">
        <f>LOOKUP(A102,#REF!,#REF!)</f>
        <v>#REF!</v>
      </c>
      <c r="D102" s="16" t="e">
        <f>IF(#REF!="ON",F102&amp;IF(#REF!&gt;0,",giảm "&amp;#REF!&amp;"% học phí",""),"")</f>
        <v>#REF!</v>
      </c>
      <c r="E102" s="17" t="e">
        <f>IF(#REF!="ON",SUMIF(#REF!,"&gt;0"),"")</f>
        <v>#REF!</v>
      </c>
      <c r="F102" s="1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 t="e">
        <f>IF(#REF!="ON",IF(RIGHT(#REF!,1)=".","",IF(#REF!&lt;0,"",#REF!)),"")</f>
        <v>#REF!</v>
      </c>
      <c r="U102" s="18" t="e">
        <f>IF(#REF!="ON",IF(RIGHT(#REF!,1)=".","",IF(#REF!&lt;0,"",#REF!)),"")</f>
        <v>#REF!</v>
      </c>
      <c r="V102" s="18" t="e">
        <f>IF(#REF!="ON",IF(RIGHT(#REF!,1)=".","",IF(#REF!&lt;0,"",#REF!)),"")</f>
        <v>#REF!</v>
      </c>
      <c r="W102" s="18" t="e">
        <f>IF(#REF!="ON",IF(RIGHT(#REF!,1)=".","",IF(#REF!&lt;0,"",#REF!)),"")</f>
        <v>#REF!</v>
      </c>
      <c r="X102" s="18" t="e">
        <f>IF(#REF!="ON",IF(RIGHT(#REF!,1)=".","",IF(#REF!&lt;0,"",#REF!)),"")</f>
        <v>#REF!</v>
      </c>
      <c r="Y102" s="18" t="e">
        <f>IF(#REF!="ON",IF(RIGHT(#REF!,1)=".","",IF(#REF!&lt;0,"",#REF!)),"")</f>
        <v>#REF!</v>
      </c>
      <c r="Z102" s="18" t="e">
        <f>IF(#REF!="ON",IF(RIGHT(#REF!,1)=".","",IF(#REF!&lt;0,"",#REF!)),"")</f>
        <v>#REF!</v>
      </c>
      <c r="AA102" s="18" t="e">
        <f>IF(#REF!="ON",IF(RIGHT(#REF!,1)=".","",IF(#REF!&lt;0,"",#REF!)),"")</f>
        <v>#REF!</v>
      </c>
      <c r="AB102" s="18" t="e">
        <f>IF(#REF!="ON",IF(RIGHT(#REF!,1)=".","",IF(#REF!&lt;0,"",#REF!)),"")</f>
        <v>#REF!</v>
      </c>
      <c r="AC102" s="18" t="e">
        <f>IF(#REF!="ON",IF(RIGHT(#REF!,1)=".","",IF(#REF!&lt;0,"",#REF!)),"")</f>
        <v>#REF!</v>
      </c>
      <c r="AD102" s="19" t="e">
        <f>IF(#REF!="ON",IF(RIGHT(#REF!,1)=".","",IF(#REF!&lt;0,"",#REF!)),"")</f>
        <v>#REF!</v>
      </c>
    </row>
    <row r="103" spans="1:30" ht="28.7" customHeight="1">
      <c r="A103" s="13">
        <v>102</v>
      </c>
      <c r="B103" s="21">
        <f t="shared" si="1"/>
        <v>10</v>
      </c>
      <c r="C103" s="15" t="e">
        <f>LOOKUP(A103,#REF!,#REF!)</f>
        <v>#REF!</v>
      </c>
      <c r="D103" s="16" t="e">
        <f>IF(#REF!="ON",F103&amp;IF(#REF!&gt;0,",giảm "&amp;#REF!&amp;"% học phí",""),"")</f>
        <v>#REF!</v>
      </c>
      <c r="E103" s="17" t="e">
        <f>IF(#REF!="ON",SUMIF(#REF!,"&gt;0"),"")</f>
        <v>#REF!</v>
      </c>
      <c r="F103" s="1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 t="e">
        <f>IF(#REF!="ON",IF(RIGHT(#REF!,1)=".","",IF(#REF!&lt;0,"",#REF!)),"")</f>
        <v>#REF!</v>
      </c>
      <c r="U103" s="18" t="e">
        <f>IF(#REF!="ON",IF(RIGHT(#REF!,1)=".","",IF(#REF!&lt;0,"",#REF!)),"")</f>
        <v>#REF!</v>
      </c>
      <c r="V103" s="18" t="e">
        <f>IF(#REF!="ON",IF(RIGHT(#REF!,1)=".","",IF(#REF!&lt;0,"",#REF!)),"")</f>
        <v>#REF!</v>
      </c>
      <c r="W103" s="18" t="e">
        <f>IF(#REF!="ON",IF(RIGHT(#REF!,1)=".","",IF(#REF!&lt;0,"",#REF!)),"")</f>
        <v>#REF!</v>
      </c>
      <c r="X103" s="18" t="e">
        <f>IF(#REF!="ON",IF(RIGHT(#REF!,1)=".","",IF(#REF!&lt;0,"",#REF!)),"")</f>
        <v>#REF!</v>
      </c>
      <c r="Y103" s="18" t="e">
        <f>IF(#REF!="ON",IF(RIGHT(#REF!,1)=".","",IF(#REF!&lt;0,"",#REF!)),"")</f>
        <v>#REF!</v>
      </c>
      <c r="Z103" s="18" t="e">
        <f>IF(#REF!="ON",IF(RIGHT(#REF!,1)=".","",IF(#REF!&lt;0,"",#REF!)),"")</f>
        <v>#REF!</v>
      </c>
      <c r="AA103" s="18" t="e">
        <f>IF(#REF!="ON",IF(RIGHT(#REF!,1)=".","",IF(#REF!&lt;0,"",#REF!)),"")</f>
        <v>#REF!</v>
      </c>
      <c r="AB103" s="18" t="e">
        <f>IF(#REF!="ON",IF(RIGHT(#REF!,1)=".","",IF(#REF!&lt;0,"",#REF!)),"")</f>
        <v>#REF!</v>
      </c>
      <c r="AC103" s="18" t="e">
        <f>IF(#REF!="ON",IF(RIGHT(#REF!,1)=".","",IF(#REF!&lt;0,"",#REF!)),"")</f>
        <v>#REF!</v>
      </c>
      <c r="AD103" s="19" t="e">
        <f>IF(#REF!="ON",IF(RIGHT(#REF!,1)=".","",IF(#REF!&lt;0,"",#REF!)),"")</f>
        <v>#REF!</v>
      </c>
    </row>
    <row r="104" spans="1:30" ht="28.7" customHeight="1">
      <c r="A104" s="13">
        <v>103</v>
      </c>
      <c r="B104" s="21">
        <f t="shared" si="2"/>
        <v>20</v>
      </c>
      <c r="C104" s="15" t="e">
        <f>LOOKUP(A104,#REF!,#REF!)</f>
        <v>#REF!</v>
      </c>
      <c r="D104" s="16" t="e">
        <f>IF(#REF!="ON",F104&amp;IF(#REF!&gt;0,",giảm "&amp;#REF!&amp;"% học phí",""),"")</f>
        <v>#REF!</v>
      </c>
      <c r="E104" s="17" t="e">
        <f>IF(#REF!="ON",SUMIF(#REF!,"&gt;0"),"")</f>
        <v>#REF!</v>
      </c>
      <c r="F104" s="1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 t="e">
        <f>IF(#REF!="ON",IF(RIGHT(#REF!,1)=".","",IF(#REF!&lt;0,"",#REF!)),"")</f>
        <v>#REF!</v>
      </c>
      <c r="U104" s="18" t="e">
        <f>IF(#REF!="ON",IF(RIGHT(#REF!,1)=".","",IF(#REF!&lt;0,"",#REF!)),"")</f>
        <v>#REF!</v>
      </c>
      <c r="V104" s="18" t="e">
        <f>IF(#REF!="ON",IF(RIGHT(#REF!,1)=".","",IF(#REF!&lt;0,"",#REF!)),"")</f>
        <v>#REF!</v>
      </c>
      <c r="W104" s="18" t="e">
        <f>IF(#REF!="ON",IF(RIGHT(#REF!,1)=".","",IF(#REF!&lt;0,"",#REF!)),"")</f>
        <v>#REF!</v>
      </c>
      <c r="X104" s="18" t="e">
        <f>IF(#REF!="ON",IF(RIGHT(#REF!,1)=".","",IF(#REF!&lt;0,"",#REF!)),"")</f>
        <v>#REF!</v>
      </c>
      <c r="Y104" s="18" t="e">
        <f>IF(#REF!="ON",IF(RIGHT(#REF!,1)=".","",IF(#REF!&lt;0,"",#REF!)),"")</f>
        <v>#REF!</v>
      </c>
      <c r="Z104" s="18" t="e">
        <f>IF(#REF!="ON",IF(RIGHT(#REF!,1)=".","",IF(#REF!&lt;0,"",#REF!)),"")</f>
        <v>#REF!</v>
      </c>
      <c r="AA104" s="18" t="e">
        <f>IF(#REF!="ON",IF(RIGHT(#REF!,1)=".","",IF(#REF!&lt;0,"",#REF!)),"")</f>
        <v>#REF!</v>
      </c>
      <c r="AB104" s="18" t="e">
        <f>IF(#REF!="ON",IF(RIGHT(#REF!,1)=".","",IF(#REF!&lt;0,"",#REF!)),"")</f>
        <v>#REF!</v>
      </c>
      <c r="AC104" s="18" t="e">
        <f>IF(#REF!="ON",IF(RIGHT(#REF!,1)=".","",IF(#REF!&lt;0,"",#REF!)),"")</f>
        <v>#REF!</v>
      </c>
      <c r="AD104" s="19" t="e">
        <f>IF(#REF!="ON",IF(RIGHT(#REF!,1)=".","",IF(#REF!&lt;0,"",#REF!)),"")</f>
        <v>#REF!</v>
      </c>
    </row>
    <row r="105" spans="1:30" ht="28.7" customHeight="1">
      <c r="A105" s="13">
        <v>104</v>
      </c>
      <c r="B105" s="21">
        <f t="shared" si="1"/>
        <v>10</v>
      </c>
      <c r="C105" s="15" t="e">
        <f>LOOKUP(A105,#REF!,#REF!)</f>
        <v>#REF!</v>
      </c>
      <c r="D105" s="16" t="e">
        <f>IF(#REF!="ON",F105&amp;IF(#REF!&gt;0,",giảm "&amp;#REF!&amp;"% học phí",""),"")</f>
        <v>#REF!</v>
      </c>
      <c r="E105" s="17" t="e">
        <f>IF(#REF!="ON",SUMIF(#REF!,"&gt;0"),"")</f>
        <v>#REF!</v>
      </c>
      <c r="F105" s="1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 t="e">
        <f>IF(#REF!="ON",IF(RIGHT(#REF!,1)=".","",IF(#REF!&lt;0,"",#REF!)),"")</f>
        <v>#REF!</v>
      </c>
      <c r="U105" s="18" t="e">
        <f>IF(#REF!="ON",IF(RIGHT(#REF!,1)=".","",IF(#REF!&lt;0,"",#REF!)),"")</f>
        <v>#REF!</v>
      </c>
      <c r="V105" s="18" t="e">
        <f>IF(#REF!="ON",IF(RIGHT(#REF!,1)=".","",IF(#REF!&lt;0,"",#REF!)),"")</f>
        <v>#REF!</v>
      </c>
      <c r="W105" s="18" t="e">
        <f>IF(#REF!="ON",IF(RIGHT(#REF!,1)=".","",IF(#REF!&lt;0,"",#REF!)),"")</f>
        <v>#REF!</v>
      </c>
      <c r="X105" s="18" t="e">
        <f>IF(#REF!="ON",IF(RIGHT(#REF!,1)=".","",IF(#REF!&lt;0,"",#REF!)),"")</f>
        <v>#REF!</v>
      </c>
      <c r="Y105" s="18" t="e">
        <f>IF(#REF!="ON",IF(RIGHT(#REF!,1)=".","",IF(#REF!&lt;0,"",#REF!)),"")</f>
        <v>#REF!</v>
      </c>
      <c r="Z105" s="18" t="e">
        <f>IF(#REF!="ON",IF(RIGHT(#REF!,1)=".","",IF(#REF!&lt;0,"",#REF!)),"")</f>
        <v>#REF!</v>
      </c>
      <c r="AA105" s="18" t="e">
        <f>IF(#REF!="ON",IF(RIGHT(#REF!,1)=".","",IF(#REF!&lt;0,"",#REF!)),"")</f>
        <v>#REF!</v>
      </c>
      <c r="AB105" s="18" t="e">
        <f>IF(#REF!="ON",IF(RIGHT(#REF!,1)=".","",IF(#REF!&lt;0,"",#REF!)),"")</f>
        <v>#REF!</v>
      </c>
      <c r="AC105" s="18" t="e">
        <f>IF(#REF!="ON",IF(RIGHT(#REF!,1)=".","",IF(#REF!&lt;0,"",#REF!)),"")</f>
        <v>#REF!</v>
      </c>
      <c r="AD105" s="19" t="e">
        <f>IF(#REF!="ON",IF(RIGHT(#REF!,1)=".","",IF(#REF!&lt;0,"",#REF!)),"")</f>
        <v>#REF!</v>
      </c>
    </row>
    <row r="106" spans="1:30" ht="28.7" customHeight="1">
      <c r="A106" s="13">
        <v>105</v>
      </c>
      <c r="B106" s="21">
        <f t="shared" si="6"/>
        <v>0</v>
      </c>
      <c r="C106" s="15" t="e">
        <f>LOOKUP(A106,#REF!,#REF!)</f>
        <v>#REF!</v>
      </c>
      <c r="D106" s="16" t="e">
        <f>IF(#REF!="ON",F106&amp;IF(#REF!&gt;0,",giảm "&amp;#REF!&amp;"% học phí",""),"")</f>
        <v>#REF!</v>
      </c>
      <c r="E106" s="17" t="e">
        <f>IF(#REF!="ON",SUMIF(#REF!,"&gt;0"),"")</f>
        <v>#REF!</v>
      </c>
      <c r="F106" s="1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 t="e">
        <f>IF(#REF!="ON",IF(RIGHT(#REF!,1)=".","",IF(#REF!&lt;0,"",#REF!)),"")</f>
        <v>#REF!</v>
      </c>
      <c r="U106" s="18" t="e">
        <f>IF(#REF!="ON",IF(RIGHT(#REF!,1)=".","",IF(#REF!&lt;0,"",#REF!)),"")</f>
        <v>#REF!</v>
      </c>
      <c r="V106" s="18" t="e">
        <f>IF(#REF!="ON",IF(RIGHT(#REF!,1)=".","",IF(#REF!&lt;0,"",#REF!)),"")</f>
        <v>#REF!</v>
      </c>
      <c r="W106" s="18" t="e">
        <f>IF(#REF!="ON",IF(RIGHT(#REF!,1)=".","",IF(#REF!&lt;0,"",#REF!)),"")</f>
        <v>#REF!</v>
      </c>
      <c r="X106" s="18" t="e">
        <f>IF(#REF!="ON",IF(RIGHT(#REF!,1)=".","",IF(#REF!&lt;0,"",#REF!)),"")</f>
        <v>#REF!</v>
      </c>
      <c r="Y106" s="18" t="e">
        <f>IF(#REF!="ON",IF(RIGHT(#REF!,1)=".","",IF(#REF!&lt;0,"",#REF!)),"")</f>
        <v>#REF!</v>
      </c>
      <c r="Z106" s="18" t="e">
        <f>IF(#REF!="ON",IF(RIGHT(#REF!,1)=".","",IF(#REF!&lt;0,"",#REF!)),"")</f>
        <v>#REF!</v>
      </c>
      <c r="AA106" s="18" t="e">
        <f>IF(#REF!="ON",IF(RIGHT(#REF!,1)=".","",IF(#REF!&lt;0,"",#REF!)),"")</f>
        <v>#REF!</v>
      </c>
      <c r="AB106" s="18" t="e">
        <f>IF(#REF!="ON",IF(RIGHT(#REF!,1)=".","",IF(#REF!&lt;0,"",#REF!)),"")</f>
        <v>#REF!</v>
      </c>
      <c r="AC106" s="18" t="e">
        <f>IF(#REF!="ON",IF(RIGHT(#REF!,1)=".","",IF(#REF!&lt;0,"",#REF!)),"")</f>
        <v>#REF!</v>
      </c>
      <c r="AD106" s="19" t="e">
        <f>IF(#REF!="ON",IF(RIGHT(#REF!,1)=".","",IF(#REF!&lt;0,"",#REF!)),"")</f>
        <v>#REF!</v>
      </c>
    </row>
    <row r="107" spans="1:30" ht="28.7" customHeight="1">
      <c r="A107" s="13">
        <v>106</v>
      </c>
      <c r="B107" s="21">
        <f t="shared" si="4"/>
        <v>50</v>
      </c>
      <c r="C107" s="15" t="e">
        <f>LOOKUP(A107,#REF!,#REF!)</f>
        <v>#REF!</v>
      </c>
      <c r="D107" s="16" t="e">
        <f>IF(#REF!="ON",F107&amp;IF(#REF!&gt;0,",giảm "&amp;#REF!&amp;"% học phí",""),"")</f>
        <v>#REF!</v>
      </c>
      <c r="E107" s="17" t="e">
        <f>IF(#REF!="ON",SUMIF(#REF!,"&gt;0"),"")</f>
        <v>#REF!</v>
      </c>
      <c r="F107" s="1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 t="e">
        <f>IF(#REF!="ON",IF(RIGHT(#REF!,1)=".","",IF(#REF!&lt;0,"",#REF!)),"")</f>
        <v>#REF!</v>
      </c>
      <c r="U107" s="18" t="e">
        <f>IF(#REF!="ON",IF(RIGHT(#REF!,1)=".","",IF(#REF!&lt;0,"",#REF!)),"")</f>
        <v>#REF!</v>
      </c>
      <c r="V107" s="18" t="e">
        <f>IF(#REF!="ON",IF(RIGHT(#REF!,1)=".","",IF(#REF!&lt;0,"",#REF!)),"")</f>
        <v>#REF!</v>
      </c>
      <c r="W107" s="18" t="e">
        <f>IF(#REF!="ON",IF(RIGHT(#REF!,1)=".","",IF(#REF!&lt;0,"",#REF!)),"")</f>
        <v>#REF!</v>
      </c>
      <c r="X107" s="18" t="e">
        <f>IF(#REF!="ON",IF(RIGHT(#REF!,1)=".","",IF(#REF!&lt;0,"",#REF!)),"")</f>
        <v>#REF!</v>
      </c>
      <c r="Y107" s="18" t="e">
        <f>IF(#REF!="ON",IF(RIGHT(#REF!,1)=".","",IF(#REF!&lt;0,"",#REF!)),"")</f>
        <v>#REF!</v>
      </c>
      <c r="Z107" s="18" t="e">
        <f>IF(#REF!="ON",IF(RIGHT(#REF!,1)=".","",IF(#REF!&lt;0,"",#REF!)),"")</f>
        <v>#REF!</v>
      </c>
      <c r="AA107" s="18" t="e">
        <f>IF(#REF!="ON",IF(RIGHT(#REF!,1)=".","",IF(#REF!&lt;0,"",#REF!)),"")</f>
        <v>#REF!</v>
      </c>
      <c r="AB107" s="18" t="e">
        <f>IF(#REF!="ON",IF(RIGHT(#REF!,1)=".","",IF(#REF!&lt;0,"",#REF!)),"")</f>
        <v>#REF!</v>
      </c>
      <c r="AC107" s="18" t="e">
        <f>IF(#REF!="ON",IF(RIGHT(#REF!,1)=".","",IF(#REF!&lt;0,"",#REF!)),"")</f>
        <v>#REF!</v>
      </c>
      <c r="AD107" s="19" t="e">
        <f>IF(#REF!="ON",IF(RIGHT(#REF!,1)=".","",IF(#REF!&lt;0,"",#REF!)),"")</f>
        <v>#REF!</v>
      </c>
    </row>
    <row r="108" spans="1:30" ht="28.7" customHeight="1">
      <c r="A108" s="13">
        <v>107</v>
      </c>
      <c r="B108" s="21">
        <f t="shared" si="1"/>
        <v>10</v>
      </c>
      <c r="C108" s="15" t="e">
        <f>LOOKUP(A108,#REF!,#REF!)</f>
        <v>#REF!</v>
      </c>
      <c r="D108" s="16" t="e">
        <f>IF(#REF!="ON",F108&amp;IF(#REF!&gt;0,",giảm "&amp;#REF!&amp;"% học phí",""),"")</f>
        <v>#REF!</v>
      </c>
      <c r="E108" s="17" t="e">
        <f>IF(#REF!="ON",SUMIF(#REF!,"&gt;0"),"")</f>
        <v>#REF!</v>
      </c>
      <c r="F108" s="1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 t="e">
        <f>IF(#REF!="ON",IF(RIGHT(#REF!,1)=".","",IF(#REF!&lt;0,"",#REF!)),"")</f>
        <v>#REF!</v>
      </c>
      <c r="U108" s="18" t="e">
        <f>IF(#REF!="ON",IF(RIGHT(#REF!,1)=".","",IF(#REF!&lt;0,"",#REF!)),"")</f>
        <v>#REF!</v>
      </c>
      <c r="V108" s="18" t="e">
        <f>IF(#REF!="ON",IF(RIGHT(#REF!,1)=".","",IF(#REF!&lt;0,"",#REF!)),"")</f>
        <v>#REF!</v>
      </c>
      <c r="W108" s="18" t="e">
        <f>IF(#REF!="ON",IF(RIGHT(#REF!,1)=".","",IF(#REF!&lt;0,"",#REF!)),"")</f>
        <v>#REF!</v>
      </c>
      <c r="X108" s="18" t="e">
        <f>IF(#REF!="ON",IF(RIGHT(#REF!,1)=".","",IF(#REF!&lt;0,"",#REF!)),"")</f>
        <v>#REF!</v>
      </c>
      <c r="Y108" s="18" t="e">
        <f>IF(#REF!="ON",IF(RIGHT(#REF!,1)=".","",IF(#REF!&lt;0,"",#REF!)),"")</f>
        <v>#REF!</v>
      </c>
      <c r="Z108" s="18" t="e">
        <f>IF(#REF!="ON",IF(RIGHT(#REF!,1)=".","",IF(#REF!&lt;0,"",#REF!)),"")</f>
        <v>#REF!</v>
      </c>
      <c r="AA108" s="18" t="e">
        <f>IF(#REF!="ON",IF(RIGHT(#REF!,1)=".","",IF(#REF!&lt;0,"",#REF!)),"")</f>
        <v>#REF!</v>
      </c>
      <c r="AB108" s="18" t="e">
        <f>IF(#REF!="ON",IF(RIGHT(#REF!,1)=".","",IF(#REF!&lt;0,"",#REF!)),"")</f>
        <v>#REF!</v>
      </c>
      <c r="AC108" s="18" t="e">
        <f>IF(#REF!="ON",IF(RIGHT(#REF!,1)=".","",IF(#REF!&lt;0,"",#REF!)),"")</f>
        <v>#REF!</v>
      </c>
      <c r="AD108" s="19" t="e">
        <f>IF(#REF!="ON",IF(RIGHT(#REF!,1)=".","",IF(#REF!&lt;0,"",#REF!)),"")</f>
        <v>#REF!</v>
      </c>
    </row>
    <row r="109" spans="1:30" ht="28.7" customHeight="1">
      <c r="A109" s="13">
        <v>108</v>
      </c>
      <c r="B109" s="21">
        <f t="shared" si="6"/>
        <v>0</v>
      </c>
      <c r="C109" s="20" t="e">
        <f>LOOKUP(A109,#REF!,#REF!)</f>
        <v>#REF!</v>
      </c>
      <c r="D109" s="16" t="e">
        <f>IF(#REF!="ON",F109&amp;IF(#REF!&gt;0,",giảm "&amp;#REF!&amp;"% học phí",""),"")</f>
        <v>#REF!</v>
      </c>
      <c r="E109" s="17" t="e">
        <f>IF(#REF!="ON",SUMIF(#REF!,"&gt;0"),"")</f>
        <v>#REF!</v>
      </c>
      <c r="F109" s="16"/>
      <c r="G109" s="18" t="e">
        <f>IF(#REF!="ON",IF(RIGHT(#REF!,1)=".","",IF(#REF!&lt;0,"",#REF!)),"")</f>
        <v>#REF!</v>
      </c>
      <c r="H109" s="18"/>
      <c r="I109" s="18"/>
      <c r="J109" s="18" t="e">
        <f>IF(#REF!="ON",IF(RIGHT(#REF!,1)=".","",IF(#REF!&lt;0,"",#REF!)),"")</f>
        <v>#REF!</v>
      </c>
      <c r="K109" s="18" t="e">
        <f>IF(#REF!="ON",IF(RIGHT(#REF!,1)=".","",IF(#REF!&lt;0,"",#REF!)),"")</f>
        <v>#REF!</v>
      </c>
      <c r="L109" s="18" t="e">
        <f>IF(#REF!="ON",IF(RIGHT(#REF!,1)=".","",IF(#REF!&lt;0,"",#REF!)),"")</f>
        <v>#REF!</v>
      </c>
      <c r="M109" s="18" t="e">
        <f>IF(#REF!="ON",IF(RIGHT(#REF!,1)=".","",IF(#REF!&lt;0,"",#REF!)),"")</f>
        <v>#REF!</v>
      </c>
      <c r="N109" s="18" t="e">
        <f>IF(#REF!="ON",IF(RIGHT(#REF!,1)=".","",IF(#REF!&lt;0,"",#REF!)),"")</f>
        <v>#REF!</v>
      </c>
      <c r="O109" s="18" t="e">
        <f>IF(#REF!="ON",IF(RIGHT(#REF!,1)=".","",IF(#REF!&lt;0,"",#REF!)),"")</f>
        <v>#REF!</v>
      </c>
      <c r="P109" s="18" t="e">
        <f>IF(#REF!="ON",IF(RIGHT(#REF!,1)=".","",IF(#REF!&lt;0,"",#REF!)),"")</f>
        <v>#REF!</v>
      </c>
      <c r="Q109" s="18" t="e">
        <f>IF(#REF!="ON",IF(RIGHT(#REF!,1)=".","",IF(#REF!&lt;0,"",#REF!)),"")</f>
        <v>#REF!</v>
      </c>
      <c r="R109" s="18" t="e">
        <f>IF(#REF!="ON",IF(RIGHT(#REF!,1)=".","",IF(#REF!&lt;0,"",#REF!)),"")</f>
        <v>#REF!</v>
      </c>
      <c r="S109" s="18" t="e">
        <f>IF(#REF!="ON",IF(RIGHT(#REF!,1)=".","",IF(#REF!&lt;0,"",#REF!)),"")</f>
        <v>#REF!</v>
      </c>
      <c r="T109" s="18" t="e">
        <f>IF(#REF!="ON",IF(RIGHT(#REF!,1)=".","",IF(#REF!&lt;0,"",#REF!)),"")</f>
        <v>#REF!</v>
      </c>
      <c r="U109" s="18" t="e">
        <f>IF(#REF!="ON",IF(RIGHT(#REF!,1)=".","",IF(#REF!&lt;0,"",#REF!)),"")</f>
        <v>#REF!</v>
      </c>
      <c r="V109" s="18" t="e">
        <f>IF(#REF!="ON",IF(RIGHT(#REF!,1)=".","",IF(#REF!&lt;0,"",#REF!)),"")</f>
        <v>#REF!</v>
      </c>
      <c r="W109" s="18" t="e">
        <f>IF(#REF!="ON",IF(RIGHT(#REF!,1)=".","",IF(#REF!&lt;0,"",#REF!)),"")</f>
        <v>#REF!</v>
      </c>
      <c r="X109" s="18" t="e">
        <f>IF(#REF!="ON",IF(RIGHT(#REF!,1)=".","",IF(#REF!&lt;0,"",#REF!)),"")</f>
        <v>#REF!</v>
      </c>
      <c r="Y109" s="18" t="e">
        <f>IF(#REF!="ON",IF(RIGHT(#REF!,1)=".","",IF(#REF!&lt;0,"",#REF!)),"")</f>
        <v>#REF!</v>
      </c>
      <c r="Z109" s="18" t="e">
        <f>IF(#REF!="ON",IF(RIGHT(#REF!,1)=".","",IF(#REF!&lt;0,"",#REF!)),"")</f>
        <v>#REF!</v>
      </c>
      <c r="AA109" s="18" t="e">
        <f>IF(#REF!="ON",IF(RIGHT(#REF!,1)=".","",IF(#REF!&lt;0,"",#REF!)),"")</f>
        <v>#REF!</v>
      </c>
      <c r="AB109" s="18" t="e">
        <f>IF(#REF!="ON",IF(RIGHT(#REF!,1)=".","",IF(#REF!&lt;0,"",#REF!)),"")</f>
        <v>#REF!</v>
      </c>
      <c r="AC109" s="18" t="e">
        <f>IF(#REF!="ON",IF(RIGHT(#REF!,1)=".","",IF(#REF!&lt;0,"",#REF!)),"")</f>
        <v>#REF!</v>
      </c>
      <c r="AD109" s="19" t="e">
        <f>IF(#REF!="ON",IF(RIGHT(#REF!,1)=".","",IF(#REF!&lt;0,"",#REF!)),"")</f>
        <v>#REF!</v>
      </c>
    </row>
    <row r="110" spans="1:30" ht="28.7" customHeight="1">
      <c r="A110" s="13">
        <v>109</v>
      </c>
      <c r="B110" s="21">
        <f t="shared" si="4"/>
        <v>50</v>
      </c>
      <c r="C110" s="15" t="e">
        <f>LOOKUP(A110,#REF!,#REF!)</f>
        <v>#REF!</v>
      </c>
      <c r="D110" s="16" t="e">
        <f>IF(#REF!="ON",F110&amp;IF(#REF!&gt;0,",giảm "&amp;#REF!&amp;"% học phí",""),"")</f>
        <v>#REF!</v>
      </c>
      <c r="E110" s="17" t="e">
        <f>IF(#REF!="ON",SUMIF(#REF!,"&gt;0"),"")</f>
        <v>#REF!</v>
      </c>
      <c r="F110" s="16"/>
      <c r="G110" s="18" t="e">
        <f>IF(#REF!="ON",IF(RIGHT(#REF!,1)=".","",IF(#REF!&lt;0,"",#REF!)),"")</f>
        <v>#REF!</v>
      </c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 t="e">
        <f>IF(#REF!="ON",IF(RIGHT(#REF!,1)=".","",IF(#REF!&lt;0,"",#REF!)),"")</f>
        <v>#REF!</v>
      </c>
      <c r="U110" s="18" t="e">
        <f>IF(#REF!="ON",IF(RIGHT(#REF!,1)=".","",IF(#REF!&lt;0,"",#REF!)),"")</f>
        <v>#REF!</v>
      </c>
      <c r="V110" s="18" t="e">
        <f>IF(#REF!="ON",IF(RIGHT(#REF!,1)=".","",IF(#REF!&lt;0,"",#REF!)),"")</f>
        <v>#REF!</v>
      </c>
      <c r="W110" s="18" t="e">
        <f>IF(#REF!="ON",IF(RIGHT(#REF!,1)=".","",IF(#REF!&lt;0,"",#REF!)),"")</f>
        <v>#REF!</v>
      </c>
      <c r="X110" s="18" t="e">
        <f>IF(#REF!="ON",IF(RIGHT(#REF!,1)=".","",IF(#REF!&lt;0,"",#REF!)),"")</f>
        <v>#REF!</v>
      </c>
      <c r="Y110" s="18" t="e">
        <f>IF(#REF!="ON",IF(RIGHT(#REF!,1)=".","",IF(#REF!&lt;0,"",#REF!)),"")</f>
        <v>#REF!</v>
      </c>
      <c r="Z110" s="18" t="e">
        <f>IF(#REF!="ON",IF(RIGHT(#REF!,1)=".","",IF(#REF!&lt;0,"",#REF!)),"")</f>
        <v>#REF!</v>
      </c>
      <c r="AA110" s="18" t="e">
        <f>IF(#REF!="ON",IF(RIGHT(#REF!,1)=".","",IF(#REF!&lt;0,"",#REF!)),"")</f>
        <v>#REF!</v>
      </c>
      <c r="AB110" s="18" t="e">
        <f>IF(#REF!="ON",IF(RIGHT(#REF!,1)=".","",IF(#REF!&lt;0,"",#REF!)),"")</f>
        <v>#REF!</v>
      </c>
      <c r="AC110" s="18" t="e">
        <f>IF(#REF!="ON",IF(RIGHT(#REF!,1)=".","",IF(#REF!&lt;0,"",#REF!)),"")</f>
        <v>#REF!</v>
      </c>
      <c r="AD110" s="19" t="e">
        <f>IF(#REF!="ON",IF(RIGHT(#REF!,1)=".","",IF(#REF!&lt;0,"",#REF!)),"")</f>
        <v>#REF!</v>
      </c>
    </row>
    <row r="111" spans="1:30" ht="28.7" customHeight="1">
      <c r="A111" s="13">
        <v>110</v>
      </c>
      <c r="B111" s="21">
        <f t="shared" si="4"/>
        <v>50</v>
      </c>
      <c r="C111" s="15" t="e">
        <f>LOOKUP(A111,#REF!,#REF!)</f>
        <v>#REF!</v>
      </c>
      <c r="D111" s="16" t="e">
        <f>IF(#REF!="ON",F111&amp;IF(#REF!&gt;0,",giảm "&amp;#REF!&amp;"% học phí",""),"")</f>
        <v>#REF!</v>
      </c>
      <c r="E111" s="17" t="e">
        <f>IF(#REF!="ON",SUMIF(#REF!,"&gt;0"),"")</f>
        <v>#REF!</v>
      </c>
      <c r="F111" s="16"/>
      <c r="G111" s="18" t="e">
        <f>IF(#REF!="ON",IF(RIGHT(#REF!,1)=".","",IF(#REF!&lt;0,"",#REF!)),"")</f>
        <v>#REF!</v>
      </c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 t="e">
        <f>IF(#REF!="ON",IF(RIGHT(#REF!,1)=".","",IF(#REF!&lt;0,"",#REF!)),"")</f>
        <v>#REF!</v>
      </c>
      <c r="U111" s="18" t="e">
        <f>IF(#REF!="ON",IF(RIGHT(#REF!,1)=".","",IF(#REF!&lt;0,"",#REF!)),"")</f>
        <v>#REF!</v>
      </c>
      <c r="V111" s="18" t="e">
        <f>IF(#REF!="ON",IF(RIGHT(#REF!,1)=".","",IF(#REF!&lt;0,"",#REF!)),"")</f>
        <v>#REF!</v>
      </c>
      <c r="W111" s="18" t="e">
        <f>IF(#REF!="ON",IF(RIGHT(#REF!,1)=".","",IF(#REF!&lt;0,"",#REF!)),"")</f>
        <v>#REF!</v>
      </c>
      <c r="X111" s="18" t="e">
        <f>IF(#REF!="ON",IF(RIGHT(#REF!,1)=".","",IF(#REF!&lt;0,"",#REF!)),"")</f>
        <v>#REF!</v>
      </c>
      <c r="Y111" s="18" t="e">
        <f>IF(#REF!="ON",IF(RIGHT(#REF!,1)=".","",IF(#REF!&lt;0,"",#REF!)),"")</f>
        <v>#REF!</v>
      </c>
      <c r="Z111" s="18" t="e">
        <f>IF(#REF!="ON",IF(RIGHT(#REF!,1)=".","",IF(#REF!&lt;0,"",#REF!)),"")</f>
        <v>#REF!</v>
      </c>
      <c r="AA111" s="18" t="e">
        <f>IF(#REF!="ON",IF(RIGHT(#REF!,1)=".","",IF(#REF!&lt;0,"",#REF!)),"")</f>
        <v>#REF!</v>
      </c>
      <c r="AB111" s="18" t="e">
        <f>IF(#REF!="ON",IF(RIGHT(#REF!,1)=".","",IF(#REF!&lt;0,"",#REF!)),"")</f>
        <v>#REF!</v>
      </c>
      <c r="AC111" s="18" t="e">
        <f>IF(#REF!="ON",IF(RIGHT(#REF!,1)=".","",IF(#REF!&lt;0,"",#REF!)),"")</f>
        <v>#REF!</v>
      </c>
      <c r="AD111" s="19" t="e">
        <f>IF(#REF!="ON",IF(RIGHT(#REF!,1)=".","",IF(#REF!&lt;0,"",#REF!)),"")</f>
        <v>#REF!</v>
      </c>
    </row>
    <row r="112" spans="1:30" ht="28.7" customHeight="1">
      <c r="A112" s="13">
        <v>111</v>
      </c>
      <c r="B112" s="21">
        <f>50+10+40+50+40+30+20+20</f>
        <v>260</v>
      </c>
      <c r="C112" s="15" t="e">
        <f>LOOKUP(A112,#REF!,#REF!)</f>
        <v>#REF!</v>
      </c>
      <c r="D112" s="16" t="e">
        <f>IF(#REF!="ON",F112&amp;IF(#REF!&gt;0,",giảm "&amp;#REF!&amp;"% học phí",""),"")</f>
        <v>#REF!</v>
      </c>
      <c r="E112" s="17" t="e">
        <f>IF(#REF!="ON",SUMIF(#REF!,"&gt;0"),"")</f>
        <v>#REF!</v>
      </c>
      <c r="F112" s="16"/>
      <c r="G112" s="18" t="e">
        <f>IF(#REF!="ON",IF(RIGHT(#REF!,1)=".","",IF(#REF!&lt;0,"",#REF!)),"")</f>
        <v>#REF!</v>
      </c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 t="e">
        <f>IF(#REF!="ON",IF(RIGHT(#REF!,1)=".","",IF(#REF!&lt;0,"",#REF!)),"")</f>
        <v>#REF!</v>
      </c>
      <c r="U112" s="18" t="e">
        <f>IF(#REF!="ON",IF(RIGHT(#REF!,1)=".","",IF(#REF!&lt;0,"",#REF!)),"")</f>
        <v>#REF!</v>
      </c>
      <c r="V112" s="18" t="e">
        <f>IF(#REF!="ON",IF(RIGHT(#REF!,1)=".","",IF(#REF!&lt;0,"",#REF!)),"")</f>
        <v>#REF!</v>
      </c>
      <c r="W112" s="18" t="e">
        <f>IF(#REF!="ON",IF(RIGHT(#REF!,1)=".","",IF(#REF!&lt;0,"",#REF!)),"")</f>
        <v>#REF!</v>
      </c>
      <c r="X112" s="18" t="e">
        <f>IF(#REF!="ON",IF(RIGHT(#REF!,1)=".","",IF(#REF!&lt;0,"",#REF!)),"")</f>
        <v>#REF!</v>
      </c>
      <c r="Y112" s="18" t="e">
        <f>IF(#REF!="ON",IF(RIGHT(#REF!,1)=".","",IF(#REF!&lt;0,"",#REF!)),"")</f>
        <v>#REF!</v>
      </c>
      <c r="Z112" s="18" t="e">
        <f>IF(#REF!="ON",IF(RIGHT(#REF!,1)=".","",IF(#REF!&lt;0,"",#REF!)),"")</f>
        <v>#REF!</v>
      </c>
      <c r="AA112" s="18" t="e">
        <f>IF(#REF!="ON",IF(RIGHT(#REF!,1)=".","",IF(#REF!&lt;0,"",#REF!)),"")</f>
        <v>#REF!</v>
      </c>
      <c r="AB112" s="18" t="e">
        <f>IF(#REF!="ON",IF(RIGHT(#REF!,1)=".","",IF(#REF!&lt;0,"",#REF!)),"")</f>
        <v>#REF!</v>
      </c>
      <c r="AC112" s="18" t="e">
        <f>IF(#REF!="ON",IF(RIGHT(#REF!,1)=".","",IF(#REF!&lt;0,"",#REF!)),"")</f>
        <v>#REF!</v>
      </c>
      <c r="AD112" s="19" t="e">
        <f>IF(#REF!="ON",IF(RIGHT(#REF!,1)=".","",IF(#REF!&lt;0,"",#REF!)),"")</f>
        <v>#REF!</v>
      </c>
    </row>
    <row r="113" spans="1:30" ht="28.7" customHeight="1">
      <c r="A113" s="13">
        <v>112</v>
      </c>
      <c r="B113" s="21">
        <f>50+40+50+40+140</f>
        <v>320</v>
      </c>
      <c r="C113" s="15" t="e">
        <f>LOOKUP(A113,#REF!,#REF!)</f>
        <v>#REF!</v>
      </c>
      <c r="D113" s="16" t="e">
        <f>IF(#REF!="ON",F113&amp;IF(#REF!&gt;0,",giảm "&amp;#REF!&amp;"% học phí",""),"")</f>
        <v>#REF!</v>
      </c>
      <c r="E113" s="17" t="e">
        <f>IF(#REF!="ON",SUMIF(#REF!,"&gt;0"),"")</f>
        <v>#REF!</v>
      </c>
      <c r="F113" s="16"/>
      <c r="G113" s="18" t="e">
        <f>IF(#REF!="ON",IF(RIGHT(#REF!,1)=".","",IF(#REF!&lt;0,"",#REF!)),"")</f>
        <v>#REF!</v>
      </c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 t="e">
        <f>IF(#REF!="ON",IF(RIGHT(#REF!,1)=".","",IF(#REF!&lt;0,"",#REF!)),"")</f>
        <v>#REF!</v>
      </c>
      <c r="U113" s="18" t="e">
        <f>IF(#REF!="ON",IF(RIGHT(#REF!,1)=".","",IF(#REF!&lt;0,"",#REF!)),"")</f>
        <v>#REF!</v>
      </c>
      <c r="V113" s="18" t="e">
        <f>IF(#REF!="ON",IF(RIGHT(#REF!,1)=".","",IF(#REF!&lt;0,"",#REF!)),"")</f>
        <v>#REF!</v>
      </c>
      <c r="W113" s="18" t="e">
        <f>IF(#REF!="ON",IF(RIGHT(#REF!,1)=".","",IF(#REF!&lt;0,"",#REF!)),"")</f>
        <v>#REF!</v>
      </c>
      <c r="X113" s="18" t="e">
        <f>IF(#REF!="ON",IF(RIGHT(#REF!,1)=".","",IF(#REF!&lt;0,"",#REF!)),"")</f>
        <v>#REF!</v>
      </c>
      <c r="Y113" s="18" t="e">
        <f>IF(#REF!="ON",IF(RIGHT(#REF!,1)=".","",IF(#REF!&lt;0,"",#REF!)),"")</f>
        <v>#REF!</v>
      </c>
      <c r="Z113" s="18" t="e">
        <f>IF(#REF!="ON",IF(RIGHT(#REF!,1)=".","",IF(#REF!&lt;0,"",#REF!)),"")</f>
        <v>#REF!</v>
      </c>
      <c r="AA113" s="18" t="e">
        <f>IF(#REF!="ON",IF(RIGHT(#REF!,1)=".","",IF(#REF!&lt;0,"",#REF!)),"")</f>
        <v>#REF!</v>
      </c>
      <c r="AB113" s="18" t="e">
        <f>IF(#REF!="ON",IF(RIGHT(#REF!,1)=".","",IF(#REF!&lt;0,"",#REF!)),"")</f>
        <v>#REF!</v>
      </c>
      <c r="AC113" s="18" t="e">
        <f>IF(#REF!="ON",IF(RIGHT(#REF!,1)=".","",IF(#REF!&lt;0,"",#REF!)),"")</f>
        <v>#REF!</v>
      </c>
      <c r="AD113" s="19" t="e">
        <f>IF(#REF!="ON",IF(RIGHT(#REF!,1)=".","",IF(#REF!&lt;0,"",#REF!)),"")</f>
        <v>#REF!</v>
      </c>
    </row>
    <row r="114" spans="1:30" ht="28.7" customHeight="1">
      <c r="A114" s="13">
        <v>113</v>
      </c>
      <c r="B114" s="21">
        <f>30+10+60+10</f>
        <v>110</v>
      </c>
      <c r="C114" s="15" t="e">
        <f>LOOKUP(A114,#REF!,#REF!)</f>
        <v>#REF!</v>
      </c>
      <c r="D114" s="16" t="e">
        <f>IF(#REF!="ON",F114&amp;IF(#REF!&gt;0,",giảm "&amp;#REF!&amp;"% học phí",""),"")</f>
        <v>#REF!</v>
      </c>
      <c r="E114" s="17" t="e">
        <f>IF(#REF!="ON",SUMIF(#REF!,"&gt;0"),"")</f>
        <v>#REF!</v>
      </c>
      <c r="F114" s="16"/>
      <c r="G114" s="18" t="e">
        <f>IF(#REF!="ON",IF(RIGHT(#REF!,1)=".","",IF(#REF!&lt;0,"",#REF!)),"")</f>
        <v>#REF!</v>
      </c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 t="e">
        <f>IF(#REF!="ON",IF(RIGHT(#REF!,1)=".","",IF(#REF!&lt;0,"",#REF!)),"")</f>
        <v>#REF!</v>
      </c>
      <c r="U114" s="18" t="e">
        <f>IF(#REF!="ON",IF(RIGHT(#REF!,1)=".","",IF(#REF!&lt;0,"",#REF!)),"")</f>
        <v>#REF!</v>
      </c>
      <c r="V114" s="18" t="e">
        <f>IF(#REF!="ON",IF(RIGHT(#REF!,1)=".","",IF(#REF!&lt;0,"",#REF!)),"")</f>
        <v>#REF!</v>
      </c>
      <c r="W114" s="18" t="e">
        <f>IF(#REF!="ON",IF(RIGHT(#REF!,1)=".","",IF(#REF!&lt;0,"",#REF!)),"")</f>
        <v>#REF!</v>
      </c>
      <c r="X114" s="18" t="e">
        <f>IF(#REF!="ON",IF(RIGHT(#REF!,1)=".","",IF(#REF!&lt;0,"",#REF!)),"")</f>
        <v>#REF!</v>
      </c>
      <c r="Y114" s="18" t="e">
        <f>IF(#REF!="ON",IF(RIGHT(#REF!,1)=".","",IF(#REF!&lt;0,"",#REF!)),"")</f>
        <v>#REF!</v>
      </c>
      <c r="Z114" s="18" t="e">
        <f>IF(#REF!="ON",IF(RIGHT(#REF!,1)=".","",IF(#REF!&lt;0,"",#REF!)),"")</f>
        <v>#REF!</v>
      </c>
      <c r="AA114" s="18" t="e">
        <f>IF(#REF!="ON",IF(RIGHT(#REF!,1)=".","",IF(#REF!&lt;0,"",#REF!)),"")</f>
        <v>#REF!</v>
      </c>
      <c r="AB114" s="18" t="e">
        <f>IF(#REF!="ON",IF(RIGHT(#REF!,1)=".","",IF(#REF!&lt;0,"",#REF!)),"")</f>
        <v>#REF!</v>
      </c>
      <c r="AC114" s="18" t="e">
        <f>IF(#REF!="ON",IF(RIGHT(#REF!,1)=".","",IF(#REF!&lt;0,"",#REF!)),"")</f>
        <v>#REF!</v>
      </c>
      <c r="AD114" s="19" t="e">
        <f>IF(#REF!="ON",IF(RIGHT(#REF!,1)=".","",IF(#REF!&lt;0,"",#REF!)),"")</f>
        <v>#REF!</v>
      </c>
    </row>
    <row r="115" spans="1:30" ht="28.7" customHeight="1">
      <c r="A115" s="13">
        <v>114</v>
      </c>
      <c r="B115" s="21">
        <f>40+10+20+50+10+50+10</f>
        <v>190</v>
      </c>
      <c r="C115" s="15" t="e">
        <f>LOOKUP(A115,#REF!,#REF!)</f>
        <v>#REF!</v>
      </c>
      <c r="D115" s="16" t="e">
        <f>IF(#REF!="ON",F115&amp;IF(#REF!&gt;0,",giảm "&amp;#REF!&amp;"% học phí",""),"")</f>
        <v>#REF!</v>
      </c>
      <c r="E115" s="17" t="e">
        <f>IF(#REF!="ON",SUMIF(#REF!,"&gt;0"),"")</f>
        <v>#REF!</v>
      </c>
      <c r="F115" s="16"/>
      <c r="G115" s="18" t="e">
        <f>IF(#REF!="ON",IF(RIGHT(#REF!,1)=".","",IF(#REF!&lt;0,"",#REF!)),"")</f>
        <v>#REF!</v>
      </c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 t="e">
        <f>IF(#REF!="ON",IF(RIGHT(#REF!,1)=".","",IF(#REF!&lt;0,"",#REF!)),"")</f>
        <v>#REF!</v>
      </c>
      <c r="U115" s="18" t="e">
        <f>IF(#REF!="ON",IF(RIGHT(#REF!,1)=".","",IF(#REF!&lt;0,"",#REF!)),"")</f>
        <v>#REF!</v>
      </c>
      <c r="V115" s="18" t="e">
        <f>IF(#REF!="ON",IF(RIGHT(#REF!,1)=".","",IF(#REF!&lt;0,"",#REF!)),"")</f>
        <v>#REF!</v>
      </c>
      <c r="W115" s="18" t="e">
        <f>IF(#REF!="ON",IF(RIGHT(#REF!,1)=".","",IF(#REF!&lt;0,"",#REF!)),"")</f>
        <v>#REF!</v>
      </c>
      <c r="X115" s="18" t="e">
        <f>IF(#REF!="ON",IF(RIGHT(#REF!,1)=".","",IF(#REF!&lt;0,"",#REF!)),"")</f>
        <v>#REF!</v>
      </c>
      <c r="Y115" s="18" t="e">
        <f>IF(#REF!="ON",IF(RIGHT(#REF!,1)=".","",IF(#REF!&lt;0,"",#REF!)),"")</f>
        <v>#REF!</v>
      </c>
      <c r="Z115" s="18" t="e">
        <f>IF(#REF!="ON",IF(RIGHT(#REF!,1)=".","",IF(#REF!&lt;0,"",#REF!)),"")</f>
        <v>#REF!</v>
      </c>
      <c r="AA115" s="18" t="e">
        <f>IF(#REF!="ON",IF(RIGHT(#REF!,1)=".","",IF(#REF!&lt;0,"",#REF!)),"")</f>
        <v>#REF!</v>
      </c>
      <c r="AB115" s="18" t="e">
        <f>IF(#REF!="ON",IF(RIGHT(#REF!,1)=".","",IF(#REF!&lt;0,"",#REF!)),"")</f>
        <v>#REF!</v>
      </c>
      <c r="AC115" s="18" t="e">
        <f>IF(#REF!="ON",IF(RIGHT(#REF!,1)=".","",IF(#REF!&lt;0,"",#REF!)),"")</f>
        <v>#REF!</v>
      </c>
      <c r="AD115" s="19" t="e">
        <f>IF(#REF!="ON",IF(RIGHT(#REF!,1)=".","",IF(#REF!&lt;0,"",#REF!)),"")</f>
        <v>#REF!</v>
      </c>
    </row>
    <row r="116" spans="1:30" ht="28.7" customHeight="1">
      <c r="A116" s="13">
        <v>115</v>
      </c>
      <c r="B116" s="21">
        <f t="shared" si="6"/>
        <v>0</v>
      </c>
      <c r="C116" s="20" t="e">
        <f>LOOKUP(A116,#REF!,#REF!)</f>
        <v>#REF!</v>
      </c>
      <c r="D116" s="16" t="e">
        <f>IF(#REF!="ON",F116&amp;IF(#REF!&gt;0,",giảm "&amp;#REF!&amp;"% học phí",""),"")</f>
        <v>#REF!</v>
      </c>
      <c r="E116" s="17" t="e">
        <f>IF(#REF!="ON",SUMIF(#REF!,"&gt;0"),"")</f>
        <v>#REF!</v>
      </c>
      <c r="F116" s="16"/>
      <c r="G116" s="18" t="e">
        <f>IF(#REF!="ON",IF(RIGHT(#REF!,1)=".","",IF(#REF!&lt;0,"",#REF!)),"")</f>
        <v>#REF!</v>
      </c>
      <c r="H116" s="18" t="e">
        <f>IF(#REF!="ON",IF(RIGHT(#REF!,1)=".","",IF(#REF!&lt;0,"",#REF!)),"")</f>
        <v>#REF!</v>
      </c>
      <c r="I116" s="18" t="e">
        <f>IF(#REF!="ON",IF(RIGHT(#REF!,1)=".","",IF(#REF!&lt;0,"",#REF!)),"")</f>
        <v>#REF!</v>
      </c>
      <c r="J116" s="18" t="e">
        <f>IF(#REF!="ON",IF(RIGHT(#REF!,1)=".","",IF(#REF!&lt;0,"",#REF!)),"")</f>
        <v>#REF!</v>
      </c>
      <c r="K116" s="18" t="e">
        <f>IF(#REF!="ON",IF(RIGHT(#REF!,1)=".","",IF(#REF!&lt;0,"",#REF!)),"")</f>
        <v>#REF!</v>
      </c>
      <c r="L116" s="18" t="e">
        <f>IF(#REF!="ON",IF(RIGHT(#REF!,1)=".","",IF(#REF!&lt;0,"",#REF!)),"")</f>
        <v>#REF!</v>
      </c>
      <c r="M116" s="18" t="e">
        <f>IF(#REF!="ON",IF(RIGHT(#REF!,1)=".","",IF(#REF!&lt;0,"",#REF!)),"")</f>
        <v>#REF!</v>
      </c>
      <c r="N116" s="18" t="e">
        <f>IF(#REF!="ON",IF(RIGHT(#REF!,1)=".","",IF(#REF!&lt;0,"",#REF!)),"")</f>
        <v>#REF!</v>
      </c>
      <c r="O116" s="18" t="e">
        <f>IF(#REF!="ON",IF(RIGHT(#REF!,1)=".","",IF(#REF!&lt;0,"",#REF!)),"")</f>
        <v>#REF!</v>
      </c>
      <c r="P116" s="18" t="e">
        <f>IF(#REF!="ON",IF(RIGHT(#REF!,1)=".","",IF(#REF!&lt;0,"",#REF!)),"")</f>
        <v>#REF!</v>
      </c>
      <c r="Q116" s="18" t="e">
        <f>IF(#REF!="ON",IF(RIGHT(#REF!,1)=".","",IF(#REF!&lt;0,"",#REF!)),"")</f>
        <v>#REF!</v>
      </c>
      <c r="R116" s="18" t="e">
        <f>IF(#REF!="ON",IF(RIGHT(#REF!,1)=".","",IF(#REF!&lt;0,"",#REF!)),"")</f>
        <v>#REF!</v>
      </c>
      <c r="S116" s="18" t="e">
        <f>IF(#REF!="ON",IF(RIGHT(#REF!,1)=".","",IF(#REF!&lt;0,"",#REF!)),"")</f>
        <v>#REF!</v>
      </c>
      <c r="T116" s="18" t="e">
        <f>IF(#REF!="ON",IF(RIGHT(#REF!,1)=".","",IF(#REF!&lt;0,"",#REF!)),"")</f>
        <v>#REF!</v>
      </c>
      <c r="U116" s="18" t="e">
        <f>IF(#REF!="ON",IF(RIGHT(#REF!,1)=".","",IF(#REF!&lt;0,"",#REF!)),"")</f>
        <v>#REF!</v>
      </c>
      <c r="V116" s="18" t="e">
        <f>IF(#REF!="ON",IF(RIGHT(#REF!,1)=".","",IF(#REF!&lt;0,"",#REF!)),"")</f>
        <v>#REF!</v>
      </c>
      <c r="W116" s="18" t="e">
        <f>IF(#REF!="ON",IF(RIGHT(#REF!,1)=".","",IF(#REF!&lt;0,"",#REF!)),"")</f>
        <v>#REF!</v>
      </c>
      <c r="X116" s="18" t="e">
        <f>IF(#REF!="ON",IF(RIGHT(#REF!,1)=".","",IF(#REF!&lt;0,"",#REF!)),"")</f>
        <v>#REF!</v>
      </c>
      <c r="Y116" s="18" t="e">
        <f>IF(#REF!="ON",IF(RIGHT(#REF!,1)=".","",IF(#REF!&lt;0,"",#REF!)),"")</f>
        <v>#REF!</v>
      </c>
      <c r="Z116" s="18" t="e">
        <f>IF(#REF!="ON",IF(RIGHT(#REF!,1)=".","",IF(#REF!&lt;0,"",#REF!)),"")</f>
        <v>#REF!</v>
      </c>
      <c r="AA116" s="18" t="e">
        <f>IF(#REF!="ON",IF(RIGHT(#REF!,1)=".","",IF(#REF!&lt;0,"",#REF!)),"")</f>
        <v>#REF!</v>
      </c>
      <c r="AB116" s="18" t="e">
        <f>IF(#REF!="ON",IF(RIGHT(#REF!,1)=".","",IF(#REF!&lt;0,"",#REF!)),"")</f>
        <v>#REF!</v>
      </c>
      <c r="AC116" s="18" t="e">
        <f>IF(#REF!="ON",IF(RIGHT(#REF!,1)=".","",IF(#REF!&lt;0,"",#REF!)),"")</f>
        <v>#REF!</v>
      </c>
      <c r="AD116" s="19" t="e">
        <f>IF(#REF!="ON",IF(RIGHT(#REF!,1)=".","",IF(#REF!&lt;0,"",#REF!)),"")</f>
        <v>#REF!</v>
      </c>
    </row>
    <row r="117" spans="1:30" ht="28.7" customHeight="1">
      <c r="A117" s="13">
        <v>116</v>
      </c>
      <c r="B117" s="21">
        <f>60+10+60</f>
        <v>130</v>
      </c>
      <c r="C117" s="15" t="e">
        <f>LOOKUP(A117,#REF!,#REF!)</f>
        <v>#REF!</v>
      </c>
      <c r="D117" s="16" t="e">
        <f>IF(#REF!="ON",F117&amp;IF(#REF!&gt;0,",giảm "&amp;#REF!&amp;"% học phí",""),"")</f>
        <v>#REF!</v>
      </c>
      <c r="E117" s="17" t="e">
        <f>IF(#REF!="ON",SUMIF(#REF!,"&gt;0"),"")</f>
        <v>#REF!</v>
      </c>
      <c r="F117" s="16"/>
      <c r="G117" s="18" t="e">
        <f>IF(#REF!="ON",IF(RIGHT(#REF!,1)=".","",IF(#REF!&lt;0,"",#REF!)),"")</f>
        <v>#REF!</v>
      </c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 t="e">
        <f>IF(#REF!="ON",IF(RIGHT(#REF!,1)=".","",IF(#REF!&lt;0,"",#REF!)),"")</f>
        <v>#REF!</v>
      </c>
      <c r="U117" s="18" t="e">
        <f>IF(#REF!="ON",IF(RIGHT(#REF!,1)=".","",IF(#REF!&lt;0,"",#REF!)),"")</f>
        <v>#REF!</v>
      </c>
      <c r="V117" s="18" t="e">
        <f>IF(#REF!="ON",IF(RIGHT(#REF!,1)=".","",IF(#REF!&lt;0,"",#REF!)),"")</f>
        <v>#REF!</v>
      </c>
      <c r="W117" s="18" t="e">
        <f>IF(#REF!="ON",IF(RIGHT(#REF!,1)=".","",IF(#REF!&lt;0,"",#REF!)),"")</f>
        <v>#REF!</v>
      </c>
      <c r="X117" s="18" t="e">
        <f>IF(#REF!="ON",IF(RIGHT(#REF!,1)=".","",IF(#REF!&lt;0,"",#REF!)),"")</f>
        <v>#REF!</v>
      </c>
      <c r="Y117" s="18" t="e">
        <f>IF(#REF!="ON",IF(RIGHT(#REF!,1)=".","",IF(#REF!&lt;0,"",#REF!)),"")</f>
        <v>#REF!</v>
      </c>
      <c r="Z117" s="18" t="e">
        <f>IF(#REF!="ON",IF(RIGHT(#REF!,1)=".","",IF(#REF!&lt;0,"",#REF!)),"")</f>
        <v>#REF!</v>
      </c>
      <c r="AA117" s="18" t="e">
        <f>IF(#REF!="ON",IF(RIGHT(#REF!,1)=".","",IF(#REF!&lt;0,"",#REF!)),"")</f>
        <v>#REF!</v>
      </c>
      <c r="AB117" s="18" t="e">
        <f>IF(#REF!="ON",IF(RIGHT(#REF!,1)=".","",IF(#REF!&lt;0,"",#REF!)),"")</f>
        <v>#REF!</v>
      </c>
      <c r="AC117" s="18" t="e">
        <f>IF(#REF!="ON",IF(RIGHT(#REF!,1)=".","",IF(#REF!&lt;0,"",#REF!)),"")</f>
        <v>#REF!</v>
      </c>
      <c r="AD117" s="19" t="e">
        <f>IF(#REF!="ON",IF(RIGHT(#REF!,1)=".","",IF(#REF!&lt;0,"",#REF!)),"")</f>
        <v>#REF!</v>
      </c>
    </row>
    <row r="118" spans="1:30" ht="28.7" customHeight="1">
      <c r="A118" s="13">
        <v>117</v>
      </c>
      <c r="B118" s="21">
        <f>40+40+40</f>
        <v>120</v>
      </c>
      <c r="C118" s="15" t="e">
        <f>LOOKUP(A118,#REF!,#REF!)</f>
        <v>#REF!</v>
      </c>
      <c r="D118" s="16" t="e">
        <f>IF(#REF!="ON",F118&amp;IF(#REF!&gt;0,",giảm "&amp;#REF!&amp;"% học phí",""),"")</f>
        <v>#REF!</v>
      </c>
      <c r="E118" s="17" t="e">
        <f>IF(#REF!="ON",SUMIF(#REF!,"&gt;0"),"")</f>
        <v>#REF!</v>
      </c>
      <c r="F118" s="16"/>
      <c r="G118" s="18" t="e">
        <f>IF(#REF!="ON",IF(RIGHT(#REF!,1)=".","",IF(#REF!&lt;0,"",#REF!)),"")</f>
        <v>#REF!</v>
      </c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 t="e">
        <f>IF(#REF!="ON",IF(RIGHT(#REF!,1)=".","",IF(#REF!&lt;0,"",#REF!)),"")</f>
        <v>#REF!</v>
      </c>
      <c r="U118" s="18" t="e">
        <f>IF(#REF!="ON",IF(RIGHT(#REF!,1)=".","",IF(#REF!&lt;0,"",#REF!)),"")</f>
        <v>#REF!</v>
      </c>
      <c r="V118" s="18" t="e">
        <f>IF(#REF!="ON",IF(RIGHT(#REF!,1)=".","",IF(#REF!&lt;0,"",#REF!)),"")</f>
        <v>#REF!</v>
      </c>
      <c r="W118" s="18" t="e">
        <f>IF(#REF!="ON",IF(RIGHT(#REF!,1)=".","",IF(#REF!&lt;0,"",#REF!)),"")</f>
        <v>#REF!</v>
      </c>
      <c r="X118" s="18" t="e">
        <f>IF(#REF!="ON",IF(RIGHT(#REF!,1)=".","",IF(#REF!&lt;0,"",#REF!)),"")</f>
        <v>#REF!</v>
      </c>
      <c r="Y118" s="18" t="e">
        <f>IF(#REF!="ON",IF(RIGHT(#REF!,1)=".","",IF(#REF!&lt;0,"",#REF!)),"")</f>
        <v>#REF!</v>
      </c>
      <c r="Z118" s="18" t="e">
        <f>IF(#REF!="ON",IF(RIGHT(#REF!,1)=".","",IF(#REF!&lt;0,"",#REF!)),"")</f>
        <v>#REF!</v>
      </c>
      <c r="AA118" s="18" t="e">
        <f>IF(#REF!="ON",IF(RIGHT(#REF!,1)=".","",IF(#REF!&lt;0,"",#REF!)),"")</f>
        <v>#REF!</v>
      </c>
      <c r="AB118" s="18" t="e">
        <f>IF(#REF!="ON",IF(RIGHT(#REF!,1)=".","",IF(#REF!&lt;0,"",#REF!)),"")</f>
        <v>#REF!</v>
      </c>
      <c r="AC118" s="18" t="e">
        <f>IF(#REF!="ON",IF(RIGHT(#REF!,1)=".","",IF(#REF!&lt;0,"",#REF!)),"")</f>
        <v>#REF!</v>
      </c>
      <c r="AD118" s="19" t="e">
        <f>IF(#REF!="ON",IF(RIGHT(#REF!,1)=".","",IF(#REF!&lt;0,"",#REF!)),"")</f>
        <v>#REF!</v>
      </c>
    </row>
    <row r="119" spans="1:30" ht="28.7" customHeight="1">
      <c r="A119" s="13">
        <v>118</v>
      </c>
      <c r="B119" s="21">
        <f>20+10+20+10+10+10</f>
        <v>80</v>
      </c>
      <c r="C119" s="15" t="e">
        <f>LOOKUP(A119,#REF!,#REF!)</f>
        <v>#REF!</v>
      </c>
      <c r="D119" s="16" t="e">
        <f>IF(#REF!="ON",F119&amp;IF(#REF!&gt;0,",giảm "&amp;#REF!&amp;"% học phí",""),"")</f>
        <v>#REF!</v>
      </c>
      <c r="E119" s="17" t="e">
        <f>IF(#REF!="ON",SUMIF(#REF!,"&gt;0"),"")</f>
        <v>#REF!</v>
      </c>
      <c r="F119" s="16"/>
      <c r="G119" s="18" t="e">
        <f>IF(#REF!="ON",IF(RIGHT(#REF!,1)=".","",IF(#REF!&lt;0,"",#REF!)),"")</f>
        <v>#REF!</v>
      </c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 t="e">
        <f>IF(#REF!="ON",IF(RIGHT(#REF!,1)=".","",IF(#REF!&lt;0,"",#REF!)),"")</f>
        <v>#REF!</v>
      </c>
      <c r="U119" s="18" t="e">
        <f>IF(#REF!="ON",IF(RIGHT(#REF!,1)=".","",IF(#REF!&lt;0,"",#REF!)),"")</f>
        <v>#REF!</v>
      </c>
      <c r="V119" s="18" t="e">
        <f>IF(#REF!="ON",IF(RIGHT(#REF!,1)=".","",IF(#REF!&lt;0,"",#REF!)),"")</f>
        <v>#REF!</v>
      </c>
      <c r="W119" s="18" t="e">
        <f>IF(#REF!="ON",IF(RIGHT(#REF!,1)=".","",IF(#REF!&lt;0,"",#REF!)),"")</f>
        <v>#REF!</v>
      </c>
      <c r="X119" s="18" t="e">
        <f>IF(#REF!="ON",IF(RIGHT(#REF!,1)=".","",IF(#REF!&lt;0,"",#REF!)),"")</f>
        <v>#REF!</v>
      </c>
      <c r="Y119" s="18" t="e">
        <f>IF(#REF!="ON",IF(RIGHT(#REF!,1)=".","",IF(#REF!&lt;0,"",#REF!)),"")</f>
        <v>#REF!</v>
      </c>
      <c r="Z119" s="18" t="e">
        <f>IF(#REF!="ON",IF(RIGHT(#REF!,1)=".","",IF(#REF!&lt;0,"",#REF!)),"")</f>
        <v>#REF!</v>
      </c>
      <c r="AA119" s="18" t="e">
        <f>IF(#REF!="ON",IF(RIGHT(#REF!,1)=".","",IF(#REF!&lt;0,"",#REF!)),"")</f>
        <v>#REF!</v>
      </c>
      <c r="AB119" s="18" t="e">
        <f>IF(#REF!="ON",IF(RIGHT(#REF!,1)=".","",IF(#REF!&lt;0,"",#REF!)),"")</f>
        <v>#REF!</v>
      </c>
      <c r="AC119" s="18" t="e">
        <f>IF(#REF!="ON",IF(RIGHT(#REF!,1)=".","",IF(#REF!&lt;0,"",#REF!)),"")</f>
        <v>#REF!</v>
      </c>
      <c r="AD119" s="19" t="e">
        <f>IF(#REF!="ON",IF(RIGHT(#REF!,1)=".","",IF(#REF!&lt;0,"",#REF!)),"")</f>
        <v>#REF!</v>
      </c>
    </row>
    <row r="120" spans="1:30" ht="28.7" customHeight="1">
      <c r="A120" s="13">
        <v>119</v>
      </c>
      <c r="B120" s="21">
        <f t="shared" si="6"/>
        <v>0</v>
      </c>
      <c r="C120" s="20" t="e">
        <f>LOOKUP(A120,#REF!,#REF!)</f>
        <v>#REF!</v>
      </c>
      <c r="D120" s="16" t="e">
        <f>IF(#REF!="ON",F120&amp;IF(#REF!&gt;0,",giảm "&amp;#REF!&amp;"% học phí",""),"")</f>
        <v>#REF!</v>
      </c>
      <c r="E120" s="17" t="e">
        <f>IF(#REF!="ON",SUMIF(#REF!,"&gt;0"),"")</f>
        <v>#REF!</v>
      </c>
      <c r="F120" s="16"/>
      <c r="G120" s="18" t="e">
        <f>IF(#REF!="ON",IF(RIGHT(#REF!,1)=".","",IF(#REF!&lt;0,"",#REF!)),"")</f>
        <v>#REF!</v>
      </c>
      <c r="H120" s="18" t="e">
        <f>IF(#REF!="ON",IF(RIGHT(#REF!,1)=".","",IF(#REF!&lt;0,"",#REF!)),"")</f>
        <v>#REF!</v>
      </c>
      <c r="I120" s="18" t="e">
        <f>IF(#REF!="ON",IF(RIGHT(#REF!,1)=".","",IF(#REF!&lt;0,"",#REF!)),"")</f>
        <v>#REF!</v>
      </c>
      <c r="J120" s="18" t="e">
        <f>IF(#REF!="ON",IF(RIGHT(#REF!,1)=".","",IF(#REF!&lt;0,"",#REF!)),"")</f>
        <v>#REF!</v>
      </c>
      <c r="K120" s="18" t="e">
        <f>IF(#REF!="ON",IF(RIGHT(#REF!,1)=".","",IF(#REF!&lt;0,"",#REF!)),"")</f>
        <v>#REF!</v>
      </c>
      <c r="L120" s="18" t="e">
        <f>IF(#REF!="ON",IF(RIGHT(#REF!,1)=".","",IF(#REF!&lt;0,"",#REF!)),"")</f>
        <v>#REF!</v>
      </c>
      <c r="M120" s="18" t="e">
        <f>IF(#REF!="ON",IF(RIGHT(#REF!,1)=".","",IF(#REF!&lt;0,"",#REF!)),"")</f>
        <v>#REF!</v>
      </c>
      <c r="N120" s="18" t="e">
        <f>IF(#REF!="ON",IF(RIGHT(#REF!,1)=".","",IF(#REF!&lt;0,"",#REF!)),"")</f>
        <v>#REF!</v>
      </c>
      <c r="O120" s="18" t="e">
        <f>IF(#REF!="ON",IF(RIGHT(#REF!,1)=".","",IF(#REF!&lt;0,"",#REF!)),"")</f>
        <v>#REF!</v>
      </c>
      <c r="P120" s="18" t="e">
        <f>IF(#REF!="ON",IF(RIGHT(#REF!,1)=".","",IF(#REF!&lt;0,"",#REF!)),"")</f>
        <v>#REF!</v>
      </c>
      <c r="Q120" s="18" t="e">
        <f>IF(#REF!="ON",IF(RIGHT(#REF!,1)=".","",IF(#REF!&lt;0,"",#REF!)),"")</f>
        <v>#REF!</v>
      </c>
      <c r="R120" s="18" t="e">
        <f>IF(#REF!="ON",IF(RIGHT(#REF!,1)=".","",IF(#REF!&lt;0,"",#REF!)),"")</f>
        <v>#REF!</v>
      </c>
      <c r="S120" s="18" t="e">
        <f>IF(#REF!="ON",IF(RIGHT(#REF!,1)=".","",IF(#REF!&lt;0,"",#REF!)),"")</f>
        <v>#REF!</v>
      </c>
      <c r="T120" s="18" t="e">
        <f>IF(#REF!="ON",IF(RIGHT(#REF!,1)=".","",IF(#REF!&lt;0,"",#REF!)),"")</f>
        <v>#REF!</v>
      </c>
      <c r="U120" s="18" t="e">
        <f>IF(#REF!="ON",IF(RIGHT(#REF!,1)=".","",IF(#REF!&lt;0,"",#REF!)),"")</f>
        <v>#REF!</v>
      </c>
      <c r="V120" s="18" t="e">
        <f>IF(#REF!="ON",IF(RIGHT(#REF!,1)=".","",IF(#REF!&lt;0,"",#REF!)),"")</f>
        <v>#REF!</v>
      </c>
      <c r="W120" s="18" t="e">
        <f>IF(#REF!="ON",IF(RIGHT(#REF!,1)=".","",IF(#REF!&lt;0,"",#REF!)),"")</f>
        <v>#REF!</v>
      </c>
      <c r="X120" s="18" t="e">
        <f>IF(#REF!="ON",IF(RIGHT(#REF!,1)=".","",IF(#REF!&lt;0,"",#REF!)),"")</f>
        <v>#REF!</v>
      </c>
      <c r="Y120" s="18" t="e">
        <f>IF(#REF!="ON",IF(RIGHT(#REF!,1)=".","",IF(#REF!&lt;0,"",#REF!)),"")</f>
        <v>#REF!</v>
      </c>
      <c r="Z120" s="18" t="e">
        <f>IF(#REF!="ON",IF(RIGHT(#REF!,1)=".","",IF(#REF!&lt;0,"",#REF!)),"")</f>
        <v>#REF!</v>
      </c>
      <c r="AA120" s="18" t="e">
        <f>IF(#REF!="ON",IF(RIGHT(#REF!,1)=".","",IF(#REF!&lt;0,"",#REF!)),"")</f>
        <v>#REF!</v>
      </c>
      <c r="AB120" s="18" t="e">
        <f>IF(#REF!="ON",IF(RIGHT(#REF!,1)=".","",IF(#REF!&lt;0,"",#REF!)),"")</f>
        <v>#REF!</v>
      </c>
      <c r="AC120" s="18" t="e">
        <f>IF(#REF!="ON",IF(RIGHT(#REF!,1)=".","",IF(#REF!&lt;0,"",#REF!)),"")</f>
        <v>#REF!</v>
      </c>
      <c r="AD120" s="19" t="e">
        <f>IF(#REF!="ON",IF(RIGHT(#REF!,1)=".","",IF(#REF!&lt;0,"",#REF!)),"")</f>
        <v>#REF!</v>
      </c>
    </row>
    <row r="121" spans="1:30" ht="28.7" customHeight="1">
      <c r="A121" s="13">
        <v>120</v>
      </c>
      <c r="B121" s="21">
        <f>30+10+50</f>
        <v>90</v>
      </c>
      <c r="C121" s="15" t="e">
        <f>LOOKUP(A121,#REF!,#REF!)</f>
        <v>#REF!</v>
      </c>
      <c r="D121" s="16" t="e">
        <f>IF(#REF!="ON",F121&amp;IF(#REF!&gt;0,",giảm "&amp;#REF!&amp;"% học phí",""),"")</f>
        <v>#REF!</v>
      </c>
      <c r="E121" s="17" t="e">
        <f>IF(#REF!="ON",SUMIF(#REF!,"&gt;0"),"")</f>
        <v>#REF!</v>
      </c>
      <c r="F121" s="16"/>
      <c r="G121" s="18" t="e">
        <f>IF(#REF!="ON",IF(RIGHT(#REF!,1)=".","",IF(#REF!&lt;0,"",#REF!)),"")</f>
        <v>#REF!</v>
      </c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 t="e">
        <f>IF(#REF!="ON",IF(RIGHT(#REF!,1)=".","",IF(#REF!&lt;0,"",#REF!)),"")</f>
        <v>#REF!</v>
      </c>
      <c r="U121" s="18" t="e">
        <f>IF(#REF!="ON",IF(RIGHT(#REF!,1)=".","",IF(#REF!&lt;0,"",#REF!)),"")</f>
        <v>#REF!</v>
      </c>
      <c r="V121" s="18" t="e">
        <f>IF(#REF!="ON",IF(RIGHT(#REF!,1)=".","",IF(#REF!&lt;0,"",#REF!)),"")</f>
        <v>#REF!</v>
      </c>
      <c r="W121" s="18" t="e">
        <f>IF(#REF!="ON",IF(RIGHT(#REF!,1)=".","",IF(#REF!&lt;0,"",#REF!)),"")</f>
        <v>#REF!</v>
      </c>
      <c r="X121" s="18" t="e">
        <f>IF(#REF!="ON",IF(RIGHT(#REF!,1)=".","",IF(#REF!&lt;0,"",#REF!)),"")</f>
        <v>#REF!</v>
      </c>
      <c r="Y121" s="18" t="e">
        <f>IF(#REF!="ON",IF(RIGHT(#REF!,1)=".","",IF(#REF!&lt;0,"",#REF!)),"")</f>
        <v>#REF!</v>
      </c>
      <c r="Z121" s="18" t="e">
        <f>IF(#REF!="ON",IF(RIGHT(#REF!,1)=".","",IF(#REF!&lt;0,"",#REF!)),"")</f>
        <v>#REF!</v>
      </c>
      <c r="AA121" s="18" t="e">
        <f>IF(#REF!="ON",IF(RIGHT(#REF!,1)=".","",IF(#REF!&lt;0,"",#REF!)),"")</f>
        <v>#REF!</v>
      </c>
      <c r="AB121" s="18" t="e">
        <f>IF(#REF!="ON",IF(RIGHT(#REF!,1)=".","",IF(#REF!&lt;0,"",#REF!)),"")</f>
        <v>#REF!</v>
      </c>
      <c r="AC121" s="18" t="e">
        <f>IF(#REF!="ON",IF(RIGHT(#REF!,1)=".","",IF(#REF!&lt;0,"",#REF!)),"")</f>
        <v>#REF!</v>
      </c>
      <c r="AD121" s="19" t="e">
        <f>IF(#REF!="ON",IF(RIGHT(#REF!,1)=".","",IF(#REF!&lt;0,"",#REF!)),"")</f>
        <v>#REF!</v>
      </c>
    </row>
    <row r="122" spans="1:30" ht="28.7" customHeight="1">
      <c r="A122" s="13">
        <v>121</v>
      </c>
      <c r="B122" s="21">
        <f>20+10+60+20</f>
        <v>110</v>
      </c>
      <c r="C122" s="15" t="e">
        <f>LOOKUP(A122,#REF!,#REF!)</f>
        <v>#REF!</v>
      </c>
      <c r="D122" s="16" t="e">
        <f>IF(#REF!="ON",F122&amp;IF(#REF!&gt;0,",giảm "&amp;#REF!&amp;"% học phí",""),"")</f>
        <v>#REF!</v>
      </c>
      <c r="E122" s="17" t="e">
        <f>IF(#REF!="ON",SUMIF(#REF!,"&gt;0"),"")</f>
        <v>#REF!</v>
      </c>
      <c r="F122" s="16"/>
      <c r="G122" s="18" t="e">
        <f>IF(#REF!="ON",IF(RIGHT(#REF!,1)=".","",IF(#REF!&lt;0,"",#REF!)),"")</f>
        <v>#REF!</v>
      </c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 t="e">
        <f>IF(#REF!="ON",IF(RIGHT(#REF!,1)=".","",IF(#REF!&lt;0,"",#REF!)),"")</f>
        <v>#REF!</v>
      </c>
      <c r="U122" s="18" t="e">
        <f>IF(#REF!="ON",IF(RIGHT(#REF!,1)=".","",IF(#REF!&lt;0,"",#REF!)),"")</f>
        <v>#REF!</v>
      </c>
      <c r="V122" s="18" t="e">
        <f>IF(#REF!="ON",IF(RIGHT(#REF!,1)=".","",IF(#REF!&lt;0,"",#REF!)),"")</f>
        <v>#REF!</v>
      </c>
      <c r="W122" s="18" t="e">
        <f>IF(#REF!="ON",IF(RIGHT(#REF!,1)=".","",IF(#REF!&lt;0,"",#REF!)),"")</f>
        <v>#REF!</v>
      </c>
      <c r="X122" s="18" t="e">
        <f>IF(#REF!="ON",IF(RIGHT(#REF!,1)=".","",IF(#REF!&lt;0,"",#REF!)),"")</f>
        <v>#REF!</v>
      </c>
      <c r="Y122" s="18" t="e">
        <f>IF(#REF!="ON",IF(RIGHT(#REF!,1)=".","",IF(#REF!&lt;0,"",#REF!)),"")</f>
        <v>#REF!</v>
      </c>
      <c r="Z122" s="18" t="e">
        <f>IF(#REF!="ON",IF(RIGHT(#REF!,1)=".","",IF(#REF!&lt;0,"",#REF!)),"")</f>
        <v>#REF!</v>
      </c>
      <c r="AA122" s="18" t="e">
        <f>IF(#REF!="ON",IF(RIGHT(#REF!,1)=".","",IF(#REF!&lt;0,"",#REF!)),"")</f>
        <v>#REF!</v>
      </c>
      <c r="AB122" s="18" t="e">
        <f>IF(#REF!="ON",IF(RIGHT(#REF!,1)=".","",IF(#REF!&lt;0,"",#REF!)),"")</f>
        <v>#REF!</v>
      </c>
      <c r="AC122" s="18" t="e">
        <f>IF(#REF!="ON",IF(RIGHT(#REF!,1)=".","",IF(#REF!&lt;0,"",#REF!)),"")</f>
        <v>#REF!</v>
      </c>
      <c r="AD122" s="19" t="e">
        <f>IF(#REF!="ON",IF(RIGHT(#REF!,1)=".","",IF(#REF!&lt;0,"",#REF!)),"")</f>
        <v>#REF!</v>
      </c>
    </row>
    <row r="123" spans="1:30" ht="28.7" customHeight="1">
      <c r="A123" s="13">
        <v>122</v>
      </c>
      <c r="B123" s="21">
        <f>20+10+40+40+70+40+20+50</f>
        <v>290</v>
      </c>
      <c r="C123" s="15" t="e">
        <f>LOOKUP(A123,#REF!,#REF!)</f>
        <v>#REF!</v>
      </c>
      <c r="D123" s="16" t="e">
        <f>IF(#REF!="ON",F123&amp;IF(#REF!&gt;0,",giảm "&amp;#REF!&amp;"% học phí",""),"")</f>
        <v>#REF!</v>
      </c>
      <c r="E123" s="17" t="e">
        <f>IF(#REF!="ON",SUMIF(#REF!,"&gt;0"),"")</f>
        <v>#REF!</v>
      </c>
      <c r="F123" s="16"/>
      <c r="G123" s="18" t="e">
        <f>IF(#REF!="ON",IF(RIGHT(#REF!,1)=".","",IF(#REF!&lt;0,"",#REF!)),"")</f>
        <v>#REF!</v>
      </c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 t="e">
        <f>IF(#REF!="ON",IF(RIGHT(#REF!,1)=".","",IF(#REF!&lt;0,"",#REF!)),"")</f>
        <v>#REF!</v>
      </c>
      <c r="U123" s="18" t="e">
        <f>IF(#REF!="ON",IF(RIGHT(#REF!,1)=".","",IF(#REF!&lt;0,"",#REF!)),"")</f>
        <v>#REF!</v>
      </c>
      <c r="V123" s="18" t="e">
        <f>IF(#REF!="ON",IF(RIGHT(#REF!,1)=".","",IF(#REF!&lt;0,"",#REF!)),"")</f>
        <v>#REF!</v>
      </c>
      <c r="W123" s="18" t="e">
        <f>IF(#REF!="ON",IF(RIGHT(#REF!,1)=".","",IF(#REF!&lt;0,"",#REF!)),"")</f>
        <v>#REF!</v>
      </c>
      <c r="X123" s="18" t="e">
        <f>IF(#REF!="ON",IF(RIGHT(#REF!,1)=".","",IF(#REF!&lt;0,"",#REF!)),"")</f>
        <v>#REF!</v>
      </c>
      <c r="Y123" s="18" t="e">
        <f>IF(#REF!="ON",IF(RIGHT(#REF!,1)=".","",IF(#REF!&lt;0,"",#REF!)),"")</f>
        <v>#REF!</v>
      </c>
      <c r="Z123" s="18" t="e">
        <f>IF(#REF!="ON",IF(RIGHT(#REF!,1)=".","",IF(#REF!&lt;0,"",#REF!)),"")</f>
        <v>#REF!</v>
      </c>
      <c r="AA123" s="18" t="e">
        <f>IF(#REF!="ON",IF(RIGHT(#REF!,1)=".","",IF(#REF!&lt;0,"",#REF!)),"")</f>
        <v>#REF!</v>
      </c>
      <c r="AB123" s="18" t="e">
        <f>IF(#REF!="ON",IF(RIGHT(#REF!,1)=".","",IF(#REF!&lt;0,"",#REF!)),"")</f>
        <v>#REF!</v>
      </c>
      <c r="AC123" s="18" t="e">
        <f>IF(#REF!="ON",IF(RIGHT(#REF!,1)=".","",IF(#REF!&lt;0,"",#REF!)),"")</f>
        <v>#REF!</v>
      </c>
      <c r="AD123" s="19" t="e">
        <f>IF(#REF!="ON",IF(RIGHT(#REF!,1)=".","",IF(#REF!&lt;0,"",#REF!)),"")</f>
        <v>#REF!</v>
      </c>
    </row>
    <row r="124" spans="1:30" ht="28.7" customHeight="1">
      <c r="A124" s="13">
        <v>123</v>
      </c>
      <c r="B124" s="21">
        <f t="shared" si="6"/>
        <v>0</v>
      </c>
      <c r="C124" s="20" t="e">
        <f>LOOKUP(A124,#REF!,#REF!)</f>
        <v>#REF!</v>
      </c>
      <c r="D124" s="16" t="e">
        <f>IF(#REF!="ON",F124&amp;IF(#REF!&gt;0,",giảm "&amp;#REF!&amp;"% học phí",""),"")</f>
        <v>#REF!</v>
      </c>
      <c r="E124" s="17" t="e">
        <f>IF(#REF!="ON",SUMIF(#REF!,"&gt;0"),"")</f>
        <v>#REF!</v>
      </c>
      <c r="F124" s="16"/>
      <c r="G124" s="18" t="e">
        <f>IF(#REF!="ON",IF(RIGHT(#REF!,1)=".","",IF(#REF!&lt;0,"",#REF!)),"")</f>
        <v>#REF!</v>
      </c>
      <c r="H124" s="18" t="e">
        <f>IF(#REF!="ON",IF(RIGHT(#REF!,1)=".","",IF(#REF!&lt;0,"",#REF!)),"")</f>
        <v>#REF!</v>
      </c>
      <c r="I124" s="18" t="e">
        <f>IF(#REF!="ON",IF(RIGHT(#REF!,1)=".","",IF(#REF!&lt;0,"",#REF!)),"")</f>
        <v>#REF!</v>
      </c>
      <c r="J124" s="18" t="e">
        <f>IF(#REF!="ON",IF(RIGHT(#REF!,1)=".","",IF(#REF!&lt;0,"",#REF!)),"")</f>
        <v>#REF!</v>
      </c>
      <c r="K124" s="18" t="e">
        <f>IF(#REF!="ON",IF(RIGHT(#REF!,1)=".","",IF(#REF!&lt;0,"",#REF!)),"")</f>
        <v>#REF!</v>
      </c>
      <c r="L124" s="18" t="e">
        <f>IF(#REF!="ON",IF(RIGHT(#REF!,1)=".","",IF(#REF!&lt;0,"",#REF!)),"")</f>
        <v>#REF!</v>
      </c>
      <c r="M124" s="18" t="e">
        <f>IF(#REF!="ON",IF(RIGHT(#REF!,1)=".","",IF(#REF!&lt;0,"",#REF!)),"")</f>
        <v>#REF!</v>
      </c>
      <c r="N124" s="18" t="e">
        <f>IF(#REF!="ON",IF(RIGHT(#REF!,1)=".","",IF(#REF!&lt;0,"",#REF!)),"")</f>
        <v>#REF!</v>
      </c>
      <c r="O124" s="18" t="e">
        <f>IF(#REF!="ON",IF(RIGHT(#REF!,1)=".","",IF(#REF!&lt;0,"",#REF!)),"")</f>
        <v>#REF!</v>
      </c>
      <c r="P124" s="18" t="e">
        <f>IF(#REF!="ON",IF(RIGHT(#REF!,1)=".","",IF(#REF!&lt;0,"",#REF!)),"")</f>
        <v>#REF!</v>
      </c>
      <c r="Q124" s="18" t="e">
        <f>IF(#REF!="ON",IF(RIGHT(#REF!,1)=".","",IF(#REF!&lt;0,"",#REF!)),"")</f>
        <v>#REF!</v>
      </c>
      <c r="R124" s="18" t="e">
        <f>IF(#REF!="ON",IF(RIGHT(#REF!,1)=".","",IF(#REF!&lt;0,"",#REF!)),"")</f>
        <v>#REF!</v>
      </c>
      <c r="S124" s="18" t="e">
        <f>IF(#REF!="ON",IF(RIGHT(#REF!,1)=".","",IF(#REF!&lt;0,"",#REF!)),"")</f>
        <v>#REF!</v>
      </c>
      <c r="T124" s="18" t="e">
        <f>IF(#REF!="ON",IF(RIGHT(#REF!,1)=".","",IF(#REF!&lt;0,"",#REF!)),"")</f>
        <v>#REF!</v>
      </c>
      <c r="U124" s="18" t="e">
        <f>IF(#REF!="ON",IF(RIGHT(#REF!,1)=".","",IF(#REF!&lt;0,"",#REF!)),"")</f>
        <v>#REF!</v>
      </c>
      <c r="V124" s="18" t="e">
        <f>IF(#REF!="ON",IF(RIGHT(#REF!,1)=".","",IF(#REF!&lt;0,"",#REF!)),"")</f>
        <v>#REF!</v>
      </c>
      <c r="W124" s="18" t="e">
        <f>IF(#REF!="ON",IF(RIGHT(#REF!,1)=".","",IF(#REF!&lt;0,"",#REF!)),"")</f>
        <v>#REF!</v>
      </c>
      <c r="X124" s="18" t="e">
        <f>IF(#REF!="ON",IF(RIGHT(#REF!,1)=".","",IF(#REF!&lt;0,"",#REF!)),"")</f>
        <v>#REF!</v>
      </c>
      <c r="Y124" s="18" t="e">
        <f>IF(#REF!="ON",IF(RIGHT(#REF!,1)=".","",IF(#REF!&lt;0,"",#REF!)),"")</f>
        <v>#REF!</v>
      </c>
      <c r="Z124" s="18" t="e">
        <f>IF(#REF!="ON",IF(RIGHT(#REF!,1)=".","",IF(#REF!&lt;0,"",#REF!)),"")</f>
        <v>#REF!</v>
      </c>
      <c r="AA124" s="18" t="e">
        <f>IF(#REF!="ON",IF(RIGHT(#REF!,1)=".","",IF(#REF!&lt;0,"",#REF!)),"")</f>
        <v>#REF!</v>
      </c>
      <c r="AB124" s="18" t="e">
        <f>IF(#REF!="ON",IF(RIGHT(#REF!,1)=".","",IF(#REF!&lt;0,"",#REF!)),"")</f>
        <v>#REF!</v>
      </c>
      <c r="AC124" s="18" t="e">
        <f>IF(#REF!="ON",IF(RIGHT(#REF!,1)=".","",IF(#REF!&lt;0,"",#REF!)),"")</f>
        <v>#REF!</v>
      </c>
      <c r="AD124" s="19" t="e">
        <f>IF(#REF!="ON",IF(RIGHT(#REF!,1)=".","",IF(#REF!&lt;0,"",#REF!)),"")</f>
        <v>#REF!</v>
      </c>
    </row>
    <row r="125" spans="1:30" ht="28.7" customHeight="1">
      <c r="A125" s="13">
        <v>124</v>
      </c>
      <c r="B125" s="21">
        <f>10+10+40+50</f>
        <v>110</v>
      </c>
      <c r="C125" s="20" t="e">
        <f>LOOKUP(A125,#REF!,#REF!)</f>
        <v>#REF!</v>
      </c>
      <c r="D125" s="16" t="e">
        <f>IF(#REF!="ON",F125&amp;IF(#REF!&gt;0,",giảm "&amp;#REF!&amp;"% học phí",""),"")</f>
        <v>#REF!</v>
      </c>
      <c r="E125" s="17" t="e">
        <f>IF(#REF!="ON",SUMIF(#REF!,"&gt;0"),"")</f>
        <v>#REF!</v>
      </c>
      <c r="F125" s="16"/>
      <c r="G125" s="18" t="e">
        <f>IF(#REF!="ON",IF(RIGHT(#REF!,1)=".","",IF(#REF!&lt;0,"",#REF!)),"")</f>
        <v>#REF!</v>
      </c>
      <c r="H125" s="18" t="e">
        <f>IF(#REF!="ON",IF(RIGHT(#REF!,1)=".","",IF(#REF!&lt;0,"",#REF!)),"")</f>
        <v>#REF!</v>
      </c>
      <c r="I125" s="18"/>
      <c r="J125" s="18"/>
      <c r="K125" s="18"/>
      <c r="L125" s="18"/>
      <c r="M125" s="18"/>
      <c r="N125" s="18" t="e">
        <f>IF(#REF!="ON",IF(RIGHT(#REF!,1)=".","",IF(#REF!&lt;0,"",#REF!)),"")</f>
        <v>#REF!</v>
      </c>
      <c r="O125" s="18" t="e">
        <f>IF(#REF!="ON",IF(RIGHT(#REF!,1)=".","",IF(#REF!&lt;0,"",#REF!)),"")</f>
        <v>#REF!</v>
      </c>
      <c r="P125" s="18" t="e">
        <f>IF(#REF!="ON",IF(RIGHT(#REF!,1)=".","",IF(#REF!&lt;0,"",#REF!)),"")</f>
        <v>#REF!</v>
      </c>
      <c r="Q125" s="18" t="e">
        <f>IF(#REF!="ON",IF(RIGHT(#REF!,1)=".","",IF(#REF!&lt;0,"",#REF!)),"")</f>
        <v>#REF!</v>
      </c>
      <c r="R125" s="18" t="e">
        <f>IF(#REF!="ON",IF(RIGHT(#REF!,1)=".","",IF(#REF!&lt;0,"",#REF!)),"")</f>
        <v>#REF!</v>
      </c>
      <c r="S125" s="18" t="e">
        <f>IF(#REF!="ON",IF(RIGHT(#REF!,1)=".","",IF(#REF!&lt;0,"",#REF!)),"")</f>
        <v>#REF!</v>
      </c>
      <c r="T125" s="18" t="e">
        <f>IF(#REF!="ON",IF(RIGHT(#REF!,1)=".","",IF(#REF!&lt;0,"",#REF!)),"")</f>
        <v>#REF!</v>
      </c>
      <c r="U125" s="18" t="e">
        <f>IF(#REF!="ON",IF(RIGHT(#REF!,1)=".","",IF(#REF!&lt;0,"",#REF!)),"")</f>
        <v>#REF!</v>
      </c>
      <c r="V125" s="18" t="e">
        <f>IF(#REF!="ON",IF(RIGHT(#REF!,1)=".","",IF(#REF!&lt;0,"",#REF!)),"")</f>
        <v>#REF!</v>
      </c>
      <c r="W125" s="18" t="e">
        <f>IF(#REF!="ON",IF(RIGHT(#REF!,1)=".","",IF(#REF!&lt;0,"",#REF!)),"")</f>
        <v>#REF!</v>
      </c>
      <c r="X125" s="18" t="e">
        <f>IF(#REF!="ON",IF(RIGHT(#REF!,1)=".","",IF(#REF!&lt;0,"",#REF!)),"")</f>
        <v>#REF!</v>
      </c>
      <c r="Y125" s="18" t="e">
        <f>IF(#REF!="ON",IF(RIGHT(#REF!,1)=".","",IF(#REF!&lt;0,"",#REF!)),"")</f>
        <v>#REF!</v>
      </c>
      <c r="Z125" s="18" t="e">
        <f>IF(#REF!="ON",IF(RIGHT(#REF!,1)=".","",IF(#REF!&lt;0,"",#REF!)),"")</f>
        <v>#REF!</v>
      </c>
      <c r="AA125" s="18" t="e">
        <f>IF(#REF!="ON",IF(RIGHT(#REF!,1)=".","",IF(#REF!&lt;0,"",#REF!)),"")</f>
        <v>#REF!</v>
      </c>
      <c r="AB125" s="18" t="e">
        <f>IF(#REF!="ON",IF(RIGHT(#REF!,1)=".","",IF(#REF!&lt;0,"",#REF!)),"")</f>
        <v>#REF!</v>
      </c>
      <c r="AC125" s="18" t="e">
        <f>IF(#REF!="ON",IF(RIGHT(#REF!,1)=".","",IF(#REF!&lt;0,"",#REF!)),"")</f>
        <v>#REF!</v>
      </c>
      <c r="AD125" s="19" t="e">
        <f>IF(#REF!="ON",IF(RIGHT(#REF!,1)=".","",IF(#REF!&lt;0,"",#REF!)),"")</f>
        <v>#REF!</v>
      </c>
    </row>
    <row r="126" spans="1:30" ht="28.7" customHeight="1">
      <c r="A126" s="13">
        <v>125</v>
      </c>
      <c r="B126" s="21">
        <f t="shared" si="7"/>
        <v>20</v>
      </c>
      <c r="C126" s="15" t="e">
        <f>LOOKUP(A126,#REF!,#REF!)</f>
        <v>#REF!</v>
      </c>
      <c r="D126" s="16" t="e">
        <f>IF(#REF!="ON",F126&amp;IF(#REF!&gt;0,",giảm "&amp;#REF!&amp;"% học phí",""),"")</f>
        <v>#REF!</v>
      </c>
      <c r="E126" s="17" t="e">
        <f>IF(#REF!="ON",SUMIF(#REF!,"&gt;0"),"")</f>
        <v>#REF!</v>
      </c>
      <c r="F126" s="16"/>
      <c r="G126" s="18" t="e">
        <f>IF(#REF!="ON",IF(RIGHT(#REF!,1)=".","",IF(#REF!&lt;0,"",#REF!)),"")</f>
        <v>#REF!</v>
      </c>
      <c r="H126" s="18" t="e">
        <f>IF(#REF!="ON",IF(RIGHT(#REF!,1)=".","",IF(#REF!&lt;0,"",#REF!)),"")</f>
        <v>#REF!</v>
      </c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 t="e">
        <f>IF(#REF!="ON",IF(RIGHT(#REF!,1)=".","",IF(#REF!&lt;0,"",#REF!)),"")</f>
        <v>#REF!</v>
      </c>
      <c r="U126" s="18" t="e">
        <f>IF(#REF!="ON",IF(RIGHT(#REF!,1)=".","",IF(#REF!&lt;0,"",#REF!)),"")</f>
        <v>#REF!</v>
      </c>
      <c r="V126" s="18" t="e">
        <f>IF(#REF!="ON",IF(RIGHT(#REF!,1)=".","",IF(#REF!&lt;0,"",#REF!)),"")</f>
        <v>#REF!</v>
      </c>
      <c r="W126" s="18" t="e">
        <f>IF(#REF!="ON",IF(RIGHT(#REF!,1)=".","",IF(#REF!&lt;0,"",#REF!)),"")</f>
        <v>#REF!</v>
      </c>
      <c r="X126" s="18" t="e">
        <f>IF(#REF!="ON",IF(RIGHT(#REF!,1)=".","",IF(#REF!&lt;0,"",#REF!)),"")</f>
        <v>#REF!</v>
      </c>
      <c r="Y126" s="18" t="e">
        <f>IF(#REF!="ON",IF(RIGHT(#REF!,1)=".","",IF(#REF!&lt;0,"",#REF!)),"")</f>
        <v>#REF!</v>
      </c>
      <c r="Z126" s="18" t="e">
        <f>IF(#REF!="ON",IF(RIGHT(#REF!,1)=".","",IF(#REF!&lt;0,"",#REF!)),"")</f>
        <v>#REF!</v>
      </c>
      <c r="AA126" s="18" t="e">
        <f>IF(#REF!="ON",IF(RIGHT(#REF!,1)=".","",IF(#REF!&lt;0,"",#REF!)),"")</f>
        <v>#REF!</v>
      </c>
      <c r="AB126" s="18" t="e">
        <f>IF(#REF!="ON",IF(RIGHT(#REF!,1)=".","",IF(#REF!&lt;0,"",#REF!)),"")</f>
        <v>#REF!</v>
      </c>
      <c r="AC126" s="18" t="e">
        <f>IF(#REF!="ON",IF(RIGHT(#REF!,1)=".","",IF(#REF!&lt;0,"",#REF!)),"")</f>
        <v>#REF!</v>
      </c>
      <c r="AD126" s="19" t="e">
        <f>IF(#REF!="ON",IF(RIGHT(#REF!,1)=".","",IF(#REF!&lt;0,"",#REF!)),"")</f>
        <v>#REF!</v>
      </c>
    </row>
    <row r="127" spans="1:30" ht="28.7" customHeight="1">
      <c r="A127" s="13">
        <v>126</v>
      </c>
      <c r="B127" s="21">
        <f>30+30+30</f>
        <v>90</v>
      </c>
      <c r="C127" s="15" t="e">
        <f>LOOKUP(A127,#REF!,#REF!)</f>
        <v>#REF!</v>
      </c>
      <c r="D127" s="16" t="e">
        <f>IF(#REF!="ON",F127&amp;IF(#REF!&gt;0,",giảm "&amp;#REF!&amp;"% học phí",""),"")</f>
        <v>#REF!</v>
      </c>
      <c r="E127" s="17" t="e">
        <f>IF(#REF!="ON",SUMIF(#REF!,"&gt;0"),"")</f>
        <v>#REF!</v>
      </c>
      <c r="F127" s="16"/>
      <c r="G127" s="18" t="e">
        <f>IF(#REF!="ON",IF(RIGHT(#REF!,1)=".","",IF(#REF!&lt;0,"",#REF!)),"")</f>
        <v>#REF!</v>
      </c>
      <c r="H127" s="18" t="e">
        <f>IF(#REF!="ON",IF(RIGHT(#REF!,1)=".","",IF(#REF!&lt;0,"",#REF!)),"")</f>
        <v>#REF!</v>
      </c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 t="e">
        <f>IF(#REF!="ON",IF(RIGHT(#REF!,1)=".","",IF(#REF!&lt;0,"",#REF!)),"")</f>
        <v>#REF!</v>
      </c>
      <c r="U127" s="18" t="e">
        <f>IF(#REF!="ON",IF(RIGHT(#REF!,1)=".","",IF(#REF!&lt;0,"",#REF!)),"")</f>
        <v>#REF!</v>
      </c>
      <c r="V127" s="18" t="e">
        <f>IF(#REF!="ON",IF(RIGHT(#REF!,1)=".","",IF(#REF!&lt;0,"",#REF!)),"")</f>
        <v>#REF!</v>
      </c>
      <c r="W127" s="18" t="e">
        <f>IF(#REF!="ON",IF(RIGHT(#REF!,1)=".","",IF(#REF!&lt;0,"",#REF!)),"")</f>
        <v>#REF!</v>
      </c>
      <c r="X127" s="18" t="e">
        <f>IF(#REF!="ON",IF(RIGHT(#REF!,1)=".","",IF(#REF!&lt;0,"",#REF!)),"")</f>
        <v>#REF!</v>
      </c>
      <c r="Y127" s="18" t="e">
        <f>IF(#REF!="ON",IF(RIGHT(#REF!,1)=".","",IF(#REF!&lt;0,"",#REF!)),"")</f>
        <v>#REF!</v>
      </c>
      <c r="Z127" s="18" t="e">
        <f>IF(#REF!="ON",IF(RIGHT(#REF!,1)=".","",IF(#REF!&lt;0,"",#REF!)),"")</f>
        <v>#REF!</v>
      </c>
      <c r="AA127" s="18" t="e">
        <f>IF(#REF!="ON",IF(RIGHT(#REF!,1)=".","",IF(#REF!&lt;0,"",#REF!)),"")</f>
        <v>#REF!</v>
      </c>
      <c r="AB127" s="18" t="e">
        <f>IF(#REF!="ON",IF(RIGHT(#REF!,1)=".","",IF(#REF!&lt;0,"",#REF!)),"")</f>
        <v>#REF!</v>
      </c>
      <c r="AC127" s="18" t="e">
        <f>IF(#REF!="ON",IF(RIGHT(#REF!,1)=".","",IF(#REF!&lt;0,"",#REF!)),"")</f>
        <v>#REF!</v>
      </c>
      <c r="AD127" s="19" t="e">
        <f>IF(#REF!="ON",IF(RIGHT(#REF!,1)=".","",IF(#REF!&lt;0,"",#REF!)),"")</f>
        <v>#REF!</v>
      </c>
    </row>
    <row r="128" spans="1:30" ht="28.7" customHeight="1">
      <c r="A128" s="13">
        <v>127</v>
      </c>
      <c r="B128" s="21">
        <f>40+30+10</f>
        <v>80</v>
      </c>
      <c r="C128" s="15" t="e">
        <f>LOOKUP(A128,#REF!,#REF!)</f>
        <v>#REF!</v>
      </c>
      <c r="D128" s="16" t="e">
        <f>IF(#REF!="ON",F128&amp;IF(#REF!&gt;0,",giảm "&amp;#REF!&amp;"% học phí",""),"")</f>
        <v>#REF!</v>
      </c>
      <c r="E128" s="17" t="e">
        <f>IF(#REF!="ON",SUMIF(#REF!,"&gt;0"),"")</f>
        <v>#REF!</v>
      </c>
      <c r="F128" s="16"/>
      <c r="G128" s="18" t="e">
        <f>IF(#REF!="ON",IF(RIGHT(#REF!,1)=".","",IF(#REF!&lt;0,"",#REF!)),"")</f>
        <v>#REF!</v>
      </c>
      <c r="H128" s="18" t="e">
        <f>IF(#REF!="ON",IF(RIGHT(#REF!,1)=".","",IF(#REF!&lt;0,"",#REF!)),"")</f>
        <v>#REF!</v>
      </c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 t="e">
        <f>IF(#REF!="ON",IF(RIGHT(#REF!,1)=".","",IF(#REF!&lt;0,"",#REF!)),"")</f>
        <v>#REF!</v>
      </c>
      <c r="U128" s="18" t="e">
        <f>IF(#REF!="ON",IF(RIGHT(#REF!,1)=".","",IF(#REF!&lt;0,"",#REF!)),"")</f>
        <v>#REF!</v>
      </c>
      <c r="V128" s="18" t="e">
        <f>IF(#REF!="ON",IF(RIGHT(#REF!,1)=".","",IF(#REF!&lt;0,"",#REF!)),"")</f>
        <v>#REF!</v>
      </c>
      <c r="W128" s="18" t="e">
        <f>IF(#REF!="ON",IF(RIGHT(#REF!,1)=".","",IF(#REF!&lt;0,"",#REF!)),"")</f>
        <v>#REF!</v>
      </c>
      <c r="X128" s="18" t="e">
        <f>IF(#REF!="ON",IF(RIGHT(#REF!,1)=".","",IF(#REF!&lt;0,"",#REF!)),"")</f>
        <v>#REF!</v>
      </c>
      <c r="Y128" s="18" t="e">
        <f>IF(#REF!="ON",IF(RIGHT(#REF!,1)=".","",IF(#REF!&lt;0,"",#REF!)),"")</f>
        <v>#REF!</v>
      </c>
      <c r="Z128" s="18" t="e">
        <f>IF(#REF!="ON",IF(RIGHT(#REF!,1)=".","",IF(#REF!&lt;0,"",#REF!)),"")</f>
        <v>#REF!</v>
      </c>
      <c r="AA128" s="18" t="e">
        <f>IF(#REF!="ON",IF(RIGHT(#REF!,1)=".","",IF(#REF!&lt;0,"",#REF!)),"")</f>
        <v>#REF!</v>
      </c>
      <c r="AB128" s="18" t="e">
        <f>IF(#REF!="ON",IF(RIGHT(#REF!,1)=".","",IF(#REF!&lt;0,"",#REF!)),"")</f>
        <v>#REF!</v>
      </c>
      <c r="AC128" s="18" t="e">
        <f>IF(#REF!="ON",IF(RIGHT(#REF!,1)=".","",IF(#REF!&lt;0,"",#REF!)),"")</f>
        <v>#REF!</v>
      </c>
      <c r="AD128" s="19" t="e">
        <f>IF(#REF!="ON",IF(RIGHT(#REF!,1)=".","",IF(#REF!&lt;0,"",#REF!)),"")</f>
        <v>#REF!</v>
      </c>
    </row>
    <row r="129" spans="1:30" ht="28.7" customHeight="1">
      <c r="A129" s="13">
        <v>128</v>
      </c>
      <c r="B129" s="21">
        <f>30+50</f>
        <v>80</v>
      </c>
      <c r="C129" s="15" t="e">
        <f>LOOKUP(A129,#REF!,#REF!)</f>
        <v>#REF!</v>
      </c>
      <c r="D129" s="16" t="e">
        <f>IF(#REF!="ON",F129&amp;IF(#REF!&gt;0,",giảm "&amp;#REF!&amp;"% học phí",""),"")</f>
        <v>#REF!</v>
      </c>
      <c r="E129" s="17" t="e">
        <f>IF(#REF!="ON",SUMIF(#REF!,"&gt;0"),"")</f>
        <v>#REF!</v>
      </c>
      <c r="F129" s="16"/>
      <c r="G129" s="18" t="e">
        <f>IF(#REF!="ON",IF(RIGHT(#REF!,1)=".","",IF(#REF!&lt;0,"",#REF!)),"")</f>
        <v>#REF!</v>
      </c>
      <c r="H129" s="18" t="e">
        <f>IF(#REF!="ON",IF(RIGHT(#REF!,1)=".","",IF(#REF!&lt;0,"",#REF!)),"")</f>
        <v>#REF!</v>
      </c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 t="e">
        <f>IF(#REF!="ON",IF(RIGHT(#REF!,1)=".","",IF(#REF!&lt;0,"",#REF!)),"")</f>
        <v>#REF!</v>
      </c>
      <c r="U129" s="18" t="e">
        <f>IF(#REF!="ON",IF(RIGHT(#REF!,1)=".","",IF(#REF!&lt;0,"",#REF!)),"")</f>
        <v>#REF!</v>
      </c>
      <c r="V129" s="18" t="e">
        <f>IF(#REF!="ON",IF(RIGHT(#REF!,1)=".","",IF(#REF!&lt;0,"",#REF!)),"")</f>
        <v>#REF!</v>
      </c>
      <c r="W129" s="18" t="e">
        <f>IF(#REF!="ON",IF(RIGHT(#REF!,1)=".","",IF(#REF!&lt;0,"",#REF!)),"")</f>
        <v>#REF!</v>
      </c>
      <c r="X129" s="18" t="e">
        <f>IF(#REF!="ON",IF(RIGHT(#REF!,1)=".","",IF(#REF!&lt;0,"",#REF!)),"")</f>
        <v>#REF!</v>
      </c>
      <c r="Y129" s="18" t="e">
        <f>IF(#REF!="ON",IF(RIGHT(#REF!,1)=".","",IF(#REF!&lt;0,"",#REF!)),"")</f>
        <v>#REF!</v>
      </c>
      <c r="Z129" s="18" t="e">
        <f>IF(#REF!="ON",IF(RIGHT(#REF!,1)=".","",IF(#REF!&lt;0,"",#REF!)),"")</f>
        <v>#REF!</v>
      </c>
      <c r="AA129" s="18" t="e">
        <f>IF(#REF!="ON",IF(RIGHT(#REF!,1)=".","",IF(#REF!&lt;0,"",#REF!)),"")</f>
        <v>#REF!</v>
      </c>
      <c r="AB129" s="18" t="e">
        <f>IF(#REF!="ON",IF(RIGHT(#REF!,1)=".","",IF(#REF!&lt;0,"",#REF!)),"")</f>
        <v>#REF!</v>
      </c>
      <c r="AC129" s="18" t="e">
        <f>IF(#REF!="ON",IF(RIGHT(#REF!,1)=".","",IF(#REF!&lt;0,"",#REF!)),"")</f>
        <v>#REF!</v>
      </c>
      <c r="AD129" s="19" t="e">
        <f>IF(#REF!="ON",IF(RIGHT(#REF!,1)=".","",IF(#REF!&lt;0,"",#REF!)),"")</f>
        <v>#REF!</v>
      </c>
    </row>
    <row r="130" spans="1:30" ht="28.7" customHeight="1">
      <c r="A130" s="13">
        <v>129</v>
      </c>
      <c r="B130" s="21">
        <f t="shared" si="1"/>
        <v>10</v>
      </c>
      <c r="C130" s="15" t="e">
        <f>LOOKUP(A130,#REF!,#REF!)</f>
        <v>#REF!</v>
      </c>
      <c r="D130" s="16" t="e">
        <f>IF(#REF!="ON",F130&amp;IF(#REF!&gt;0,",giảm "&amp;#REF!&amp;"% học phí",""),"")</f>
        <v>#REF!</v>
      </c>
      <c r="E130" s="17" t="e">
        <f>IF(#REF!="ON",SUMIF(#REF!,"&gt;0"),"")</f>
        <v>#REF!</v>
      </c>
      <c r="F130" s="16"/>
      <c r="G130" s="18" t="e">
        <f>IF(#REF!="ON",IF(RIGHT(#REF!,1)=".","",IF(#REF!&lt;0,"",#REF!)),"")</f>
        <v>#REF!</v>
      </c>
      <c r="H130" s="18" t="e">
        <f>IF(#REF!="ON",IF(RIGHT(#REF!,1)=".","",IF(#REF!&lt;0,"",#REF!)),"")</f>
        <v>#REF!</v>
      </c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 t="e">
        <f>IF(#REF!="ON",IF(RIGHT(#REF!,1)=".","",IF(#REF!&lt;0,"",#REF!)),"")</f>
        <v>#REF!</v>
      </c>
      <c r="U130" s="18" t="e">
        <f>IF(#REF!="ON",IF(RIGHT(#REF!,1)=".","",IF(#REF!&lt;0,"",#REF!)),"")</f>
        <v>#REF!</v>
      </c>
      <c r="V130" s="18" t="e">
        <f>IF(#REF!="ON",IF(RIGHT(#REF!,1)=".","",IF(#REF!&lt;0,"",#REF!)),"")</f>
        <v>#REF!</v>
      </c>
      <c r="W130" s="18" t="e">
        <f>IF(#REF!="ON",IF(RIGHT(#REF!,1)=".","",IF(#REF!&lt;0,"",#REF!)),"")</f>
        <v>#REF!</v>
      </c>
      <c r="X130" s="18" t="e">
        <f>IF(#REF!="ON",IF(RIGHT(#REF!,1)=".","",IF(#REF!&lt;0,"",#REF!)),"")</f>
        <v>#REF!</v>
      </c>
      <c r="Y130" s="18" t="e">
        <f>IF(#REF!="ON",IF(RIGHT(#REF!,1)=".","",IF(#REF!&lt;0,"",#REF!)),"")</f>
        <v>#REF!</v>
      </c>
      <c r="Z130" s="18" t="e">
        <f>IF(#REF!="ON",IF(RIGHT(#REF!,1)=".","",IF(#REF!&lt;0,"",#REF!)),"")</f>
        <v>#REF!</v>
      </c>
      <c r="AA130" s="18" t="e">
        <f>IF(#REF!="ON",IF(RIGHT(#REF!,1)=".","",IF(#REF!&lt;0,"",#REF!)),"")</f>
        <v>#REF!</v>
      </c>
      <c r="AB130" s="18" t="e">
        <f>IF(#REF!="ON",IF(RIGHT(#REF!,1)=".","",IF(#REF!&lt;0,"",#REF!)),"")</f>
        <v>#REF!</v>
      </c>
      <c r="AC130" s="18" t="e">
        <f>IF(#REF!="ON",IF(RIGHT(#REF!,1)=".","",IF(#REF!&lt;0,"",#REF!)),"")</f>
        <v>#REF!</v>
      </c>
      <c r="AD130" s="19" t="e">
        <f>IF(#REF!="ON",IF(RIGHT(#REF!,1)=".","",IF(#REF!&lt;0,"",#REF!)),"")</f>
        <v>#REF!</v>
      </c>
    </row>
    <row r="131" spans="1:30" ht="28.7" customHeight="1">
      <c r="A131" s="13">
        <v>130</v>
      </c>
      <c r="B131" s="21">
        <f t="shared" si="6"/>
        <v>0</v>
      </c>
      <c r="C131" s="20" t="e">
        <f>LOOKUP(A131,#REF!,#REF!)</f>
        <v>#REF!</v>
      </c>
      <c r="D131" s="16" t="e">
        <f>IF(#REF!="ON",F131&amp;IF(#REF!&gt;0,",giảm "&amp;#REF!&amp;"% học phí",""),"")</f>
        <v>#REF!</v>
      </c>
      <c r="E131" s="17" t="e">
        <f>IF(#REF!="ON",SUMIF(#REF!,"&gt;0"),"")</f>
        <v>#REF!</v>
      </c>
      <c r="F131" s="16"/>
      <c r="G131" s="18" t="e">
        <f>IF(#REF!="ON",IF(RIGHT(#REF!,1)=".","",IF(#REF!&lt;0,"",#REF!)),"")</f>
        <v>#REF!</v>
      </c>
      <c r="H131" s="18" t="e">
        <f>IF(#REF!="ON",IF(RIGHT(#REF!,1)=".","",IF(#REF!&lt;0,"",#REF!)),"")</f>
        <v>#REF!</v>
      </c>
      <c r="I131" s="18" t="e">
        <f>IF(#REF!="ON",IF(RIGHT(#REF!,1)=".","",IF(#REF!&lt;0,"",#REF!)),"")</f>
        <v>#REF!</v>
      </c>
      <c r="J131" s="18" t="e">
        <f>IF(#REF!="ON",IF(RIGHT(#REF!,1)=".","",IF(#REF!&lt;0,"",#REF!)),"")</f>
        <v>#REF!</v>
      </c>
      <c r="K131" s="18" t="e">
        <f>IF(#REF!="ON",IF(RIGHT(#REF!,1)=".","",IF(#REF!&lt;0,"",#REF!)),"")</f>
        <v>#REF!</v>
      </c>
      <c r="L131" s="18" t="e">
        <f>IF(#REF!="ON",IF(RIGHT(#REF!,1)=".","",IF(#REF!&lt;0,"",#REF!)),"")</f>
        <v>#REF!</v>
      </c>
      <c r="M131" s="18" t="e">
        <f>IF(#REF!="ON",IF(RIGHT(#REF!,1)=".","",IF(#REF!&lt;0,"",#REF!)),"")</f>
        <v>#REF!</v>
      </c>
      <c r="N131" s="18" t="e">
        <f>IF(#REF!="ON",IF(RIGHT(#REF!,1)=".","",IF(#REF!&lt;0,"",#REF!)),"")</f>
        <v>#REF!</v>
      </c>
      <c r="O131" s="18" t="e">
        <f>IF(#REF!="ON",IF(RIGHT(#REF!,1)=".","",IF(#REF!&lt;0,"",#REF!)),"")</f>
        <v>#REF!</v>
      </c>
      <c r="P131" s="18" t="e">
        <f>IF(#REF!="ON",IF(RIGHT(#REF!,1)=".","",IF(#REF!&lt;0,"",#REF!)),"")</f>
        <v>#REF!</v>
      </c>
      <c r="Q131" s="18" t="e">
        <f>IF(#REF!="ON",IF(RIGHT(#REF!,1)=".","",IF(#REF!&lt;0,"",#REF!)),"")</f>
        <v>#REF!</v>
      </c>
      <c r="R131" s="18" t="e">
        <f>IF(#REF!="ON",IF(RIGHT(#REF!,1)=".","",IF(#REF!&lt;0,"",#REF!)),"")</f>
        <v>#REF!</v>
      </c>
      <c r="S131" s="18" t="e">
        <f>IF(#REF!="ON",IF(RIGHT(#REF!,1)=".","",IF(#REF!&lt;0,"",#REF!)),"")</f>
        <v>#REF!</v>
      </c>
      <c r="T131" s="18" t="e">
        <f>IF(#REF!="ON",IF(RIGHT(#REF!,1)=".","",IF(#REF!&lt;0,"",#REF!)),"")</f>
        <v>#REF!</v>
      </c>
      <c r="U131" s="18" t="e">
        <f>IF(#REF!="ON",IF(RIGHT(#REF!,1)=".","",IF(#REF!&lt;0,"",#REF!)),"")</f>
        <v>#REF!</v>
      </c>
      <c r="V131" s="18" t="e">
        <f>IF(#REF!="ON",IF(RIGHT(#REF!,1)=".","",IF(#REF!&lt;0,"",#REF!)),"")</f>
        <v>#REF!</v>
      </c>
      <c r="W131" s="18" t="e">
        <f>IF(#REF!="ON",IF(RIGHT(#REF!,1)=".","",IF(#REF!&lt;0,"",#REF!)),"")</f>
        <v>#REF!</v>
      </c>
      <c r="X131" s="18" t="e">
        <f>IF(#REF!="ON",IF(RIGHT(#REF!,1)=".","",IF(#REF!&lt;0,"",#REF!)),"")</f>
        <v>#REF!</v>
      </c>
      <c r="Y131" s="18" t="e">
        <f>IF(#REF!="ON",IF(RIGHT(#REF!,1)=".","",IF(#REF!&lt;0,"",#REF!)),"")</f>
        <v>#REF!</v>
      </c>
      <c r="Z131" s="18" t="e">
        <f>IF(#REF!="ON",IF(RIGHT(#REF!,1)=".","",IF(#REF!&lt;0,"",#REF!)),"")</f>
        <v>#REF!</v>
      </c>
      <c r="AA131" s="18" t="e">
        <f>IF(#REF!="ON",IF(RIGHT(#REF!,1)=".","",IF(#REF!&lt;0,"",#REF!)),"")</f>
        <v>#REF!</v>
      </c>
      <c r="AB131" s="18" t="e">
        <f>IF(#REF!="ON",IF(RIGHT(#REF!,1)=".","",IF(#REF!&lt;0,"",#REF!)),"")</f>
        <v>#REF!</v>
      </c>
      <c r="AC131" s="18" t="e">
        <f>IF(#REF!="ON",IF(RIGHT(#REF!,1)=".","",IF(#REF!&lt;0,"",#REF!)),"")</f>
        <v>#REF!</v>
      </c>
      <c r="AD131" s="19" t="e">
        <f>IF(#REF!="ON",IF(RIGHT(#REF!,1)=".","",IF(#REF!&lt;0,"",#REF!)),"")</f>
        <v>#REF!</v>
      </c>
    </row>
    <row r="132" spans="1:30" ht="28.7" customHeight="1">
      <c r="A132" s="13">
        <v>131</v>
      </c>
      <c r="B132" s="21">
        <f t="shared" si="6"/>
        <v>0</v>
      </c>
      <c r="C132" s="20" t="e">
        <f>LOOKUP(A132,#REF!,#REF!)</f>
        <v>#REF!</v>
      </c>
      <c r="D132" s="16" t="e">
        <f>IF(#REF!="ON",F132&amp;IF(#REF!&gt;0,",giảm "&amp;#REF!&amp;"% học phí",""),"")</f>
        <v>#REF!</v>
      </c>
      <c r="E132" s="17" t="e">
        <f>IF(#REF!="ON",SUMIF(#REF!,"&gt;0"),"")</f>
        <v>#REF!</v>
      </c>
      <c r="F132" s="16"/>
      <c r="G132" s="18" t="e">
        <f>IF(#REF!="ON",IF(RIGHT(#REF!,1)=".","",IF(#REF!&lt;0,"",#REF!)),"")</f>
        <v>#REF!</v>
      </c>
      <c r="H132" s="18" t="e">
        <f>IF(#REF!="ON",IF(RIGHT(#REF!,1)=".","",IF(#REF!&lt;0,"",#REF!)),"")</f>
        <v>#REF!</v>
      </c>
      <c r="I132" s="18" t="e">
        <f>IF(#REF!="ON",IF(RIGHT(#REF!,1)=".","",IF(#REF!&lt;0,"",#REF!)),"")</f>
        <v>#REF!</v>
      </c>
      <c r="J132" s="18" t="e">
        <f>IF(#REF!="ON",IF(RIGHT(#REF!,1)=".","",IF(#REF!&lt;0,"",#REF!)),"")</f>
        <v>#REF!</v>
      </c>
      <c r="K132" s="18" t="e">
        <f>IF(#REF!="ON",IF(RIGHT(#REF!,1)=".","",IF(#REF!&lt;0,"",#REF!)),"")</f>
        <v>#REF!</v>
      </c>
      <c r="L132" s="18" t="e">
        <f>IF(#REF!="ON",IF(RIGHT(#REF!,1)=".","",IF(#REF!&lt;0,"",#REF!)),"")</f>
        <v>#REF!</v>
      </c>
      <c r="M132" s="18" t="e">
        <f>IF(#REF!="ON",IF(RIGHT(#REF!,1)=".","",IF(#REF!&lt;0,"",#REF!)),"")</f>
        <v>#REF!</v>
      </c>
      <c r="N132" s="18" t="e">
        <f>IF(#REF!="ON",IF(RIGHT(#REF!,1)=".","",IF(#REF!&lt;0,"",#REF!)),"")</f>
        <v>#REF!</v>
      </c>
      <c r="O132" s="18" t="e">
        <f>IF(#REF!="ON",IF(RIGHT(#REF!,1)=".","",IF(#REF!&lt;0,"",#REF!)),"")</f>
        <v>#REF!</v>
      </c>
      <c r="P132" s="18" t="e">
        <f>IF(#REF!="ON",IF(RIGHT(#REF!,1)=".","",IF(#REF!&lt;0,"",#REF!)),"")</f>
        <v>#REF!</v>
      </c>
      <c r="Q132" s="18" t="e">
        <f>IF(#REF!="ON",IF(RIGHT(#REF!,1)=".","",IF(#REF!&lt;0,"",#REF!)),"")</f>
        <v>#REF!</v>
      </c>
      <c r="R132" s="18" t="e">
        <f>IF(#REF!="ON",IF(RIGHT(#REF!,1)=".","",IF(#REF!&lt;0,"",#REF!)),"")</f>
        <v>#REF!</v>
      </c>
      <c r="S132" s="18" t="e">
        <f>IF(#REF!="ON",IF(RIGHT(#REF!,1)=".","",IF(#REF!&lt;0,"",#REF!)),"")</f>
        <v>#REF!</v>
      </c>
      <c r="T132" s="18" t="e">
        <f>IF(#REF!="ON",IF(RIGHT(#REF!,1)=".","",IF(#REF!&lt;0,"",#REF!)),"")</f>
        <v>#REF!</v>
      </c>
      <c r="U132" s="18" t="e">
        <f>IF(#REF!="ON",IF(RIGHT(#REF!,1)=".","",IF(#REF!&lt;0,"",#REF!)),"")</f>
        <v>#REF!</v>
      </c>
      <c r="V132" s="18" t="e">
        <f>IF(#REF!="ON",IF(RIGHT(#REF!,1)=".","",IF(#REF!&lt;0,"",#REF!)),"")</f>
        <v>#REF!</v>
      </c>
      <c r="W132" s="18" t="e">
        <f>IF(#REF!="ON",IF(RIGHT(#REF!,1)=".","",IF(#REF!&lt;0,"",#REF!)),"")</f>
        <v>#REF!</v>
      </c>
      <c r="X132" s="18" t="e">
        <f>IF(#REF!="ON",IF(RIGHT(#REF!,1)=".","",IF(#REF!&lt;0,"",#REF!)),"")</f>
        <v>#REF!</v>
      </c>
      <c r="Y132" s="18" t="e">
        <f>IF(#REF!="ON",IF(RIGHT(#REF!,1)=".","",IF(#REF!&lt;0,"",#REF!)),"")</f>
        <v>#REF!</v>
      </c>
      <c r="Z132" s="18" t="e">
        <f>IF(#REF!="ON",IF(RIGHT(#REF!,1)=".","",IF(#REF!&lt;0,"",#REF!)),"")</f>
        <v>#REF!</v>
      </c>
      <c r="AA132" s="18" t="e">
        <f>IF(#REF!="ON",IF(RIGHT(#REF!,1)=".","",IF(#REF!&lt;0,"",#REF!)),"")</f>
        <v>#REF!</v>
      </c>
      <c r="AB132" s="18" t="e">
        <f>IF(#REF!="ON",IF(RIGHT(#REF!,1)=".","",IF(#REF!&lt;0,"",#REF!)),"")</f>
        <v>#REF!</v>
      </c>
      <c r="AC132" s="18" t="e">
        <f>IF(#REF!="ON",IF(RIGHT(#REF!,1)=".","",IF(#REF!&lt;0,"",#REF!)),"")</f>
        <v>#REF!</v>
      </c>
      <c r="AD132" s="19" t="e">
        <f>IF(#REF!="ON",IF(RIGHT(#REF!,1)=".","",IF(#REF!&lt;0,"",#REF!)),"")</f>
        <v>#REF!</v>
      </c>
    </row>
    <row r="133" spans="1:30" ht="28.7" customHeight="1">
      <c r="A133" s="13">
        <v>132</v>
      </c>
      <c r="B133" s="21">
        <f t="shared" si="6"/>
        <v>0</v>
      </c>
      <c r="C133" s="20" t="e">
        <f>LOOKUP(A133,#REF!,#REF!)</f>
        <v>#REF!</v>
      </c>
      <c r="D133" s="16" t="e">
        <f>IF(#REF!="ON",F133&amp;IF(#REF!&gt;0,",giảm "&amp;#REF!&amp;"% học phí",""),"")</f>
        <v>#REF!</v>
      </c>
      <c r="E133" s="17" t="e">
        <f>IF(#REF!="ON",SUMIF(#REF!,"&gt;0"),"")</f>
        <v>#REF!</v>
      </c>
      <c r="F133" s="16"/>
      <c r="G133" s="18" t="e">
        <f>IF(#REF!="ON",IF(RIGHT(#REF!,1)=".","",IF(#REF!&lt;0,"",#REF!)),"")</f>
        <v>#REF!</v>
      </c>
      <c r="H133" s="18" t="e">
        <f>IF(#REF!="ON",IF(RIGHT(#REF!,1)=".","",IF(#REF!&lt;0,"",#REF!)),"")</f>
        <v>#REF!</v>
      </c>
      <c r="I133" s="18" t="e">
        <f>IF(#REF!="ON",IF(RIGHT(#REF!,1)=".","",IF(#REF!&lt;0,"",#REF!)),"")</f>
        <v>#REF!</v>
      </c>
      <c r="J133" s="18" t="e">
        <f>IF(#REF!="ON",IF(RIGHT(#REF!,1)=".","",IF(#REF!&lt;0,"",#REF!)),"")</f>
        <v>#REF!</v>
      </c>
      <c r="K133" s="18" t="e">
        <f>IF(#REF!="ON",IF(RIGHT(#REF!,1)=".","",IF(#REF!&lt;0,"",#REF!)),"")</f>
        <v>#REF!</v>
      </c>
      <c r="L133" s="18" t="e">
        <f>IF(#REF!="ON",IF(RIGHT(#REF!,1)=".","",IF(#REF!&lt;0,"",#REF!)),"")</f>
        <v>#REF!</v>
      </c>
      <c r="M133" s="18" t="e">
        <f>IF(#REF!="ON",IF(RIGHT(#REF!,1)=".","",IF(#REF!&lt;0,"",#REF!)),"")</f>
        <v>#REF!</v>
      </c>
      <c r="N133" s="18" t="e">
        <f>IF(#REF!="ON",IF(RIGHT(#REF!,1)=".","",IF(#REF!&lt;0,"",#REF!)),"")</f>
        <v>#REF!</v>
      </c>
      <c r="O133" s="18" t="e">
        <f>IF(#REF!="ON",IF(RIGHT(#REF!,1)=".","",IF(#REF!&lt;0,"",#REF!)),"")</f>
        <v>#REF!</v>
      </c>
      <c r="P133" s="18" t="e">
        <f>IF(#REF!="ON",IF(RIGHT(#REF!,1)=".","",IF(#REF!&lt;0,"",#REF!)),"")</f>
        <v>#REF!</v>
      </c>
      <c r="Q133" s="18" t="e">
        <f>IF(#REF!="ON",IF(RIGHT(#REF!,1)=".","",IF(#REF!&lt;0,"",#REF!)),"")</f>
        <v>#REF!</v>
      </c>
      <c r="R133" s="18" t="e">
        <f>IF(#REF!="ON",IF(RIGHT(#REF!,1)=".","",IF(#REF!&lt;0,"",#REF!)),"")</f>
        <v>#REF!</v>
      </c>
      <c r="S133" s="18" t="e">
        <f>IF(#REF!="ON",IF(RIGHT(#REF!,1)=".","",IF(#REF!&lt;0,"",#REF!)),"")</f>
        <v>#REF!</v>
      </c>
      <c r="T133" s="18" t="e">
        <f>IF(#REF!="ON",IF(RIGHT(#REF!,1)=".","",IF(#REF!&lt;0,"",#REF!)),"")</f>
        <v>#REF!</v>
      </c>
      <c r="U133" s="18" t="e">
        <f>IF(#REF!="ON",IF(RIGHT(#REF!,1)=".","",IF(#REF!&lt;0,"",#REF!)),"")</f>
        <v>#REF!</v>
      </c>
      <c r="V133" s="18" t="e">
        <f>IF(#REF!="ON",IF(RIGHT(#REF!,1)=".","",IF(#REF!&lt;0,"",#REF!)),"")</f>
        <v>#REF!</v>
      </c>
      <c r="W133" s="18" t="e">
        <f>IF(#REF!="ON",IF(RIGHT(#REF!,1)=".","",IF(#REF!&lt;0,"",#REF!)),"")</f>
        <v>#REF!</v>
      </c>
      <c r="X133" s="18" t="e">
        <f>IF(#REF!="ON",IF(RIGHT(#REF!,1)=".","",IF(#REF!&lt;0,"",#REF!)),"")</f>
        <v>#REF!</v>
      </c>
      <c r="Y133" s="18" t="e">
        <f>IF(#REF!="ON",IF(RIGHT(#REF!,1)=".","",IF(#REF!&lt;0,"",#REF!)),"")</f>
        <v>#REF!</v>
      </c>
      <c r="Z133" s="18" t="e">
        <f>IF(#REF!="ON",IF(RIGHT(#REF!,1)=".","",IF(#REF!&lt;0,"",#REF!)),"")</f>
        <v>#REF!</v>
      </c>
      <c r="AA133" s="18" t="e">
        <f>IF(#REF!="ON",IF(RIGHT(#REF!,1)=".","",IF(#REF!&lt;0,"",#REF!)),"")</f>
        <v>#REF!</v>
      </c>
      <c r="AB133" s="18" t="e">
        <f>IF(#REF!="ON",IF(RIGHT(#REF!,1)=".","",IF(#REF!&lt;0,"",#REF!)),"")</f>
        <v>#REF!</v>
      </c>
      <c r="AC133" s="18" t="e">
        <f>IF(#REF!="ON",IF(RIGHT(#REF!,1)=".","",IF(#REF!&lt;0,"",#REF!)),"")</f>
        <v>#REF!</v>
      </c>
      <c r="AD133" s="19" t="e">
        <f>IF(#REF!="ON",IF(RIGHT(#REF!,1)=".","",IF(#REF!&lt;0,"",#REF!)),"")</f>
        <v>#REF!</v>
      </c>
    </row>
    <row r="134" spans="1:30" ht="28.7" customHeight="1">
      <c r="A134" s="13">
        <v>133</v>
      </c>
      <c r="B134" s="21">
        <f t="shared" si="7"/>
        <v>20</v>
      </c>
      <c r="C134" s="15" t="e">
        <f>LOOKUP(A134,#REF!,#REF!)</f>
        <v>#REF!</v>
      </c>
      <c r="D134" s="16" t="e">
        <f>IF(#REF!="ON",F134&amp;IF(#REF!&gt;0,",giảm "&amp;#REF!&amp;"% học phí",""),"")</f>
        <v>#REF!</v>
      </c>
      <c r="E134" s="17" t="e">
        <f>IF(#REF!="ON",SUMIF(#REF!,"&gt;0"),"")</f>
        <v>#REF!</v>
      </c>
      <c r="F134" s="16"/>
      <c r="G134" s="18" t="e">
        <f>IF(#REF!="ON",IF(RIGHT(#REF!,1)=".","",IF(#REF!&lt;0,"",#REF!)),"")</f>
        <v>#REF!</v>
      </c>
      <c r="H134" s="18" t="e">
        <f>IF(#REF!="ON",IF(RIGHT(#REF!,1)=".","",IF(#REF!&lt;0,"",#REF!)),"")</f>
        <v>#REF!</v>
      </c>
      <c r="I134" s="18" t="e">
        <f>IF(#REF!="ON",IF(RIGHT(#REF!,1)=".","",IF(#REF!&lt;0,"",#REF!)),"")</f>
        <v>#REF!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 t="e">
        <f>IF(#REF!="ON",IF(RIGHT(#REF!,1)=".","",IF(#REF!&lt;0,"",#REF!)),"")</f>
        <v>#REF!</v>
      </c>
      <c r="U134" s="18" t="e">
        <f>IF(#REF!="ON",IF(RIGHT(#REF!,1)=".","",IF(#REF!&lt;0,"",#REF!)),"")</f>
        <v>#REF!</v>
      </c>
      <c r="V134" s="18" t="e">
        <f>IF(#REF!="ON",IF(RIGHT(#REF!,1)=".","",IF(#REF!&lt;0,"",#REF!)),"")</f>
        <v>#REF!</v>
      </c>
      <c r="W134" s="18" t="e">
        <f>IF(#REF!="ON",IF(RIGHT(#REF!,1)=".","",IF(#REF!&lt;0,"",#REF!)),"")</f>
        <v>#REF!</v>
      </c>
      <c r="X134" s="18" t="e">
        <f>IF(#REF!="ON",IF(RIGHT(#REF!,1)=".","",IF(#REF!&lt;0,"",#REF!)),"")</f>
        <v>#REF!</v>
      </c>
      <c r="Y134" s="18" t="e">
        <f>IF(#REF!="ON",IF(RIGHT(#REF!,1)=".","",IF(#REF!&lt;0,"",#REF!)),"")</f>
        <v>#REF!</v>
      </c>
      <c r="Z134" s="18" t="e">
        <f>IF(#REF!="ON",IF(RIGHT(#REF!,1)=".","",IF(#REF!&lt;0,"",#REF!)),"")</f>
        <v>#REF!</v>
      </c>
      <c r="AA134" s="18" t="e">
        <f>IF(#REF!="ON",IF(RIGHT(#REF!,1)=".","",IF(#REF!&lt;0,"",#REF!)),"")</f>
        <v>#REF!</v>
      </c>
      <c r="AB134" s="18" t="e">
        <f>IF(#REF!="ON",IF(RIGHT(#REF!,1)=".","",IF(#REF!&lt;0,"",#REF!)),"")</f>
        <v>#REF!</v>
      </c>
      <c r="AC134" s="18" t="e">
        <f>IF(#REF!="ON",IF(RIGHT(#REF!,1)=".","",IF(#REF!&lt;0,"",#REF!)),"")</f>
        <v>#REF!</v>
      </c>
      <c r="AD134" s="19" t="e">
        <f>IF(#REF!="ON",IF(RIGHT(#REF!,1)=".","",IF(#REF!&lt;0,"",#REF!)),"")</f>
        <v>#REF!</v>
      </c>
    </row>
    <row r="135" spans="1:30" ht="28.7" customHeight="1">
      <c r="A135" s="13">
        <v>134</v>
      </c>
      <c r="B135" s="21">
        <f t="shared" si="1"/>
        <v>10</v>
      </c>
      <c r="C135" s="20" t="e">
        <f>LOOKUP(A135,#REF!,#REF!)</f>
        <v>#REF!</v>
      </c>
      <c r="D135" s="16" t="e">
        <f>IF(#REF!="ON",F135&amp;IF(#REF!&gt;0,",giảm "&amp;#REF!&amp;"% học phí",""),"")</f>
        <v>#REF!</v>
      </c>
      <c r="E135" s="17" t="e">
        <f>IF(#REF!="ON",SUMIF(#REF!,"&gt;0"),"")</f>
        <v>#REF!</v>
      </c>
      <c r="F135" s="16"/>
      <c r="G135" s="18" t="e">
        <f>IF(#REF!="ON",IF(RIGHT(#REF!,1)=".","",IF(#REF!&lt;0,"",#REF!)),"")</f>
        <v>#REF!</v>
      </c>
      <c r="H135" s="18" t="e">
        <f>IF(#REF!="ON",IF(RIGHT(#REF!,1)=".","",IF(#REF!&lt;0,"",#REF!)),"")</f>
        <v>#REF!</v>
      </c>
      <c r="I135" s="18" t="e">
        <f>IF(#REF!="ON",IF(RIGHT(#REF!,1)=".","",IF(#REF!&lt;0,"",#REF!)),"")</f>
        <v>#REF!</v>
      </c>
      <c r="J135" s="18"/>
      <c r="K135" s="18"/>
      <c r="L135" s="18"/>
      <c r="M135" s="18" t="e">
        <f>IF(#REF!="ON",IF(RIGHT(#REF!,1)=".","",IF(#REF!&lt;0,"",#REF!)),"")</f>
        <v>#REF!</v>
      </c>
      <c r="N135" s="18" t="e">
        <f>IF(#REF!="ON",IF(RIGHT(#REF!,1)=".","",IF(#REF!&lt;0,"",#REF!)),"")</f>
        <v>#REF!</v>
      </c>
      <c r="O135" s="18" t="e">
        <f>IF(#REF!="ON",IF(RIGHT(#REF!,1)=".","",IF(#REF!&lt;0,"",#REF!)),"")</f>
        <v>#REF!</v>
      </c>
      <c r="P135" s="18" t="e">
        <f>IF(#REF!="ON",IF(RIGHT(#REF!,1)=".","",IF(#REF!&lt;0,"",#REF!)),"")</f>
        <v>#REF!</v>
      </c>
      <c r="Q135" s="18" t="e">
        <f>IF(#REF!="ON",IF(RIGHT(#REF!,1)=".","",IF(#REF!&lt;0,"",#REF!)),"")</f>
        <v>#REF!</v>
      </c>
      <c r="R135" s="18" t="e">
        <f>IF(#REF!="ON",IF(RIGHT(#REF!,1)=".","",IF(#REF!&lt;0,"",#REF!)),"")</f>
        <v>#REF!</v>
      </c>
      <c r="S135" s="18" t="e">
        <f>IF(#REF!="ON",IF(RIGHT(#REF!,1)=".","",IF(#REF!&lt;0,"",#REF!)),"")</f>
        <v>#REF!</v>
      </c>
      <c r="T135" s="18" t="e">
        <f>IF(#REF!="ON",IF(RIGHT(#REF!,1)=".","",IF(#REF!&lt;0,"",#REF!)),"")</f>
        <v>#REF!</v>
      </c>
      <c r="U135" s="18" t="e">
        <f>IF(#REF!="ON",IF(RIGHT(#REF!,1)=".","",IF(#REF!&lt;0,"",#REF!)),"")</f>
        <v>#REF!</v>
      </c>
      <c r="V135" s="18" t="e">
        <f>IF(#REF!="ON",IF(RIGHT(#REF!,1)=".","",IF(#REF!&lt;0,"",#REF!)),"")</f>
        <v>#REF!</v>
      </c>
      <c r="W135" s="18" t="e">
        <f>IF(#REF!="ON",IF(RIGHT(#REF!,1)=".","",IF(#REF!&lt;0,"",#REF!)),"")</f>
        <v>#REF!</v>
      </c>
      <c r="X135" s="18" t="e">
        <f>IF(#REF!="ON",IF(RIGHT(#REF!,1)=".","",IF(#REF!&lt;0,"",#REF!)),"")</f>
        <v>#REF!</v>
      </c>
      <c r="Y135" s="18" t="e">
        <f>IF(#REF!="ON",IF(RIGHT(#REF!,1)=".","",IF(#REF!&lt;0,"",#REF!)),"")</f>
        <v>#REF!</v>
      </c>
      <c r="Z135" s="18" t="e">
        <f>IF(#REF!="ON",IF(RIGHT(#REF!,1)=".","",IF(#REF!&lt;0,"",#REF!)),"")</f>
        <v>#REF!</v>
      </c>
      <c r="AA135" s="18" t="e">
        <f>IF(#REF!="ON",IF(RIGHT(#REF!,1)=".","",IF(#REF!&lt;0,"",#REF!)),"")</f>
        <v>#REF!</v>
      </c>
      <c r="AB135" s="18" t="e">
        <f>IF(#REF!="ON",IF(RIGHT(#REF!,1)=".","",IF(#REF!&lt;0,"",#REF!)),"")</f>
        <v>#REF!</v>
      </c>
      <c r="AC135" s="18" t="e">
        <f>IF(#REF!="ON",IF(RIGHT(#REF!,1)=".","",IF(#REF!&lt;0,"",#REF!)),"")</f>
        <v>#REF!</v>
      </c>
      <c r="AD135" s="19" t="e">
        <f>IF(#REF!="ON",IF(RIGHT(#REF!,1)=".","",IF(#REF!&lt;0,"",#REF!)),"")</f>
        <v>#REF!</v>
      </c>
    </row>
    <row r="136" spans="1:30" ht="28.7" customHeight="1">
      <c r="A136" s="13">
        <v>135</v>
      </c>
      <c r="B136" s="21">
        <f t="shared" si="1"/>
        <v>10</v>
      </c>
      <c r="C136" s="15" t="e">
        <f>LOOKUP(A136,#REF!,#REF!)</f>
        <v>#REF!</v>
      </c>
      <c r="D136" s="16" t="e">
        <f>IF(#REF!="ON",F136&amp;IF(#REF!&gt;0,",giảm "&amp;#REF!&amp;"% học phí",""),"")</f>
        <v>#REF!</v>
      </c>
      <c r="E136" s="17" t="e">
        <f>IF(#REF!="ON",SUMIF(#REF!,"&gt;0"),"")</f>
        <v>#REF!</v>
      </c>
      <c r="F136" s="16"/>
      <c r="G136" s="18" t="e">
        <f>IF(#REF!="ON",IF(RIGHT(#REF!,1)=".","",IF(#REF!&lt;0,"",#REF!)),"")</f>
        <v>#REF!</v>
      </c>
      <c r="H136" s="18" t="e">
        <f>IF(#REF!="ON",IF(RIGHT(#REF!,1)=".","",IF(#REF!&lt;0,"",#REF!)),"")</f>
        <v>#REF!</v>
      </c>
      <c r="I136" s="18" t="e">
        <f>IF(#REF!="ON",IF(RIGHT(#REF!,1)=".","",IF(#REF!&lt;0,"",#REF!)),"")</f>
        <v>#REF!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 t="e">
        <f>IF(#REF!="ON",IF(RIGHT(#REF!,1)=".","",IF(#REF!&lt;0,"",#REF!)),"")</f>
        <v>#REF!</v>
      </c>
      <c r="U136" s="18" t="e">
        <f>IF(#REF!="ON",IF(RIGHT(#REF!,1)=".","",IF(#REF!&lt;0,"",#REF!)),"")</f>
        <v>#REF!</v>
      </c>
      <c r="V136" s="18" t="e">
        <f>IF(#REF!="ON",IF(RIGHT(#REF!,1)=".","",IF(#REF!&lt;0,"",#REF!)),"")</f>
        <v>#REF!</v>
      </c>
      <c r="W136" s="18" t="e">
        <f>IF(#REF!="ON",IF(RIGHT(#REF!,1)=".","",IF(#REF!&lt;0,"",#REF!)),"")</f>
        <v>#REF!</v>
      </c>
      <c r="X136" s="18" t="e">
        <f>IF(#REF!="ON",IF(RIGHT(#REF!,1)=".","",IF(#REF!&lt;0,"",#REF!)),"")</f>
        <v>#REF!</v>
      </c>
      <c r="Y136" s="18" t="e">
        <f>IF(#REF!="ON",IF(RIGHT(#REF!,1)=".","",IF(#REF!&lt;0,"",#REF!)),"")</f>
        <v>#REF!</v>
      </c>
      <c r="Z136" s="18" t="e">
        <f>IF(#REF!="ON",IF(RIGHT(#REF!,1)=".","",IF(#REF!&lt;0,"",#REF!)),"")</f>
        <v>#REF!</v>
      </c>
      <c r="AA136" s="18" t="e">
        <f>IF(#REF!="ON",IF(RIGHT(#REF!,1)=".","",IF(#REF!&lt;0,"",#REF!)),"")</f>
        <v>#REF!</v>
      </c>
      <c r="AB136" s="18" t="e">
        <f>IF(#REF!="ON",IF(RIGHT(#REF!,1)=".","",IF(#REF!&lt;0,"",#REF!)),"")</f>
        <v>#REF!</v>
      </c>
      <c r="AC136" s="18" t="e">
        <f>IF(#REF!="ON",IF(RIGHT(#REF!,1)=".","",IF(#REF!&lt;0,"",#REF!)),"")</f>
        <v>#REF!</v>
      </c>
      <c r="AD136" s="19" t="e">
        <f>IF(#REF!="ON",IF(RIGHT(#REF!,1)=".","",IF(#REF!&lt;0,"",#REF!)),"")</f>
        <v>#REF!</v>
      </c>
    </row>
    <row r="137" spans="1:30" ht="28.7" customHeight="1">
      <c r="A137" s="13">
        <v>136</v>
      </c>
      <c r="B137" s="21">
        <f t="shared" si="7"/>
        <v>20</v>
      </c>
      <c r="C137" s="15" t="e">
        <f>LOOKUP(A137,#REF!,#REF!)</f>
        <v>#REF!</v>
      </c>
      <c r="D137" s="16" t="e">
        <f>IF(#REF!="ON",F137&amp;IF(#REF!&gt;0,",giảm "&amp;#REF!&amp;"% học phí",""),"")</f>
        <v>#REF!</v>
      </c>
      <c r="E137" s="17" t="e">
        <f>IF(#REF!="ON",SUMIF(#REF!,"&gt;0"),"")</f>
        <v>#REF!</v>
      </c>
      <c r="F137" s="16"/>
      <c r="G137" s="18" t="e">
        <f>IF(#REF!="ON",IF(RIGHT(#REF!,1)=".","",IF(#REF!&lt;0,"",#REF!)),"")</f>
        <v>#REF!</v>
      </c>
      <c r="H137" s="18" t="e">
        <f>IF(#REF!="ON",IF(RIGHT(#REF!,1)=".","",IF(#REF!&lt;0,"",#REF!)),"")</f>
        <v>#REF!</v>
      </c>
      <c r="I137" s="18" t="e">
        <f>IF(#REF!="ON",IF(RIGHT(#REF!,1)=".","",IF(#REF!&lt;0,"",#REF!)),"")</f>
        <v>#REF!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 t="e">
        <f>IF(#REF!="ON",IF(RIGHT(#REF!,1)=".","",IF(#REF!&lt;0,"",#REF!)),"")</f>
        <v>#REF!</v>
      </c>
      <c r="U137" s="18" t="e">
        <f>IF(#REF!="ON",IF(RIGHT(#REF!,1)=".","",IF(#REF!&lt;0,"",#REF!)),"")</f>
        <v>#REF!</v>
      </c>
      <c r="V137" s="18" t="e">
        <f>IF(#REF!="ON",IF(RIGHT(#REF!,1)=".","",IF(#REF!&lt;0,"",#REF!)),"")</f>
        <v>#REF!</v>
      </c>
      <c r="W137" s="18" t="e">
        <f>IF(#REF!="ON",IF(RIGHT(#REF!,1)=".","",IF(#REF!&lt;0,"",#REF!)),"")</f>
        <v>#REF!</v>
      </c>
      <c r="X137" s="18" t="e">
        <f>IF(#REF!="ON",IF(RIGHT(#REF!,1)=".","",IF(#REF!&lt;0,"",#REF!)),"")</f>
        <v>#REF!</v>
      </c>
      <c r="Y137" s="18" t="e">
        <f>IF(#REF!="ON",IF(RIGHT(#REF!,1)=".","",IF(#REF!&lt;0,"",#REF!)),"")</f>
        <v>#REF!</v>
      </c>
      <c r="Z137" s="18" t="e">
        <f>IF(#REF!="ON",IF(RIGHT(#REF!,1)=".","",IF(#REF!&lt;0,"",#REF!)),"")</f>
        <v>#REF!</v>
      </c>
      <c r="AA137" s="18" t="e">
        <f>IF(#REF!="ON",IF(RIGHT(#REF!,1)=".","",IF(#REF!&lt;0,"",#REF!)),"")</f>
        <v>#REF!</v>
      </c>
      <c r="AB137" s="18" t="e">
        <f>IF(#REF!="ON",IF(RIGHT(#REF!,1)=".","",IF(#REF!&lt;0,"",#REF!)),"")</f>
        <v>#REF!</v>
      </c>
      <c r="AC137" s="18" t="e">
        <f>IF(#REF!="ON",IF(RIGHT(#REF!,1)=".","",IF(#REF!&lt;0,"",#REF!)),"")</f>
        <v>#REF!</v>
      </c>
      <c r="AD137" s="19" t="e">
        <f>IF(#REF!="ON",IF(RIGHT(#REF!,1)=".","",IF(#REF!&lt;0,"",#REF!)),"")</f>
        <v>#REF!</v>
      </c>
    </row>
    <row r="138" spans="1:30" ht="28.7" customHeight="1">
      <c r="A138" s="13">
        <v>137</v>
      </c>
      <c r="B138" s="21">
        <f>10+50+10</f>
        <v>70</v>
      </c>
      <c r="C138" s="15" t="e">
        <f>LOOKUP(A138,#REF!,#REF!)</f>
        <v>#REF!</v>
      </c>
      <c r="D138" s="16" t="e">
        <f>IF(#REF!="ON",F138&amp;IF(#REF!&gt;0,",giảm "&amp;#REF!&amp;"% học phí",""),"")</f>
        <v>#REF!</v>
      </c>
      <c r="E138" s="17" t="e">
        <f>IF(#REF!="ON",SUMIF(#REF!,"&gt;0"),"")</f>
        <v>#REF!</v>
      </c>
      <c r="F138" s="16"/>
      <c r="G138" s="18" t="e">
        <f>IF(#REF!="ON",IF(RIGHT(#REF!,1)=".","",IF(#REF!&lt;0,"",#REF!)),"")</f>
        <v>#REF!</v>
      </c>
      <c r="H138" s="18" t="e">
        <f>IF(#REF!="ON",IF(RIGHT(#REF!,1)=".","",IF(#REF!&lt;0,"",#REF!)),"")</f>
        <v>#REF!</v>
      </c>
      <c r="I138" s="18" t="e">
        <f>IF(#REF!="ON",IF(RIGHT(#REF!,1)=".","",IF(#REF!&lt;0,"",#REF!)),"")</f>
        <v>#REF!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 t="e">
        <f>IF(#REF!="ON",IF(RIGHT(#REF!,1)=".","",IF(#REF!&lt;0,"",#REF!)),"")</f>
        <v>#REF!</v>
      </c>
      <c r="U138" s="18" t="e">
        <f>IF(#REF!="ON",IF(RIGHT(#REF!,1)=".","",IF(#REF!&lt;0,"",#REF!)),"")</f>
        <v>#REF!</v>
      </c>
      <c r="V138" s="18" t="e">
        <f>IF(#REF!="ON",IF(RIGHT(#REF!,1)=".","",IF(#REF!&lt;0,"",#REF!)),"")</f>
        <v>#REF!</v>
      </c>
      <c r="W138" s="18" t="e">
        <f>IF(#REF!="ON",IF(RIGHT(#REF!,1)=".","",IF(#REF!&lt;0,"",#REF!)),"")</f>
        <v>#REF!</v>
      </c>
      <c r="X138" s="18" t="e">
        <f>IF(#REF!="ON",IF(RIGHT(#REF!,1)=".","",IF(#REF!&lt;0,"",#REF!)),"")</f>
        <v>#REF!</v>
      </c>
      <c r="Y138" s="18" t="e">
        <f>IF(#REF!="ON",IF(RIGHT(#REF!,1)=".","",IF(#REF!&lt;0,"",#REF!)),"")</f>
        <v>#REF!</v>
      </c>
      <c r="Z138" s="18" t="e">
        <f>IF(#REF!="ON",IF(RIGHT(#REF!,1)=".","",IF(#REF!&lt;0,"",#REF!)),"")</f>
        <v>#REF!</v>
      </c>
      <c r="AA138" s="18" t="e">
        <f>IF(#REF!="ON",IF(RIGHT(#REF!,1)=".","",IF(#REF!&lt;0,"",#REF!)),"")</f>
        <v>#REF!</v>
      </c>
      <c r="AB138" s="18" t="e">
        <f>IF(#REF!="ON",IF(RIGHT(#REF!,1)=".","",IF(#REF!&lt;0,"",#REF!)),"")</f>
        <v>#REF!</v>
      </c>
      <c r="AC138" s="18" t="e">
        <f>IF(#REF!="ON",IF(RIGHT(#REF!,1)=".","",IF(#REF!&lt;0,"",#REF!)),"")</f>
        <v>#REF!</v>
      </c>
      <c r="AD138" s="19" t="e">
        <f>IF(#REF!="ON",IF(RIGHT(#REF!,1)=".","",IF(#REF!&lt;0,"",#REF!)),"")</f>
        <v>#REF!</v>
      </c>
    </row>
    <row r="139" spans="1:30" ht="28.7" customHeight="1">
      <c r="A139" s="13">
        <v>138</v>
      </c>
      <c r="B139" s="21">
        <f t="shared" si="7"/>
        <v>20</v>
      </c>
      <c r="C139" s="15" t="e">
        <f>LOOKUP(A139,#REF!,#REF!)</f>
        <v>#REF!</v>
      </c>
      <c r="D139" s="16" t="e">
        <f>IF(#REF!="ON",F139&amp;IF(#REF!&gt;0,",giảm "&amp;#REF!&amp;"% học phí",""),"")</f>
        <v>#REF!</v>
      </c>
      <c r="E139" s="17" t="e">
        <f>IF(#REF!="ON",SUMIF(#REF!,"&gt;0"),"")</f>
        <v>#REF!</v>
      </c>
      <c r="F139" s="16"/>
      <c r="G139" s="18" t="e">
        <f>IF(#REF!="ON",IF(RIGHT(#REF!,1)=".","",IF(#REF!&lt;0,"",#REF!)),"")</f>
        <v>#REF!</v>
      </c>
      <c r="H139" s="18" t="e">
        <f>IF(#REF!="ON",IF(RIGHT(#REF!,1)=".","",IF(#REF!&lt;0,"",#REF!)),"")</f>
        <v>#REF!</v>
      </c>
      <c r="I139" s="18" t="e">
        <f>IF(#REF!="ON",IF(RIGHT(#REF!,1)=".","",IF(#REF!&lt;0,"",#REF!)),"")</f>
        <v>#REF!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 t="e">
        <f>IF(#REF!="ON",IF(RIGHT(#REF!,1)=".","",IF(#REF!&lt;0,"",#REF!)),"")</f>
        <v>#REF!</v>
      </c>
      <c r="U139" s="18" t="e">
        <f>IF(#REF!="ON",IF(RIGHT(#REF!,1)=".","",IF(#REF!&lt;0,"",#REF!)),"")</f>
        <v>#REF!</v>
      </c>
      <c r="V139" s="18" t="e">
        <f>IF(#REF!="ON",IF(RIGHT(#REF!,1)=".","",IF(#REF!&lt;0,"",#REF!)),"")</f>
        <v>#REF!</v>
      </c>
      <c r="W139" s="18" t="e">
        <f>IF(#REF!="ON",IF(RIGHT(#REF!,1)=".","",IF(#REF!&lt;0,"",#REF!)),"")</f>
        <v>#REF!</v>
      </c>
      <c r="X139" s="18" t="e">
        <f>IF(#REF!="ON",IF(RIGHT(#REF!,1)=".","",IF(#REF!&lt;0,"",#REF!)),"")</f>
        <v>#REF!</v>
      </c>
      <c r="Y139" s="18" t="e">
        <f>IF(#REF!="ON",IF(RIGHT(#REF!,1)=".","",IF(#REF!&lt;0,"",#REF!)),"")</f>
        <v>#REF!</v>
      </c>
      <c r="Z139" s="18" t="e">
        <f>IF(#REF!="ON",IF(RIGHT(#REF!,1)=".","",IF(#REF!&lt;0,"",#REF!)),"")</f>
        <v>#REF!</v>
      </c>
      <c r="AA139" s="18" t="e">
        <f>IF(#REF!="ON",IF(RIGHT(#REF!,1)=".","",IF(#REF!&lt;0,"",#REF!)),"")</f>
        <v>#REF!</v>
      </c>
      <c r="AB139" s="18" t="e">
        <f>IF(#REF!="ON",IF(RIGHT(#REF!,1)=".","",IF(#REF!&lt;0,"",#REF!)),"")</f>
        <v>#REF!</v>
      </c>
      <c r="AC139" s="18" t="e">
        <f>IF(#REF!="ON",IF(RIGHT(#REF!,1)=".","",IF(#REF!&lt;0,"",#REF!)),"")</f>
        <v>#REF!</v>
      </c>
      <c r="AD139" s="19" t="e">
        <f>IF(#REF!="ON",IF(RIGHT(#REF!,1)=".","",IF(#REF!&lt;0,"",#REF!)),"")</f>
        <v>#REF!</v>
      </c>
    </row>
    <row r="140" spans="1:30" ht="28.7" customHeight="1">
      <c r="A140" s="13">
        <v>139</v>
      </c>
      <c r="B140" s="21">
        <f>40+30+30+60</f>
        <v>160</v>
      </c>
      <c r="C140" s="20" t="e">
        <f>LOOKUP(A140,#REF!,#REF!)</f>
        <v>#REF!</v>
      </c>
      <c r="D140" s="16" t="e">
        <f>IF(#REF!="ON",F140&amp;IF(#REF!&gt;0,",giảm "&amp;#REF!&amp;"% học phí",""),"")</f>
        <v>#REF!</v>
      </c>
      <c r="E140" s="17" t="e">
        <f>IF(#REF!="ON",SUMIF(#REF!,"&gt;0"),"")</f>
        <v>#REF!</v>
      </c>
      <c r="F140" s="16"/>
      <c r="G140" s="18" t="e">
        <f>IF(#REF!="ON",IF(RIGHT(#REF!,1)=".","",IF(#REF!&lt;0,"",#REF!)),"")</f>
        <v>#REF!</v>
      </c>
      <c r="H140" s="18" t="e">
        <f>IF(#REF!="ON",IF(RIGHT(#REF!,1)=".","",IF(#REF!&lt;0,"",#REF!)),"")</f>
        <v>#REF!</v>
      </c>
      <c r="I140" s="18" t="e">
        <f>IF(#REF!="ON",IF(RIGHT(#REF!,1)=".","",IF(#REF!&lt;0,"",#REF!)),"")</f>
        <v>#REF!</v>
      </c>
      <c r="J140" s="18"/>
      <c r="K140" s="18"/>
      <c r="L140" s="18"/>
      <c r="M140" s="18"/>
      <c r="N140" s="18"/>
      <c r="O140" s="18"/>
      <c r="P140" s="18"/>
      <c r="Q140" s="18"/>
      <c r="R140" s="18" t="e">
        <f>IF(#REF!="ON",IF(RIGHT(#REF!,1)=".","",IF(#REF!&lt;0,"",#REF!)),"")</f>
        <v>#REF!</v>
      </c>
      <c r="S140" s="18" t="e">
        <f>IF(#REF!="ON",IF(RIGHT(#REF!,1)=".","",IF(#REF!&lt;0,"",#REF!)),"")</f>
        <v>#REF!</v>
      </c>
      <c r="T140" s="18" t="e">
        <f>IF(#REF!="ON",IF(RIGHT(#REF!,1)=".","",IF(#REF!&lt;0,"",#REF!)),"")</f>
        <v>#REF!</v>
      </c>
      <c r="U140" s="18" t="e">
        <f>IF(#REF!="ON",IF(RIGHT(#REF!,1)=".","",IF(#REF!&lt;0,"",#REF!)),"")</f>
        <v>#REF!</v>
      </c>
      <c r="V140" s="18" t="e">
        <f>IF(#REF!="ON",IF(RIGHT(#REF!,1)=".","",IF(#REF!&lt;0,"",#REF!)),"")</f>
        <v>#REF!</v>
      </c>
      <c r="W140" s="18" t="e">
        <f>IF(#REF!="ON",IF(RIGHT(#REF!,1)=".","",IF(#REF!&lt;0,"",#REF!)),"")</f>
        <v>#REF!</v>
      </c>
      <c r="X140" s="18" t="e">
        <f>IF(#REF!="ON",IF(RIGHT(#REF!,1)=".","",IF(#REF!&lt;0,"",#REF!)),"")</f>
        <v>#REF!</v>
      </c>
      <c r="Y140" s="18" t="e">
        <f>IF(#REF!="ON",IF(RIGHT(#REF!,1)=".","",IF(#REF!&lt;0,"",#REF!)),"")</f>
        <v>#REF!</v>
      </c>
      <c r="Z140" s="18" t="e">
        <f>IF(#REF!="ON",IF(RIGHT(#REF!,1)=".","",IF(#REF!&lt;0,"",#REF!)),"")</f>
        <v>#REF!</v>
      </c>
      <c r="AA140" s="18" t="e">
        <f>IF(#REF!="ON",IF(RIGHT(#REF!,1)=".","",IF(#REF!&lt;0,"",#REF!)),"")</f>
        <v>#REF!</v>
      </c>
      <c r="AB140" s="18" t="e">
        <f>IF(#REF!="ON",IF(RIGHT(#REF!,1)=".","",IF(#REF!&lt;0,"",#REF!)),"")</f>
        <v>#REF!</v>
      </c>
      <c r="AC140" s="18" t="e">
        <f>IF(#REF!="ON",IF(RIGHT(#REF!,1)=".","",IF(#REF!&lt;0,"",#REF!)),"")</f>
        <v>#REF!</v>
      </c>
      <c r="AD140" s="19" t="e">
        <f>IF(#REF!="ON",IF(RIGHT(#REF!,1)=".","",IF(#REF!&lt;0,"",#REF!)),"")</f>
        <v>#REF!</v>
      </c>
    </row>
    <row r="141" spans="1:30" ht="28.7" customHeight="1">
      <c r="A141" s="13">
        <v>140</v>
      </c>
      <c r="B141" s="21">
        <f>80+40+10</f>
        <v>130</v>
      </c>
      <c r="C141" s="15" t="e">
        <f>LOOKUP(A141,#REF!,#REF!)</f>
        <v>#REF!</v>
      </c>
      <c r="D141" s="16" t="e">
        <f>IF(#REF!="ON",F141&amp;IF(#REF!&gt;0,",giảm "&amp;#REF!&amp;"% học phí",""),"")</f>
        <v>#REF!</v>
      </c>
      <c r="E141" s="17" t="e">
        <f>IF(#REF!="ON",SUMIF(#REF!,"&gt;0"),"")</f>
        <v>#REF!</v>
      </c>
      <c r="F141" s="16"/>
      <c r="G141" s="18" t="e">
        <f>IF(#REF!="ON",IF(RIGHT(#REF!,1)=".","",IF(#REF!&lt;0,"",#REF!)),"")</f>
        <v>#REF!</v>
      </c>
      <c r="H141" s="18" t="e">
        <f>IF(#REF!="ON",IF(RIGHT(#REF!,1)=".","",IF(#REF!&lt;0,"",#REF!)),"")</f>
        <v>#REF!</v>
      </c>
      <c r="I141" s="18" t="e">
        <f>IF(#REF!="ON",IF(RIGHT(#REF!,1)=".","",IF(#REF!&lt;0,"",#REF!)),"")</f>
        <v>#REF!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 t="e">
        <f>IF(#REF!="ON",IF(RIGHT(#REF!,1)=".","",IF(#REF!&lt;0,"",#REF!)),"")</f>
        <v>#REF!</v>
      </c>
      <c r="U141" s="18" t="e">
        <f>IF(#REF!="ON",IF(RIGHT(#REF!,1)=".","",IF(#REF!&lt;0,"",#REF!)),"")</f>
        <v>#REF!</v>
      </c>
      <c r="V141" s="18" t="e">
        <f>IF(#REF!="ON",IF(RIGHT(#REF!,1)=".","",IF(#REF!&lt;0,"",#REF!)),"")</f>
        <v>#REF!</v>
      </c>
      <c r="W141" s="18" t="e">
        <f>IF(#REF!="ON",IF(RIGHT(#REF!,1)=".","",IF(#REF!&lt;0,"",#REF!)),"")</f>
        <v>#REF!</v>
      </c>
      <c r="X141" s="18" t="e">
        <f>IF(#REF!="ON",IF(RIGHT(#REF!,1)=".","",IF(#REF!&lt;0,"",#REF!)),"")</f>
        <v>#REF!</v>
      </c>
      <c r="Y141" s="18" t="e">
        <f>IF(#REF!="ON",IF(RIGHT(#REF!,1)=".","",IF(#REF!&lt;0,"",#REF!)),"")</f>
        <v>#REF!</v>
      </c>
      <c r="Z141" s="18" t="e">
        <f>IF(#REF!="ON",IF(RIGHT(#REF!,1)=".","",IF(#REF!&lt;0,"",#REF!)),"")</f>
        <v>#REF!</v>
      </c>
      <c r="AA141" s="18" t="e">
        <f>IF(#REF!="ON",IF(RIGHT(#REF!,1)=".","",IF(#REF!&lt;0,"",#REF!)),"")</f>
        <v>#REF!</v>
      </c>
      <c r="AB141" s="18" t="e">
        <f>IF(#REF!="ON",IF(RIGHT(#REF!,1)=".","",IF(#REF!&lt;0,"",#REF!)),"")</f>
        <v>#REF!</v>
      </c>
      <c r="AC141" s="18" t="e">
        <f>IF(#REF!="ON",IF(RIGHT(#REF!,1)=".","",IF(#REF!&lt;0,"",#REF!)),"")</f>
        <v>#REF!</v>
      </c>
      <c r="AD141" s="19" t="e">
        <f>IF(#REF!="ON",IF(RIGHT(#REF!,1)=".","",IF(#REF!&lt;0,"",#REF!)),"")</f>
        <v>#REF!</v>
      </c>
    </row>
    <row r="142" spans="1:30" ht="28.7" customHeight="1">
      <c r="A142" s="13">
        <v>141</v>
      </c>
      <c r="B142" s="21">
        <f>80+90</f>
        <v>170</v>
      </c>
      <c r="C142" s="15" t="e">
        <f>LOOKUP(A142,#REF!,#REF!)</f>
        <v>#REF!</v>
      </c>
      <c r="D142" s="16" t="e">
        <f>IF(#REF!="ON",F142&amp;IF(#REF!&gt;0,",giảm "&amp;#REF!&amp;"% học phí",""),"")</f>
        <v>#REF!</v>
      </c>
      <c r="E142" s="17" t="e">
        <f>IF(#REF!="ON",SUMIF(#REF!,"&gt;0"),"")</f>
        <v>#REF!</v>
      </c>
      <c r="F142" s="16"/>
      <c r="G142" s="18" t="e">
        <f>IF(#REF!="ON",IF(RIGHT(#REF!,1)=".","",IF(#REF!&lt;0,"",#REF!)),"")</f>
        <v>#REF!</v>
      </c>
      <c r="H142" s="18" t="e">
        <f>IF(#REF!="ON",IF(RIGHT(#REF!,1)=".","",IF(#REF!&lt;0,"",#REF!)),"")</f>
        <v>#REF!</v>
      </c>
      <c r="I142" s="18" t="e">
        <f>IF(#REF!="ON",IF(RIGHT(#REF!,1)=".","",IF(#REF!&lt;0,"",#REF!)),"")</f>
        <v>#REF!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 t="e">
        <f>IF(#REF!="ON",IF(RIGHT(#REF!,1)=".","",IF(#REF!&lt;0,"",#REF!)),"")</f>
        <v>#REF!</v>
      </c>
      <c r="U142" s="18" t="e">
        <f>IF(#REF!="ON",IF(RIGHT(#REF!,1)=".","",IF(#REF!&lt;0,"",#REF!)),"")</f>
        <v>#REF!</v>
      </c>
      <c r="V142" s="18" t="e">
        <f>IF(#REF!="ON",IF(RIGHT(#REF!,1)=".","",IF(#REF!&lt;0,"",#REF!)),"")</f>
        <v>#REF!</v>
      </c>
      <c r="W142" s="18" t="e">
        <f>IF(#REF!="ON",IF(RIGHT(#REF!,1)=".","",IF(#REF!&lt;0,"",#REF!)),"")</f>
        <v>#REF!</v>
      </c>
      <c r="X142" s="18" t="e">
        <f>IF(#REF!="ON",IF(RIGHT(#REF!,1)=".","",IF(#REF!&lt;0,"",#REF!)),"")</f>
        <v>#REF!</v>
      </c>
      <c r="Y142" s="18" t="e">
        <f>IF(#REF!="ON",IF(RIGHT(#REF!,1)=".","",IF(#REF!&lt;0,"",#REF!)),"")</f>
        <v>#REF!</v>
      </c>
      <c r="Z142" s="18" t="e">
        <f>IF(#REF!="ON",IF(RIGHT(#REF!,1)=".","",IF(#REF!&lt;0,"",#REF!)),"")</f>
        <v>#REF!</v>
      </c>
      <c r="AA142" s="18" t="e">
        <f>IF(#REF!="ON",IF(RIGHT(#REF!,1)=".","",IF(#REF!&lt;0,"",#REF!)),"")</f>
        <v>#REF!</v>
      </c>
      <c r="AB142" s="18" t="e">
        <f>IF(#REF!="ON",IF(RIGHT(#REF!,1)=".","",IF(#REF!&lt;0,"",#REF!)),"")</f>
        <v>#REF!</v>
      </c>
      <c r="AC142" s="18" t="e">
        <f>IF(#REF!="ON",IF(RIGHT(#REF!,1)=".","",IF(#REF!&lt;0,"",#REF!)),"")</f>
        <v>#REF!</v>
      </c>
      <c r="AD142" s="19" t="e">
        <f>IF(#REF!="ON",IF(RIGHT(#REF!,1)=".","",IF(#REF!&lt;0,"",#REF!)),"")</f>
        <v>#REF!</v>
      </c>
    </row>
    <row r="143" spans="1:30" ht="28.7" customHeight="1">
      <c r="A143" s="13">
        <v>142</v>
      </c>
      <c r="B143" s="21">
        <f t="shared" si="13"/>
        <v>60</v>
      </c>
      <c r="C143" s="15" t="e">
        <f>LOOKUP(A143,#REF!,#REF!)</f>
        <v>#REF!</v>
      </c>
      <c r="D143" s="16" t="e">
        <f>IF(#REF!="ON",F143&amp;IF(#REF!&gt;0,",giảm "&amp;#REF!&amp;"% học phí",""),"")</f>
        <v>#REF!</v>
      </c>
      <c r="E143" s="17" t="e">
        <f>IF(#REF!="ON",SUMIF(#REF!,"&gt;0"),"")</f>
        <v>#REF!</v>
      </c>
      <c r="F143" s="16"/>
      <c r="G143" s="18" t="e">
        <f>IF(#REF!="ON",IF(RIGHT(#REF!,1)=".","",IF(#REF!&lt;0,"",#REF!)),"")</f>
        <v>#REF!</v>
      </c>
      <c r="H143" s="18" t="e">
        <f>IF(#REF!="ON",IF(RIGHT(#REF!,1)=".","",IF(#REF!&lt;0,"",#REF!)),"")</f>
        <v>#REF!</v>
      </c>
      <c r="I143" s="18" t="e">
        <f>IF(#REF!="ON",IF(RIGHT(#REF!,1)=".","",IF(#REF!&lt;0,"",#REF!)),"")</f>
        <v>#REF!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 t="e">
        <f>IF(#REF!="ON",IF(RIGHT(#REF!,1)=".","",IF(#REF!&lt;0,"",#REF!)),"")</f>
        <v>#REF!</v>
      </c>
      <c r="U143" s="18" t="e">
        <f>IF(#REF!="ON",IF(RIGHT(#REF!,1)=".","",IF(#REF!&lt;0,"",#REF!)),"")</f>
        <v>#REF!</v>
      </c>
      <c r="V143" s="18" t="e">
        <f>IF(#REF!="ON",IF(RIGHT(#REF!,1)=".","",IF(#REF!&lt;0,"",#REF!)),"")</f>
        <v>#REF!</v>
      </c>
      <c r="W143" s="18" t="e">
        <f>IF(#REF!="ON",IF(RIGHT(#REF!,1)=".","",IF(#REF!&lt;0,"",#REF!)),"")</f>
        <v>#REF!</v>
      </c>
      <c r="X143" s="18" t="e">
        <f>IF(#REF!="ON",IF(RIGHT(#REF!,1)=".","",IF(#REF!&lt;0,"",#REF!)),"")</f>
        <v>#REF!</v>
      </c>
      <c r="Y143" s="18" t="e">
        <f>IF(#REF!="ON",IF(RIGHT(#REF!,1)=".","",IF(#REF!&lt;0,"",#REF!)),"")</f>
        <v>#REF!</v>
      </c>
      <c r="Z143" s="18" t="e">
        <f>IF(#REF!="ON",IF(RIGHT(#REF!,1)=".","",IF(#REF!&lt;0,"",#REF!)),"")</f>
        <v>#REF!</v>
      </c>
      <c r="AA143" s="18" t="e">
        <f>IF(#REF!="ON",IF(RIGHT(#REF!,1)=".","",IF(#REF!&lt;0,"",#REF!)),"")</f>
        <v>#REF!</v>
      </c>
      <c r="AB143" s="18" t="e">
        <f>IF(#REF!="ON",IF(RIGHT(#REF!,1)=".","",IF(#REF!&lt;0,"",#REF!)),"")</f>
        <v>#REF!</v>
      </c>
      <c r="AC143" s="18" t="e">
        <f>IF(#REF!="ON",IF(RIGHT(#REF!,1)=".","",IF(#REF!&lt;0,"",#REF!)),"")</f>
        <v>#REF!</v>
      </c>
      <c r="AD143" s="19" t="e">
        <f>IF(#REF!="ON",IF(RIGHT(#REF!,1)=".","",IF(#REF!&lt;0,"",#REF!)),"")</f>
        <v>#REF!</v>
      </c>
    </row>
    <row r="144" spans="1:30" ht="28.7" customHeight="1">
      <c r="A144" s="13">
        <v>143</v>
      </c>
      <c r="B144" s="21">
        <f t="shared" si="1"/>
        <v>10</v>
      </c>
      <c r="C144" s="15" t="e">
        <f>LOOKUP(A144,#REF!,#REF!)</f>
        <v>#REF!</v>
      </c>
      <c r="D144" s="16" t="e">
        <f>IF(#REF!="ON",F144&amp;IF(#REF!&gt;0,",giảm "&amp;#REF!&amp;"% học phí",""),"")</f>
        <v>#REF!</v>
      </c>
      <c r="E144" s="17" t="e">
        <f>IF(#REF!="ON",SUMIF(#REF!,"&gt;0"),"")</f>
        <v>#REF!</v>
      </c>
      <c r="F144" s="16"/>
      <c r="G144" s="18" t="e">
        <f>IF(#REF!="ON",IF(RIGHT(#REF!,1)=".","",IF(#REF!&lt;0,"",#REF!)),"")</f>
        <v>#REF!</v>
      </c>
      <c r="H144" s="18" t="e">
        <f>IF(#REF!="ON",IF(RIGHT(#REF!,1)=".","",IF(#REF!&lt;0,"",#REF!)),"")</f>
        <v>#REF!</v>
      </c>
      <c r="I144" s="18" t="e">
        <f>IF(#REF!="ON",IF(RIGHT(#REF!,1)=".","",IF(#REF!&lt;0,"",#REF!)),"")</f>
        <v>#REF!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 t="e">
        <f>IF(#REF!="ON",IF(RIGHT(#REF!,1)=".","",IF(#REF!&lt;0,"",#REF!)),"")</f>
        <v>#REF!</v>
      </c>
      <c r="U144" s="18" t="e">
        <f>IF(#REF!="ON",IF(RIGHT(#REF!,1)=".","",IF(#REF!&lt;0,"",#REF!)),"")</f>
        <v>#REF!</v>
      </c>
      <c r="V144" s="18" t="e">
        <f>IF(#REF!="ON",IF(RIGHT(#REF!,1)=".","",IF(#REF!&lt;0,"",#REF!)),"")</f>
        <v>#REF!</v>
      </c>
      <c r="W144" s="18" t="e">
        <f>IF(#REF!="ON",IF(RIGHT(#REF!,1)=".","",IF(#REF!&lt;0,"",#REF!)),"")</f>
        <v>#REF!</v>
      </c>
      <c r="X144" s="18" t="e">
        <f>IF(#REF!="ON",IF(RIGHT(#REF!,1)=".","",IF(#REF!&lt;0,"",#REF!)),"")</f>
        <v>#REF!</v>
      </c>
      <c r="Y144" s="18" t="e">
        <f>IF(#REF!="ON",IF(RIGHT(#REF!,1)=".","",IF(#REF!&lt;0,"",#REF!)),"")</f>
        <v>#REF!</v>
      </c>
      <c r="Z144" s="18" t="e">
        <f>IF(#REF!="ON",IF(RIGHT(#REF!,1)=".","",IF(#REF!&lt;0,"",#REF!)),"")</f>
        <v>#REF!</v>
      </c>
      <c r="AA144" s="18" t="e">
        <f>IF(#REF!="ON",IF(RIGHT(#REF!,1)=".","",IF(#REF!&lt;0,"",#REF!)),"")</f>
        <v>#REF!</v>
      </c>
      <c r="AB144" s="18" t="e">
        <f>IF(#REF!="ON",IF(RIGHT(#REF!,1)=".","",IF(#REF!&lt;0,"",#REF!)),"")</f>
        <v>#REF!</v>
      </c>
      <c r="AC144" s="18" t="e">
        <f>IF(#REF!="ON",IF(RIGHT(#REF!,1)=".","",IF(#REF!&lt;0,"",#REF!)),"")</f>
        <v>#REF!</v>
      </c>
      <c r="AD144" s="19" t="e">
        <f>IF(#REF!="ON",IF(RIGHT(#REF!,1)=".","",IF(#REF!&lt;0,"",#REF!)),"")</f>
        <v>#REF!</v>
      </c>
    </row>
    <row r="145" spans="1:30" ht="28.7" customHeight="1">
      <c r="A145" s="13">
        <v>144</v>
      </c>
      <c r="B145" s="21">
        <f>10+50+50+10</f>
        <v>120</v>
      </c>
      <c r="C145" s="15" t="e">
        <f>LOOKUP(A145,#REF!,#REF!)</f>
        <v>#REF!</v>
      </c>
      <c r="D145" s="16" t="e">
        <f>IF(#REF!="ON",F145&amp;IF(#REF!&gt;0,",giảm "&amp;#REF!&amp;"% học phí",""),"")</f>
        <v>#REF!</v>
      </c>
      <c r="E145" s="17" t="e">
        <f>IF(#REF!="ON",SUMIF(#REF!,"&gt;0"),"")</f>
        <v>#REF!</v>
      </c>
      <c r="F145" s="16"/>
      <c r="G145" s="18" t="e">
        <f>IF(#REF!="ON",IF(RIGHT(#REF!,1)=".","",IF(#REF!&lt;0,"",#REF!)),"")</f>
        <v>#REF!</v>
      </c>
      <c r="H145" s="18" t="e">
        <f>IF(#REF!="ON",IF(RIGHT(#REF!,1)=".","",IF(#REF!&lt;0,"",#REF!)),"")</f>
        <v>#REF!</v>
      </c>
      <c r="I145" s="18" t="e">
        <f>IF(#REF!="ON",IF(RIGHT(#REF!,1)=".","",IF(#REF!&lt;0,"",#REF!)),"")</f>
        <v>#REF!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 t="e">
        <f>IF(#REF!="ON",IF(RIGHT(#REF!,1)=".","",IF(#REF!&lt;0,"",#REF!)),"")</f>
        <v>#REF!</v>
      </c>
      <c r="U145" s="18" t="e">
        <f>IF(#REF!="ON",IF(RIGHT(#REF!,1)=".","",IF(#REF!&lt;0,"",#REF!)),"")</f>
        <v>#REF!</v>
      </c>
      <c r="V145" s="18" t="e">
        <f>IF(#REF!="ON",IF(RIGHT(#REF!,1)=".","",IF(#REF!&lt;0,"",#REF!)),"")</f>
        <v>#REF!</v>
      </c>
      <c r="W145" s="18" t="e">
        <f>IF(#REF!="ON",IF(RIGHT(#REF!,1)=".","",IF(#REF!&lt;0,"",#REF!)),"")</f>
        <v>#REF!</v>
      </c>
      <c r="X145" s="18" t="e">
        <f>IF(#REF!="ON",IF(RIGHT(#REF!,1)=".","",IF(#REF!&lt;0,"",#REF!)),"")</f>
        <v>#REF!</v>
      </c>
      <c r="Y145" s="18" t="e">
        <f>IF(#REF!="ON",IF(RIGHT(#REF!,1)=".","",IF(#REF!&lt;0,"",#REF!)),"")</f>
        <v>#REF!</v>
      </c>
      <c r="Z145" s="18" t="e">
        <f>IF(#REF!="ON",IF(RIGHT(#REF!,1)=".","",IF(#REF!&lt;0,"",#REF!)),"")</f>
        <v>#REF!</v>
      </c>
      <c r="AA145" s="18" t="e">
        <f>IF(#REF!="ON",IF(RIGHT(#REF!,1)=".","",IF(#REF!&lt;0,"",#REF!)),"")</f>
        <v>#REF!</v>
      </c>
      <c r="AB145" s="18" t="e">
        <f>IF(#REF!="ON",IF(RIGHT(#REF!,1)=".","",IF(#REF!&lt;0,"",#REF!)),"")</f>
        <v>#REF!</v>
      </c>
      <c r="AC145" s="18" t="e">
        <f>IF(#REF!="ON",IF(RIGHT(#REF!,1)=".","",IF(#REF!&lt;0,"",#REF!)),"")</f>
        <v>#REF!</v>
      </c>
      <c r="AD145" s="19" t="e">
        <f>IF(#REF!="ON",IF(RIGHT(#REF!,1)=".","",IF(#REF!&lt;0,"",#REF!)),"")</f>
        <v>#REF!</v>
      </c>
    </row>
    <row r="146" spans="1:30" ht="28.7" customHeight="1">
      <c r="A146" s="13">
        <v>145</v>
      </c>
      <c r="B146" s="21">
        <f t="shared" si="10"/>
        <v>60</v>
      </c>
      <c r="C146" s="15" t="e">
        <f>LOOKUP(A146,#REF!,#REF!)</f>
        <v>#REF!</v>
      </c>
      <c r="D146" s="16" t="e">
        <f>IF(#REF!="ON",F146&amp;IF(#REF!&gt;0,",giảm "&amp;#REF!&amp;"% học phí",""),"")</f>
        <v>#REF!</v>
      </c>
      <c r="E146" s="17" t="e">
        <f>IF(#REF!="ON",SUMIF(#REF!,"&gt;0"),"")</f>
        <v>#REF!</v>
      </c>
      <c r="F146" s="16"/>
      <c r="G146" s="18" t="e">
        <f>IF(#REF!="ON",IF(RIGHT(#REF!,1)=".","",IF(#REF!&lt;0,"",#REF!)),"")</f>
        <v>#REF!</v>
      </c>
      <c r="H146" s="18" t="e">
        <f>IF(#REF!="ON",IF(RIGHT(#REF!,1)=".","",IF(#REF!&lt;0,"",#REF!)),"")</f>
        <v>#REF!</v>
      </c>
      <c r="I146" s="18" t="e">
        <f>IF(#REF!="ON",IF(RIGHT(#REF!,1)=".","",IF(#REF!&lt;0,"",#REF!)),"")</f>
        <v>#REF!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 t="e">
        <f>IF(#REF!="ON",IF(RIGHT(#REF!,1)=".","",IF(#REF!&lt;0,"",#REF!)),"")</f>
        <v>#REF!</v>
      </c>
      <c r="U146" s="18" t="e">
        <f>IF(#REF!="ON",IF(RIGHT(#REF!,1)=".","",IF(#REF!&lt;0,"",#REF!)),"")</f>
        <v>#REF!</v>
      </c>
      <c r="V146" s="18" t="e">
        <f>IF(#REF!="ON",IF(RIGHT(#REF!,1)=".","",IF(#REF!&lt;0,"",#REF!)),"")</f>
        <v>#REF!</v>
      </c>
      <c r="W146" s="18" t="e">
        <f>IF(#REF!="ON",IF(RIGHT(#REF!,1)=".","",IF(#REF!&lt;0,"",#REF!)),"")</f>
        <v>#REF!</v>
      </c>
      <c r="X146" s="18" t="e">
        <f>IF(#REF!="ON",IF(RIGHT(#REF!,1)=".","",IF(#REF!&lt;0,"",#REF!)),"")</f>
        <v>#REF!</v>
      </c>
      <c r="Y146" s="18" t="e">
        <f>IF(#REF!="ON",IF(RIGHT(#REF!,1)=".","",IF(#REF!&lt;0,"",#REF!)),"")</f>
        <v>#REF!</v>
      </c>
      <c r="Z146" s="18" t="e">
        <f>IF(#REF!="ON",IF(RIGHT(#REF!,1)=".","",IF(#REF!&lt;0,"",#REF!)),"")</f>
        <v>#REF!</v>
      </c>
      <c r="AA146" s="18" t="e">
        <f>IF(#REF!="ON",IF(RIGHT(#REF!,1)=".","",IF(#REF!&lt;0,"",#REF!)),"")</f>
        <v>#REF!</v>
      </c>
      <c r="AB146" s="18" t="e">
        <f>IF(#REF!="ON",IF(RIGHT(#REF!,1)=".","",IF(#REF!&lt;0,"",#REF!)),"")</f>
        <v>#REF!</v>
      </c>
      <c r="AC146" s="18" t="e">
        <f>IF(#REF!="ON",IF(RIGHT(#REF!,1)=".","",IF(#REF!&lt;0,"",#REF!)),"")</f>
        <v>#REF!</v>
      </c>
      <c r="AD146" s="19" t="e">
        <f>IF(#REF!="ON",IF(RIGHT(#REF!,1)=".","",IF(#REF!&lt;0,"",#REF!)),"")</f>
        <v>#REF!</v>
      </c>
    </row>
    <row r="147" spans="1:30" ht="28.7" customHeight="1">
      <c r="A147" s="13">
        <v>146</v>
      </c>
      <c r="B147" s="21">
        <f>70+40+100</f>
        <v>210</v>
      </c>
      <c r="C147" s="15" t="e">
        <f>LOOKUP(A147,#REF!,#REF!)</f>
        <v>#REF!</v>
      </c>
      <c r="D147" s="16" t="e">
        <f>IF(#REF!="ON",F147&amp;IF(#REF!&gt;0,",giảm "&amp;#REF!&amp;"% học phí",""),"")</f>
        <v>#REF!</v>
      </c>
      <c r="E147" s="17" t="e">
        <f>IF(#REF!="ON",SUMIF(#REF!,"&gt;0"),"")</f>
        <v>#REF!</v>
      </c>
      <c r="F147" s="16"/>
      <c r="G147" s="18" t="e">
        <f>IF(#REF!="ON",IF(RIGHT(#REF!,1)=".","",IF(#REF!&lt;0,"",#REF!)),"")</f>
        <v>#REF!</v>
      </c>
      <c r="H147" s="18" t="e">
        <f>IF(#REF!="ON",IF(RIGHT(#REF!,1)=".","",IF(#REF!&lt;0,"",#REF!)),"")</f>
        <v>#REF!</v>
      </c>
      <c r="I147" s="18" t="e">
        <f>IF(#REF!="ON",IF(RIGHT(#REF!,1)=".","",IF(#REF!&lt;0,"",#REF!)),"")</f>
        <v>#REF!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 t="e">
        <f>IF(#REF!="ON",IF(RIGHT(#REF!,1)=".","",IF(#REF!&lt;0,"",#REF!)),"")</f>
        <v>#REF!</v>
      </c>
      <c r="U147" s="18" t="e">
        <f>IF(#REF!="ON",IF(RIGHT(#REF!,1)=".","",IF(#REF!&lt;0,"",#REF!)),"")</f>
        <v>#REF!</v>
      </c>
      <c r="V147" s="18" t="e">
        <f>IF(#REF!="ON",IF(RIGHT(#REF!,1)=".","",IF(#REF!&lt;0,"",#REF!)),"")</f>
        <v>#REF!</v>
      </c>
      <c r="W147" s="18" t="e">
        <f>IF(#REF!="ON",IF(RIGHT(#REF!,1)=".","",IF(#REF!&lt;0,"",#REF!)),"")</f>
        <v>#REF!</v>
      </c>
      <c r="X147" s="18" t="e">
        <f>IF(#REF!="ON",IF(RIGHT(#REF!,1)=".","",IF(#REF!&lt;0,"",#REF!)),"")</f>
        <v>#REF!</v>
      </c>
      <c r="Y147" s="18" t="e">
        <f>IF(#REF!="ON",IF(RIGHT(#REF!,1)=".","",IF(#REF!&lt;0,"",#REF!)),"")</f>
        <v>#REF!</v>
      </c>
      <c r="Z147" s="18" t="e">
        <f>IF(#REF!="ON",IF(RIGHT(#REF!,1)=".","",IF(#REF!&lt;0,"",#REF!)),"")</f>
        <v>#REF!</v>
      </c>
      <c r="AA147" s="18" t="e">
        <f>IF(#REF!="ON",IF(RIGHT(#REF!,1)=".","",IF(#REF!&lt;0,"",#REF!)),"")</f>
        <v>#REF!</v>
      </c>
      <c r="AB147" s="18" t="e">
        <f>IF(#REF!="ON",IF(RIGHT(#REF!,1)=".","",IF(#REF!&lt;0,"",#REF!)),"")</f>
        <v>#REF!</v>
      </c>
      <c r="AC147" s="18" t="e">
        <f>IF(#REF!="ON",IF(RIGHT(#REF!,1)=".","",IF(#REF!&lt;0,"",#REF!)),"")</f>
        <v>#REF!</v>
      </c>
      <c r="AD147" s="19" t="e">
        <f>IF(#REF!="ON",IF(RIGHT(#REF!,1)=".","",IF(#REF!&lt;0,"",#REF!)),"")</f>
        <v>#REF!</v>
      </c>
    </row>
    <row r="148" spans="1:30" ht="28.7" customHeight="1">
      <c r="A148" s="13">
        <v>147</v>
      </c>
      <c r="B148" s="21">
        <f>70+70+90</f>
        <v>230</v>
      </c>
      <c r="C148" s="20" t="e">
        <f>LOOKUP(A148,#REF!,#REF!)</f>
        <v>#REF!</v>
      </c>
      <c r="D148" s="16" t="e">
        <f>IF(#REF!="ON",F148&amp;IF(#REF!&gt;0,",giảm "&amp;#REF!&amp;"% học phí",""),"")</f>
        <v>#REF!</v>
      </c>
      <c r="E148" s="17" t="e">
        <f>IF(#REF!="ON",SUMIF(#REF!,"&gt;0"),"")</f>
        <v>#REF!</v>
      </c>
      <c r="F148" s="16"/>
      <c r="G148" s="18" t="e">
        <f>IF(#REF!="ON",IF(RIGHT(#REF!,1)=".","",IF(#REF!&lt;0,"",#REF!)),"")</f>
        <v>#REF!</v>
      </c>
      <c r="H148" s="18" t="e">
        <f>IF(#REF!="ON",IF(RIGHT(#REF!,1)=".","",IF(#REF!&lt;0,"",#REF!)),"")</f>
        <v>#REF!</v>
      </c>
      <c r="I148" s="18" t="e">
        <f>IF(#REF!="ON",IF(RIGHT(#REF!,1)=".","",IF(#REF!&lt;0,"",#REF!)),"")</f>
        <v>#REF!</v>
      </c>
      <c r="J148" s="18"/>
      <c r="K148" s="18"/>
      <c r="L148" s="18"/>
      <c r="M148" s="18"/>
      <c r="N148" s="18"/>
      <c r="O148" s="18"/>
      <c r="P148" s="18"/>
      <c r="Q148" s="18"/>
      <c r="R148" s="18" t="e">
        <f>IF(#REF!="ON",IF(RIGHT(#REF!,1)=".","",IF(#REF!&lt;0,"",#REF!)),"")</f>
        <v>#REF!</v>
      </c>
      <c r="S148" s="18" t="e">
        <f>IF(#REF!="ON",IF(RIGHT(#REF!,1)=".","",IF(#REF!&lt;0,"",#REF!)),"")</f>
        <v>#REF!</v>
      </c>
      <c r="T148" s="18" t="e">
        <f>IF(#REF!="ON",IF(RIGHT(#REF!,1)=".","",IF(#REF!&lt;0,"",#REF!)),"")</f>
        <v>#REF!</v>
      </c>
      <c r="U148" s="18" t="e">
        <f>IF(#REF!="ON",IF(RIGHT(#REF!,1)=".","",IF(#REF!&lt;0,"",#REF!)),"")</f>
        <v>#REF!</v>
      </c>
      <c r="V148" s="18" t="e">
        <f>IF(#REF!="ON",IF(RIGHT(#REF!,1)=".","",IF(#REF!&lt;0,"",#REF!)),"")</f>
        <v>#REF!</v>
      </c>
      <c r="W148" s="18" t="e">
        <f>IF(#REF!="ON",IF(RIGHT(#REF!,1)=".","",IF(#REF!&lt;0,"",#REF!)),"")</f>
        <v>#REF!</v>
      </c>
      <c r="X148" s="18" t="e">
        <f>IF(#REF!="ON",IF(RIGHT(#REF!,1)=".","",IF(#REF!&lt;0,"",#REF!)),"")</f>
        <v>#REF!</v>
      </c>
      <c r="Y148" s="18" t="e">
        <f>IF(#REF!="ON",IF(RIGHT(#REF!,1)=".","",IF(#REF!&lt;0,"",#REF!)),"")</f>
        <v>#REF!</v>
      </c>
      <c r="Z148" s="18" t="e">
        <f>IF(#REF!="ON",IF(RIGHT(#REF!,1)=".","",IF(#REF!&lt;0,"",#REF!)),"")</f>
        <v>#REF!</v>
      </c>
      <c r="AA148" s="18" t="e">
        <f>IF(#REF!="ON",IF(RIGHT(#REF!,1)=".","",IF(#REF!&lt;0,"",#REF!)),"")</f>
        <v>#REF!</v>
      </c>
      <c r="AB148" s="18" t="e">
        <f>IF(#REF!="ON",IF(RIGHT(#REF!,1)=".","",IF(#REF!&lt;0,"",#REF!)),"")</f>
        <v>#REF!</v>
      </c>
      <c r="AC148" s="18" t="e">
        <f>IF(#REF!="ON",IF(RIGHT(#REF!,1)=".","",IF(#REF!&lt;0,"",#REF!)),"")</f>
        <v>#REF!</v>
      </c>
      <c r="AD148" s="19" t="e">
        <f>IF(#REF!="ON",IF(RIGHT(#REF!,1)=".","",IF(#REF!&lt;0,"",#REF!)),"")</f>
        <v>#REF!</v>
      </c>
    </row>
    <row r="149" spans="1:30" ht="28.7" customHeight="1">
      <c r="A149" s="13">
        <v>148</v>
      </c>
      <c r="B149" s="21">
        <f>10+50+100</f>
        <v>160</v>
      </c>
      <c r="C149" s="15" t="e">
        <f>LOOKUP(A149,#REF!,#REF!)</f>
        <v>#REF!</v>
      </c>
      <c r="D149" s="16" t="e">
        <f>IF(#REF!="ON",F149&amp;IF(#REF!&gt;0,",giảm "&amp;#REF!&amp;"% học phí",""),"")</f>
        <v>#REF!</v>
      </c>
      <c r="E149" s="17" t="e">
        <f>IF(#REF!="ON",SUMIF(#REF!,"&gt;0"),"")</f>
        <v>#REF!</v>
      </c>
      <c r="F149" s="16"/>
      <c r="G149" s="18" t="e">
        <f>IF(#REF!="ON",IF(RIGHT(#REF!,1)=".","",IF(#REF!&lt;0,"",#REF!)),"")</f>
        <v>#REF!</v>
      </c>
      <c r="H149" s="18" t="e">
        <f>IF(#REF!="ON",IF(RIGHT(#REF!,1)=".","",IF(#REF!&lt;0,"",#REF!)),"")</f>
        <v>#REF!</v>
      </c>
      <c r="I149" s="18" t="e">
        <f>IF(#REF!="ON",IF(RIGHT(#REF!,1)=".","",IF(#REF!&lt;0,"",#REF!)),"")</f>
        <v>#REF!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 t="e">
        <f>IF(#REF!="ON",IF(RIGHT(#REF!,1)=".","",IF(#REF!&lt;0,"",#REF!)),"")</f>
        <v>#REF!</v>
      </c>
      <c r="U149" s="18" t="e">
        <f>IF(#REF!="ON",IF(RIGHT(#REF!,1)=".","",IF(#REF!&lt;0,"",#REF!)),"")</f>
        <v>#REF!</v>
      </c>
      <c r="V149" s="18" t="e">
        <f>IF(#REF!="ON",IF(RIGHT(#REF!,1)=".","",IF(#REF!&lt;0,"",#REF!)),"")</f>
        <v>#REF!</v>
      </c>
      <c r="W149" s="18" t="e">
        <f>IF(#REF!="ON",IF(RIGHT(#REF!,1)=".","",IF(#REF!&lt;0,"",#REF!)),"")</f>
        <v>#REF!</v>
      </c>
      <c r="X149" s="18" t="e">
        <f>IF(#REF!="ON",IF(RIGHT(#REF!,1)=".","",IF(#REF!&lt;0,"",#REF!)),"")</f>
        <v>#REF!</v>
      </c>
      <c r="Y149" s="18" t="e">
        <f>IF(#REF!="ON",IF(RIGHT(#REF!,1)=".","",IF(#REF!&lt;0,"",#REF!)),"")</f>
        <v>#REF!</v>
      </c>
      <c r="Z149" s="18" t="e">
        <f>IF(#REF!="ON",IF(RIGHT(#REF!,1)=".","",IF(#REF!&lt;0,"",#REF!)),"")</f>
        <v>#REF!</v>
      </c>
      <c r="AA149" s="18" t="e">
        <f>IF(#REF!="ON",IF(RIGHT(#REF!,1)=".","",IF(#REF!&lt;0,"",#REF!)),"")</f>
        <v>#REF!</v>
      </c>
      <c r="AB149" s="18" t="e">
        <f>IF(#REF!="ON",IF(RIGHT(#REF!,1)=".","",IF(#REF!&lt;0,"",#REF!)),"")</f>
        <v>#REF!</v>
      </c>
      <c r="AC149" s="18" t="e">
        <f>IF(#REF!="ON",IF(RIGHT(#REF!,1)=".","",IF(#REF!&lt;0,"",#REF!)),"")</f>
        <v>#REF!</v>
      </c>
      <c r="AD149" s="19" t="e">
        <f>IF(#REF!="ON",IF(RIGHT(#REF!,1)=".","",IF(#REF!&lt;0,"",#REF!)),"")</f>
        <v>#REF!</v>
      </c>
    </row>
    <row r="150" spans="1:30" ht="28.7" customHeight="1">
      <c r="A150" s="13">
        <v>149</v>
      </c>
      <c r="B150" s="21">
        <f t="shared" si="6"/>
        <v>0</v>
      </c>
      <c r="C150" s="20" t="e">
        <f>LOOKUP(A150,#REF!,#REF!)</f>
        <v>#REF!</v>
      </c>
      <c r="D150" s="16" t="e">
        <f>IF(#REF!="ON",F150&amp;IF(#REF!&gt;0,",giảm "&amp;#REF!&amp;"% học phí",""),"")</f>
        <v>#REF!</v>
      </c>
      <c r="E150" s="17" t="e">
        <f>IF(#REF!="ON",SUMIF(#REF!,"&gt;0"),"")</f>
        <v>#REF!</v>
      </c>
      <c r="F150" s="16"/>
      <c r="G150" s="18" t="e">
        <f>IF(#REF!="ON",IF(RIGHT(#REF!,1)=".","",IF(#REF!&lt;0,"",#REF!)),"")</f>
        <v>#REF!</v>
      </c>
      <c r="H150" s="18" t="e">
        <f>IF(#REF!="ON",IF(RIGHT(#REF!,1)=".","",IF(#REF!&lt;0,"",#REF!)),"")</f>
        <v>#REF!</v>
      </c>
      <c r="I150" s="18" t="e">
        <f>IF(#REF!="ON",IF(RIGHT(#REF!,1)=".","",IF(#REF!&lt;0,"",#REF!)),"")</f>
        <v>#REF!</v>
      </c>
      <c r="J150" s="18" t="e">
        <f>IF(#REF!="ON",IF(RIGHT(#REF!,1)=".","",IF(#REF!&lt;0,"",#REF!)),"")</f>
        <v>#REF!</v>
      </c>
      <c r="K150" s="18"/>
      <c r="L150" s="18" t="e">
        <f>IF(#REF!="ON",IF(RIGHT(#REF!,1)=".","",IF(#REF!&lt;0,"",#REF!)),"")</f>
        <v>#REF!</v>
      </c>
      <c r="M150" s="18" t="e">
        <f>IF(#REF!="ON",IF(RIGHT(#REF!,1)=".","",IF(#REF!&lt;0,"",#REF!)),"")</f>
        <v>#REF!</v>
      </c>
      <c r="N150" s="18" t="e">
        <f>IF(#REF!="ON",IF(RIGHT(#REF!,1)=".","",IF(#REF!&lt;0,"",#REF!)),"")</f>
        <v>#REF!</v>
      </c>
      <c r="O150" s="18" t="e">
        <f>IF(#REF!="ON",IF(RIGHT(#REF!,1)=".","",IF(#REF!&lt;0,"",#REF!)),"")</f>
        <v>#REF!</v>
      </c>
      <c r="P150" s="18" t="e">
        <f>IF(#REF!="ON",IF(RIGHT(#REF!,1)=".","",IF(#REF!&lt;0,"",#REF!)),"")</f>
        <v>#REF!</v>
      </c>
      <c r="Q150" s="18" t="e">
        <f>IF(#REF!="ON",IF(RIGHT(#REF!,1)=".","",IF(#REF!&lt;0,"",#REF!)),"")</f>
        <v>#REF!</v>
      </c>
      <c r="R150" s="18" t="e">
        <f>IF(#REF!="ON",IF(RIGHT(#REF!,1)=".","",IF(#REF!&lt;0,"",#REF!)),"")</f>
        <v>#REF!</v>
      </c>
      <c r="S150" s="18" t="e">
        <f>IF(#REF!="ON",IF(RIGHT(#REF!,1)=".","",IF(#REF!&lt;0,"",#REF!)),"")</f>
        <v>#REF!</v>
      </c>
      <c r="T150" s="18" t="e">
        <f>IF(#REF!="ON",IF(RIGHT(#REF!,1)=".","",IF(#REF!&lt;0,"",#REF!)),"")</f>
        <v>#REF!</v>
      </c>
      <c r="U150" s="18" t="e">
        <f>IF(#REF!="ON",IF(RIGHT(#REF!,1)=".","",IF(#REF!&lt;0,"",#REF!)),"")</f>
        <v>#REF!</v>
      </c>
      <c r="V150" s="18" t="e">
        <f>IF(#REF!="ON",IF(RIGHT(#REF!,1)=".","",IF(#REF!&lt;0,"",#REF!)),"")</f>
        <v>#REF!</v>
      </c>
      <c r="W150" s="18" t="e">
        <f>IF(#REF!="ON",IF(RIGHT(#REF!,1)=".","",IF(#REF!&lt;0,"",#REF!)),"")</f>
        <v>#REF!</v>
      </c>
      <c r="X150" s="18" t="e">
        <f>IF(#REF!="ON",IF(RIGHT(#REF!,1)=".","",IF(#REF!&lt;0,"",#REF!)),"")</f>
        <v>#REF!</v>
      </c>
      <c r="Y150" s="18" t="e">
        <f>IF(#REF!="ON",IF(RIGHT(#REF!,1)=".","",IF(#REF!&lt;0,"",#REF!)),"")</f>
        <v>#REF!</v>
      </c>
      <c r="Z150" s="18" t="e">
        <f>IF(#REF!="ON",IF(RIGHT(#REF!,1)=".","",IF(#REF!&lt;0,"",#REF!)),"")</f>
        <v>#REF!</v>
      </c>
      <c r="AA150" s="18" t="e">
        <f>IF(#REF!="ON",IF(RIGHT(#REF!,1)=".","",IF(#REF!&lt;0,"",#REF!)),"")</f>
        <v>#REF!</v>
      </c>
      <c r="AB150" s="18" t="e">
        <f>IF(#REF!="ON",IF(RIGHT(#REF!,1)=".","",IF(#REF!&lt;0,"",#REF!)),"")</f>
        <v>#REF!</v>
      </c>
      <c r="AC150" s="18" t="e">
        <f>IF(#REF!="ON",IF(RIGHT(#REF!,1)=".","",IF(#REF!&lt;0,"",#REF!)),"")</f>
        <v>#REF!</v>
      </c>
      <c r="AD150" s="19" t="e">
        <f>IF(#REF!="ON",IF(RIGHT(#REF!,1)=".","",IF(#REF!&lt;0,"",#REF!)),"")</f>
        <v>#REF!</v>
      </c>
    </row>
    <row r="151" spans="1:30" ht="28.7" customHeight="1">
      <c r="A151" s="13">
        <v>150</v>
      </c>
      <c r="B151" s="21">
        <f t="shared" si="6"/>
        <v>0</v>
      </c>
      <c r="C151" s="20" t="e">
        <f>LOOKUP(A151,#REF!,#REF!)</f>
        <v>#REF!</v>
      </c>
      <c r="D151" s="16" t="e">
        <f>IF(#REF!="ON",F151&amp;IF(#REF!&gt;0,",giảm "&amp;#REF!&amp;"% học phí",""),"")</f>
        <v>#REF!</v>
      </c>
      <c r="E151" s="17" t="e">
        <f>IF(#REF!="ON",SUMIF(#REF!,"&gt;0"),"")</f>
        <v>#REF!</v>
      </c>
      <c r="F151" s="16"/>
      <c r="G151" s="18" t="e">
        <f>IF(#REF!="ON",IF(RIGHT(#REF!,1)=".","",IF(#REF!&lt;0,"",#REF!)),"")</f>
        <v>#REF!</v>
      </c>
      <c r="H151" s="18" t="e">
        <f>IF(#REF!="ON",IF(RIGHT(#REF!,1)=".","",IF(#REF!&lt;0,"",#REF!)),"")</f>
        <v>#REF!</v>
      </c>
      <c r="I151" s="18" t="e">
        <f>IF(#REF!="ON",IF(RIGHT(#REF!,1)=".","",IF(#REF!&lt;0,"",#REF!)),"")</f>
        <v>#REF!</v>
      </c>
      <c r="J151" s="18" t="e">
        <f>IF(#REF!="ON",IF(RIGHT(#REF!,1)=".","",IF(#REF!&lt;0,"",#REF!)),"")</f>
        <v>#REF!</v>
      </c>
      <c r="K151" s="18" t="e">
        <f>IF(#REF!="ON",IF(RIGHT(#REF!,1)=".","",IF(#REF!&lt;0,"",#REF!)),"")</f>
        <v>#REF!</v>
      </c>
      <c r="L151" s="18" t="e">
        <f>IF(#REF!="ON",IF(RIGHT(#REF!,1)=".","",IF(#REF!&lt;0,"",#REF!)),"")</f>
        <v>#REF!</v>
      </c>
      <c r="M151" s="18" t="e">
        <f>IF(#REF!="ON",IF(RIGHT(#REF!,1)=".","",IF(#REF!&lt;0,"",#REF!)),"")</f>
        <v>#REF!</v>
      </c>
      <c r="N151" s="18" t="e">
        <f>IF(#REF!="ON",IF(RIGHT(#REF!,1)=".","",IF(#REF!&lt;0,"",#REF!)),"")</f>
        <v>#REF!</v>
      </c>
      <c r="O151" s="18" t="e">
        <f>IF(#REF!="ON",IF(RIGHT(#REF!,1)=".","",IF(#REF!&lt;0,"",#REF!)),"")</f>
        <v>#REF!</v>
      </c>
      <c r="P151" s="18" t="e">
        <f>IF(#REF!="ON",IF(RIGHT(#REF!,1)=".","",IF(#REF!&lt;0,"",#REF!)),"")</f>
        <v>#REF!</v>
      </c>
      <c r="Q151" s="18" t="e">
        <f>IF(#REF!="ON",IF(RIGHT(#REF!,1)=".","",IF(#REF!&lt;0,"",#REF!)),"")</f>
        <v>#REF!</v>
      </c>
      <c r="R151" s="18" t="e">
        <f>IF(#REF!="ON",IF(RIGHT(#REF!,1)=".","",IF(#REF!&lt;0,"",#REF!)),"")</f>
        <v>#REF!</v>
      </c>
      <c r="S151" s="18" t="e">
        <f>IF(#REF!="ON",IF(RIGHT(#REF!,1)=".","",IF(#REF!&lt;0,"",#REF!)),"")</f>
        <v>#REF!</v>
      </c>
      <c r="T151" s="18" t="e">
        <f>IF(#REF!="ON",IF(RIGHT(#REF!,1)=".","",IF(#REF!&lt;0,"",#REF!)),"")</f>
        <v>#REF!</v>
      </c>
      <c r="U151" s="18" t="e">
        <f>IF(#REF!="ON",IF(RIGHT(#REF!,1)=".","",IF(#REF!&lt;0,"",#REF!)),"")</f>
        <v>#REF!</v>
      </c>
      <c r="V151" s="18" t="e">
        <f>IF(#REF!="ON",IF(RIGHT(#REF!,1)=".","",IF(#REF!&lt;0,"",#REF!)),"")</f>
        <v>#REF!</v>
      </c>
      <c r="W151" s="18" t="e">
        <f>IF(#REF!="ON",IF(RIGHT(#REF!,1)=".","",IF(#REF!&lt;0,"",#REF!)),"")</f>
        <v>#REF!</v>
      </c>
      <c r="X151" s="18" t="e">
        <f>IF(#REF!="ON",IF(RIGHT(#REF!,1)=".","",IF(#REF!&lt;0,"",#REF!)),"")</f>
        <v>#REF!</v>
      </c>
      <c r="Y151" s="18" t="e">
        <f>IF(#REF!="ON",IF(RIGHT(#REF!,1)=".","",IF(#REF!&lt;0,"",#REF!)),"")</f>
        <v>#REF!</v>
      </c>
      <c r="Z151" s="18" t="e">
        <f>IF(#REF!="ON",IF(RIGHT(#REF!,1)=".","",IF(#REF!&lt;0,"",#REF!)),"")</f>
        <v>#REF!</v>
      </c>
      <c r="AA151" s="18" t="e">
        <f>IF(#REF!="ON",IF(RIGHT(#REF!,1)=".","",IF(#REF!&lt;0,"",#REF!)),"")</f>
        <v>#REF!</v>
      </c>
      <c r="AB151" s="18" t="e">
        <f>IF(#REF!="ON",IF(RIGHT(#REF!,1)=".","",IF(#REF!&lt;0,"",#REF!)),"")</f>
        <v>#REF!</v>
      </c>
      <c r="AC151" s="18" t="e">
        <f>IF(#REF!="ON",IF(RIGHT(#REF!,1)=".","",IF(#REF!&lt;0,"",#REF!)),"")</f>
        <v>#REF!</v>
      </c>
      <c r="AD151" s="19" t="e">
        <f>IF(#REF!="ON",IF(RIGHT(#REF!,1)=".","",IF(#REF!&lt;0,"",#REF!)),"")</f>
        <v>#REF!</v>
      </c>
    </row>
    <row r="152" spans="1:30" ht="28.7" customHeight="1">
      <c r="A152" s="13">
        <v>151</v>
      </c>
      <c r="B152" s="21">
        <f t="shared" si="6"/>
        <v>0</v>
      </c>
      <c r="C152" s="20" t="e">
        <f>LOOKUP(A152,#REF!,#REF!)</f>
        <v>#REF!</v>
      </c>
      <c r="D152" s="16" t="e">
        <f>IF(#REF!="ON",F152&amp;IF(#REF!&gt;0,",giảm "&amp;#REF!&amp;"% học phí",""),"")</f>
        <v>#REF!</v>
      </c>
      <c r="E152" s="17" t="e">
        <f>IF(#REF!="ON",SUMIF(#REF!,"&gt;0"),"")</f>
        <v>#REF!</v>
      </c>
      <c r="F152" s="16"/>
      <c r="G152" s="18" t="e">
        <f>IF(#REF!="ON",IF(RIGHT(#REF!,1)=".","",IF(#REF!&lt;0,"",#REF!)),"")</f>
        <v>#REF!</v>
      </c>
      <c r="H152" s="18" t="e">
        <f>IF(#REF!="ON",IF(RIGHT(#REF!,1)=".","",IF(#REF!&lt;0,"",#REF!)),"")</f>
        <v>#REF!</v>
      </c>
      <c r="I152" s="18" t="e">
        <f>IF(#REF!="ON",IF(RIGHT(#REF!,1)=".","",IF(#REF!&lt;0,"",#REF!)),"")</f>
        <v>#REF!</v>
      </c>
      <c r="J152" s="18" t="e">
        <f>IF(#REF!="ON",IF(RIGHT(#REF!,1)=".","",IF(#REF!&lt;0,"",#REF!)),"")</f>
        <v>#REF!</v>
      </c>
      <c r="K152" s="18"/>
      <c r="L152" s="18"/>
      <c r="M152" s="18" t="e">
        <f>IF(#REF!="ON",IF(RIGHT(#REF!,1)=".","",IF(#REF!&lt;0,"",#REF!)),"")</f>
        <v>#REF!</v>
      </c>
      <c r="N152" s="18" t="e">
        <f>IF(#REF!="ON",IF(RIGHT(#REF!,1)=".","",IF(#REF!&lt;0,"",#REF!)),"")</f>
        <v>#REF!</v>
      </c>
      <c r="O152" s="18" t="e">
        <f>IF(#REF!="ON",IF(RIGHT(#REF!,1)=".","",IF(#REF!&lt;0,"",#REF!)),"")</f>
        <v>#REF!</v>
      </c>
      <c r="P152" s="18" t="e">
        <f>IF(#REF!="ON",IF(RIGHT(#REF!,1)=".","",IF(#REF!&lt;0,"",#REF!)),"")</f>
        <v>#REF!</v>
      </c>
      <c r="Q152" s="18" t="e">
        <f>IF(#REF!="ON",IF(RIGHT(#REF!,1)=".","",IF(#REF!&lt;0,"",#REF!)),"")</f>
        <v>#REF!</v>
      </c>
      <c r="R152" s="18" t="e">
        <f>IF(#REF!="ON",IF(RIGHT(#REF!,1)=".","",IF(#REF!&lt;0,"",#REF!)),"")</f>
        <v>#REF!</v>
      </c>
      <c r="S152" s="18" t="e">
        <f>IF(#REF!="ON",IF(RIGHT(#REF!,1)=".","",IF(#REF!&lt;0,"",#REF!)),"")</f>
        <v>#REF!</v>
      </c>
      <c r="T152" s="18" t="e">
        <f>IF(#REF!="ON",IF(RIGHT(#REF!,1)=".","",IF(#REF!&lt;0,"",#REF!)),"")</f>
        <v>#REF!</v>
      </c>
      <c r="U152" s="18" t="e">
        <f>IF(#REF!="ON",IF(RIGHT(#REF!,1)=".","",IF(#REF!&lt;0,"",#REF!)),"")</f>
        <v>#REF!</v>
      </c>
      <c r="V152" s="18" t="e">
        <f>IF(#REF!="ON",IF(RIGHT(#REF!,1)=".","",IF(#REF!&lt;0,"",#REF!)),"")</f>
        <v>#REF!</v>
      </c>
      <c r="W152" s="18" t="e">
        <f>IF(#REF!="ON",IF(RIGHT(#REF!,1)=".","",IF(#REF!&lt;0,"",#REF!)),"")</f>
        <v>#REF!</v>
      </c>
      <c r="X152" s="18" t="e">
        <f>IF(#REF!="ON",IF(RIGHT(#REF!,1)=".","",IF(#REF!&lt;0,"",#REF!)),"")</f>
        <v>#REF!</v>
      </c>
      <c r="Y152" s="18" t="e">
        <f>IF(#REF!="ON",IF(RIGHT(#REF!,1)=".","",IF(#REF!&lt;0,"",#REF!)),"")</f>
        <v>#REF!</v>
      </c>
      <c r="Z152" s="18" t="e">
        <f>IF(#REF!="ON",IF(RIGHT(#REF!,1)=".","",IF(#REF!&lt;0,"",#REF!)),"")</f>
        <v>#REF!</v>
      </c>
      <c r="AA152" s="18" t="e">
        <f>IF(#REF!="ON",IF(RIGHT(#REF!,1)=".","",IF(#REF!&lt;0,"",#REF!)),"")</f>
        <v>#REF!</v>
      </c>
      <c r="AB152" s="18" t="e">
        <f>IF(#REF!="ON",IF(RIGHT(#REF!,1)=".","",IF(#REF!&lt;0,"",#REF!)),"")</f>
        <v>#REF!</v>
      </c>
      <c r="AC152" s="18" t="e">
        <f>IF(#REF!="ON",IF(RIGHT(#REF!,1)=".","",IF(#REF!&lt;0,"",#REF!)),"")</f>
        <v>#REF!</v>
      </c>
      <c r="AD152" s="19" t="e">
        <f>IF(#REF!="ON",IF(RIGHT(#REF!,1)=".","",IF(#REF!&lt;0,"",#REF!)),"")</f>
        <v>#REF!</v>
      </c>
    </row>
    <row r="153" spans="1:30" ht="28.7" customHeight="1">
      <c r="A153" s="13">
        <v>152</v>
      </c>
      <c r="B153" s="21">
        <f>30</f>
        <v>30</v>
      </c>
      <c r="C153" s="15" t="e">
        <f>LOOKUP(A153,#REF!,#REF!)</f>
        <v>#REF!</v>
      </c>
      <c r="D153" s="16" t="e">
        <f>IF(#REF!="ON",F153&amp;IF(#REF!&gt;0,",giảm "&amp;#REF!&amp;"% học phí",""),"")</f>
        <v>#REF!</v>
      </c>
      <c r="E153" s="17" t="e">
        <f>IF(#REF!="ON",SUMIF(#REF!,"&gt;0"),"")</f>
        <v>#REF!</v>
      </c>
      <c r="F153" s="16"/>
      <c r="G153" s="18" t="e">
        <f>IF(#REF!="ON",IF(RIGHT(#REF!,1)=".","",IF(#REF!&lt;0,"",#REF!)),"")</f>
        <v>#REF!</v>
      </c>
      <c r="H153" s="18" t="e">
        <f>IF(#REF!="ON",IF(RIGHT(#REF!,1)=".","",IF(#REF!&lt;0,"",#REF!)),"")</f>
        <v>#REF!</v>
      </c>
      <c r="I153" s="18" t="e">
        <f>IF(#REF!="ON",IF(RIGHT(#REF!,1)=".","",IF(#REF!&lt;0,"",#REF!)),"")</f>
        <v>#REF!</v>
      </c>
      <c r="J153" s="18" t="e">
        <f>IF(#REF!="ON",IF(RIGHT(#REF!,1)=".","",IF(#REF!&lt;0,"",#REF!)),"")</f>
        <v>#REF!</v>
      </c>
      <c r="K153" s="18"/>
      <c r="L153" s="18"/>
      <c r="M153" s="18"/>
      <c r="N153" s="18"/>
      <c r="O153" s="18"/>
      <c r="P153" s="18"/>
      <c r="Q153" s="18"/>
      <c r="R153" s="18"/>
      <c r="S153" s="18"/>
      <c r="T153" s="18" t="e">
        <f>IF(#REF!="ON",IF(RIGHT(#REF!,1)=".","",IF(#REF!&lt;0,"",#REF!)),"")</f>
        <v>#REF!</v>
      </c>
      <c r="U153" s="18" t="e">
        <f>IF(#REF!="ON",IF(RIGHT(#REF!,1)=".","",IF(#REF!&lt;0,"",#REF!)),"")</f>
        <v>#REF!</v>
      </c>
      <c r="V153" s="18" t="e">
        <f>IF(#REF!="ON",IF(RIGHT(#REF!,1)=".","",IF(#REF!&lt;0,"",#REF!)),"")</f>
        <v>#REF!</v>
      </c>
      <c r="W153" s="18" t="e">
        <f>IF(#REF!="ON",IF(RIGHT(#REF!,1)=".","",IF(#REF!&lt;0,"",#REF!)),"")</f>
        <v>#REF!</v>
      </c>
      <c r="X153" s="18" t="e">
        <f>IF(#REF!="ON",IF(RIGHT(#REF!,1)=".","",IF(#REF!&lt;0,"",#REF!)),"")</f>
        <v>#REF!</v>
      </c>
      <c r="Y153" s="18" t="e">
        <f>IF(#REF!="ON",IF(RIGHT(#REF!,1)=".","",IF(#REF!&lt;0,"",#REF!)),"")</f>
        <v>#REF!</v>
      </c>
      <c r="Z153" s="18" t="e">
        <f>IF(#REF!="ON",IF(RIGHT(#REF!,1)=".","",IF(#REF!&lt;0,"",#REF!)),"")</f>
        <v>#REF!</v>
      </c>
      <c r="AA153" s="18" t="e">
        <f>IF(#REF!="ON",IF(RIGHT(#REF!,1)=".","",IF(#REF!&lt;0,"",#REF!)),"")</f>
        <v>#REF!</v>
      </c>
      <c r="AB153" s="18" t="e">
        <f>IF(#REF!="ON",IF(RIGHT(#REF!,1)=".","",IF(#REF!&lt;0,"",#REF!)),"")</f>
        <v>#REF!</v>
      </c>
      <c r="AC153" s="18" t="e">
        <f>IF(#REF!="ON",IF(RIGHT(#REF!,1)=".","",IF(#REF!&lt;0,"",#REF!)),"")</f>
        <v>#REF!</v>
      </c>
      <c r="AD153" s="19" t="e">
        <f>IF(#REF!="ON",IF(RIGHT(#REF!,1)=".","",IF(#REF!&lt;0,"",#REF!)),"")</f>
        <v>#REF!</v>
      </c>
    </row>
    <row r="154" spans="1:30" ht="28.7" customHeight="1">
      <c r="A154" s="13">
        <v>153</v>
      </c>
      <c r="B154" s="21">
        <f>20+50</f>
        <v>70</v>
      </c>
      <c r="C154" s="15" t="e">
        <f>LOOKUP(A154,#REF!,#REF!)</f>
        <v>#REF!</v>
      </c>
      <c r="D154" s="16" t="e">
        <f>IF(#REF!="ON",F154&amp;IF(#REF!&gt;0,",giảm "&amp;#REF!&amp;"% học phí",""),"")</f>
        <v>#REF!</v>
      </c>
      <c r="E154" s="17" t="e">
        <f>IF(#REF!="ON",SUMIF(#REF!,"&gt;0"),"")</f>
        <v>#REF!</v>
      </c>
      <c r="F154" s="16"/>
      <c r="G154" s="18" t="e">
        <f>IF(#REF!="ON",IF(RIGHT(#REF!,1)=".","",IF(#REF!&lt;0,"",#REF!)),"")</f>
        <v>#REF!</v>
      </c>
      <c r="H154" s="18" t="e">
        <f>IF(#REF!="ON",IF(RIGHT(#REF!,1)=".","",IF(#REF!&lt;0,"",#REF!)),"")</f>
        <v>#REF!</v>
      </c>
      <c r="I154" s="18" t="e">
        <f>IF(#REF!="ON",IF(RIGHT(#REF!,1)=".","",IF(#REF!&lt;0,"",#REF!)),"")</f>
        <v>#REF!</v>
      </c>
      <c r="J154" s="18" t="e">
        <f>IF(#REF!="ON",IF(RIGHT(#REF!,1)=".","",IF(#REF!&lt;0,"",#REF!)),"")</f>
        <v>#REF!</v>
      </c>
      <c r="K154" s="18"/>
      <c r="L154" s="18"/>
      <c r="M154" s="18"/>
      <c r="N154" s="18"/>
      <c r="O154" s="18"/>
      <c r="P154" s="18"/>
      <c r="Q154" s="18"/>
      <c r="R154" s="18"/>
      <c r="S154" s="18"/>
      <c r="T154" s="18" t="e">
        <f>IF(#REF!="ON",IF(RIGHT(#REF!,1)=".","",IF(#REF!&lt;0,"",#REF!)),"")</f>
        <v>#REF!</v>
      </c>
      <c r="U154" s="18" t="e">
        <f>IF(#REF!="ON",IF(RIGHT(#REF!,1)=".","",IF(#REF!&lt;0,"",#REF!)),"")</f>
        <v>#REF!</v>
      </c>
      <c r="V154" s="18" t="e">
        <f>IF(#REF!="ON",IF(RIGHT(#REF!,1)=".","",IF(#REF!&lt;0,"",#REF!)),"")</f>
        <v>#REF!</v>
      </c>
      <c r="W154" s="18" t="e">
        <f>IF(#REF!="ON",IF(RIGHT(#REF!,1)=".","",IF(#REF!&lt;0,"",#REF!)),"")</f>
        <v>#REF!</v>
      </c>
      <c r="X154" s="18" t="e">
        <f>IF(#REF!="ON",IF(RIGHT(#REF!,1)=".","",IF(#REF!&lt;0,"",#REF!)),"")</f>
        <v>#REF!</v>
      </c>
      <c r="Y154" s="18" t="e">
        <f>IF(#REF!="ON",IF(RIGHT(#REF!,1)=".","",IF(#REF!&lt;0,"",#REF!)),"")</f>
        <v>#REF!</v>
      </c>
      <c r="Z154" s="18" t="e">
        <f>IF(#REF!="ON",IF(RIGHT(#REF!,1)=".","",IF(#REF!&lt;0,"",#REF!)),"")</f>
        <v>#REF!</v>
      </c>
      <c r="AA154" s="18" t="e">
        <f>IF(#REF!="ON",IF(RIGHT(#REF!,1)=".","",IF(#REF!&lt;0,"",#REF!)),"")</f>
        <v>#REF!</v>
      </c>
      <c r="AB154" s="18" t="e">
        <f>IF(#REF!="ON",IF(RIGHT(#REF!,1)=".","",IF(#REF!&lt;0,"",#REF!)),"")</f>
        <v>#REF!</v>
      </c>
      <c r="AC154" s="18" t="e">
        <f>IF(#REF!="ON",IF(RIGHT(#REF!,1)=".","",IF(#REF!&lt;0,"",#REF!)),"")</f>
        <v>#REF!</v>
      </c>
      <c r="AD154" s="19" t="e">
        <f>IF(#REF!="ON",IF(RIGHT(#REF!,1)=".","",IF(#REF!&lt;0,"",#REF!)),"")</f>
        <v>#REF!</v>
      </c>
    </row>
    <row r="155" spans="1:30" ht="28.7" customHeight="1">
      <c r="A155" s="13">
        <v>154</v>
      </c>
      <c r="B155" s="21">
        <f t="shared" si="6"/>
        <v>0</v>
      </c>
      <c r="C155" s="15" t="e">
        <f>LOOKUP(A155,#REF!,#REF!)</f>
        <v>#REF!</v>
      </c>
      <c r="D155" s="16" t="e">
        <f>IF(#REF!="ON",F155&amp;IF(#REF!&gt;0,",giảm "&amp;#REF!&amp;"% học phí",""),"")</f>
        <v>#REF!</v>
      </c>
      <c r="E155" s="17" t="e">
        <f>IF(#REF!="ON",SUMIF(#REF!,"&gt;0"),"")</f>
        <v>#REF!</v>
      </c>
      <c r="F155" s="16"/>
      <c r="G155" s="18" t="e">
        <f>IF(#REF!="ON",IF(RIGHT(#REF!,1)=".","",IF(#REF!&lt;0,"",#REF!)),"")</f>
        <v>#REF!</v>
      </c>
      <c r="H155" s="18" t="e">
        <f>IF(#REF!="ON",IF(RIGHT(#REF!,1)=".","",IF(#REF!&lt;0,"",#REF!)),"")</f>
        <v>#REF!</v>
      </c>
      <c r="I155" s="18" t="e">
        <f>IF(#REF!="ON",IF(RIGHT(#REF!,1)=".","",IF(#REF!&lt;0,"",#REF!)),"")</f>
        <v>#REF!</v>
      </c>
      <c r="J155" s="18" t="e">
        <f>IF(#REF!="ON",IF(RIGHT(#REF!,1)=".","",IF(#REF!&lt;0,"",#REF!)),"")</f>
        <v>#REF!</v>
      </c>
      <c r="K155" s="18"/>
      <c r="L155" s="18"/>
      <c r="M155" s="18"/>
      <c r="N155" s="18"/>
      <c r="O155" s="18"/>
      <c r="P155" s="18"/>
      <c r="Q155" s="18"/>
      <c r="R155" s="18"/>
      <c r="S155" s="18"/>
      <c r="T155" s="18" t="e">
        <f>IF(#REF!="ON",IF(RIGHT(#REF!,1)=".","",IF(#REF!&lt;0,"",#REF!)),"")</f>
        <v>#REF!</v>
      </c>
      <c r="U155" s="18" t="e">
        <f>IF(#REF!="ON",IF(RIGHT(#REF!,1)=".","",IF(#REF!&lt;0,"",#REF!)),"")</f>
        <v>#REF!</v>
      </c>
      <c r="V155" s="18" t="e">
        <f>IF(#REF!="ON",IF(RIGHT(#REF!,1)=".","",IF(#REF!&lt;0,"",#REF!)),"")</f>
        <v>#REF!</v>
      </c>
      <c r="W155" s="18" t="e">
        <f>IF(#REF!="ON",IF(RIGHT(#REF!,1)=".","",IF(#REF!&lt;0,"",#REF!)),"")</f>
        <v>#REF!</v>
      </c>
      <c r="X155" s="18" t="e">
        <f>IF(#REF!="ON",IF(RIGHT(#REF!,1)=".","",IF(#REF!&lt;0,"",#REF!)),"")</f>
        <v>#REF!</v>
      </c>
      <c r="Y155" s="18" t="e">
        <f>IF(#REF!="ON",IF(RIGHT(#REF!,1)=".","",IF(#REF!&lt;0,"",#REF!)),"")</f>
        <v>#REF!</v>
      </c>
      <c r="Z155" s="18" t="e">
        <f>IF(#REF!="ON",IF(RIGHT(#REF!,1)=".","",IF(#REF!&lt;0,"",#REF!)),"")</f>
        <v>#REF!</v>
      </c>
      <c r="AA155" s="18" t="e">
        <f>IF(#REF!="ON",IF(RIGHT(#REF!,1)=".","",IF(#REF!&lt;0,"",#REF!)),"")</f>
        <v>#REF!</v>
      </c>
      <c r="AB155" s="18" t="e">
        <f>IF(#REF!="ON",IF(RIGHT(#REF!,1)=".","",IF(#REF!&lt;0,"",#REF!)),"")</f>
        <v>#REF!</v>
      </c>
      <c r="AC155" s="18" t="e">
        <f>IF(#REF!="ON",IF(RIGHT(#REF!,1)=".","",IF(#REF!&lt;0,"",#REF!)),"")</f>
        <v>#REF!</v>
      </c>
      <c r="AD155" s="19" t="e">
        <f>IF(#REF!="ON",IF(RIGHT(#REF!,1)=".","",IF(#REF!&lt;0,"",#REF!)),"")</f>
        <v>#REF!</v>
      </c>
    </row>
    <row r="156" spans="1:30" ht="28.7" customHeight="1">
      <c r="A156" s="13">
        <v>155</v>
      </c>
      <c r="B156" s="21">
        <f>40+80</f>
        <v>120</v>
      </c>
      <c r="C156" s="15" t="e">
        <f>LOOKUP(A156,#REF!,#REF!)</f>
        <v>#REF!</v>
      </c>
      <c r="D156" s="16" t="e">
        <f>IF(#REF!="ON",F156&amp;IF(#REF!&gt;0,",giảm "&amp;#REF!&amp;"% học phí",""),"")</f>
        <v>#REF!</v>
      </c>
      <c r="E156" s="17" t="e">
        <f>IF(#REF!="ON",SUMIF(#REF!,"&gt;0"),"")</f>
        <v>#REF!</v>
      </c>
      <c r="F156" s="16"/>
      <c r="G156" s="18" t="e">
        <f>IF(#REF!="ON",IF(RIGHT(#REF!,1)=".","",IF(#REF!&lt;0,"",#REF!)),"")</f>
        <v>#REF!</v>
      </c>
      <c r="H156" s="18" t="e">
        <f>IF(#REF!="ON",IF(RIGHT(#REF!,1)=".","",IF(#REF!&lt;0,"",#REF!)),"")</f>
        <v>#REF!</v>
      </c>
      <c r="I156" s="18" t="e">
        <f>IF(#REF!="ON",IF(RIGHT(#REF!,1)=".","",IF(#REF!&lt;0,"",#REF!)),"")</f>
        <v>#REF!</v>
      </c>
      <c r="J156" s="18" t="e">
        <f>IF(#REF!="ON",IF(RIGHT(#REF!,1)=".","",IF(#REF!&lt;0,"",#REF!)),"")</f>
        <v>#REF!</v>
      </c>
      <c r="K156" s="18"/>
      <c r="L156" s="18"/>
      <c r="M156" s="18"/>
      <c r="N156" s="18"/>
      <c r="O156" s="18"/>
      <c r="P156" s="18"/>
      <c r="Q156" s="18"/>
      <c r="R156" s="18"/>
      <c r="S156" s="18"/>
      <c r="T156" s="18" t="e">
        <f>IF(#REF!="ON",IF(RIGHT(#REF!,1)=".","",IF(#REF!&lt;0,"",#REF!)),"")</f>
        <v>#REF!</v>
      </c>
      <c r="U156" s="18" t="e">
        <f>IF(#REF!="ON",IF(RIGHT(#REF!,1)=".","",IF(#REF!&lt;0,"",#REF!)),"")</f>
        <v>#REF!</v>
      </c>
      <c r="V156" s="18" t="e">
        <f>IF(#REF!="ON",IF(RIGHT(#REF!,1)=".","",IF(#REF!&lt;0,"",#REF!)),"")</f>
        <v>#REF!</v>
      </c>
      <c r="W156" s="18" t="e">
        <f>IF(#REF!="ON",IF(RIGHT(#REF!,1)=".","",IF(#REF!&lt;0,"",#REF!)),"")</f>
        <v>#REF!</v>
      </c>
      <c r="X156" s="18" t="e">
        <f>IF(#REF!="ON",IF(RIGHT(#REF!,1)=".","",IF(#REF!&lt;0,"",#REF!)),"")</f>
        <v>#REF!</v>
      </c>
      <c r="Y156" s="18" t="e">
        <f>IF(#REF!="ON",IF(RIGHT(#REF!,1)=".","",IF(#REF!&lt;0,"",#REF!)),"")</f>
        <v>#REF!</v>
      </c>
      <c r="Z156" s="18" t="e">
        <f>IF(#REF!="ON",IF(RIGHT(#REF!,1)=".","",IF(#REF!&lt;0,"",#REF!)),"")</f>
        <v>#REF!</v>
      </c>
      <c r="AA156" s="18" t="e">
        <f>IF(#REF!="ON",IF(RIGHT(#REF!,1)=".","",IF(#REF!&lt;0,"",#REF!)),"")</f>
        <v>#REF!</v>
      </c>
      <c r="AB156" s="18" t="e">
        <f>IF(#REF!="ON",IF(RIGHT(#REF!,1)=".","",IF(#REF!&lt;0,"",#REF!)),"")</f>
        <v>#REF!</v>
      </c>
      <c r="AC156" s="18" t="e">
        <f>IF(#REF!="ON",IF(RIGHT(#REF!,1)=".","",IF(#REF!&lt;0,"",#REF!)),"")</f>
        <v>#REF!</v>
      </c>
      <c r="AD156" s="19" t="e">
        <f>IF(#REF!="ON",IF(RIGHT(#REF!,1)=".","",IF(#REF!&lt;0,"",#REF!)),"")</f>
        <v>#REF!</v>
      </c>
    </row>
    <row r="157" spans="1:30" ht="28.7" customHeight="1">
      <c r="A157" s="13">
        <v>156</v>
      </c>
      <c r="B157" s="21">
        <f t="shared" si="1"/>
        <v>10</v>
      </c>
      <c r="C157" s="15" t="e">
        <f>LOOKUP(A157,#REF!,#REF!)</f>
        <v>#REF!</v>
      </c>
      <c r="D157" s="16" t="e">
        <f>IF(#REF!="ON",F157&amp;IF(#REF!&gt;0,",giảm "&amp;#REF!&amp;"% học phí",""),"")</f>
        <v>#REF!</v>
      </c>
      <c r="E157" s="17" t="e">
        <f>IF(#REF!="ON",SUMIF(#REF!,"&gt;0"),"")</f>
        <v>#REF!</v>
      </c>
      <c r="F157" s="16"/>
      <c r="G157" s="18" t="e">
        <f>IF(#REF!="ON",IF(RIGHT(#REF!,1)=".","",IF(#REF!&lt;0,"",#REF!)),"")</f>
        <v>#REF!</v>
      </c>
      <c r="H157" s="18" t="e">
        <f>IF(#REF!="ON",IF(RIGHT(#REF!,1)=".","",IF(#REF!&lt;0,"",#REF!)),"")</f>
        <v>#REF!</v>
      </c>
      <c r="I157" s="18" t="e">
        <f>IF(#REF!="ON",IF(RIGHT(#REF!,1)=".","",IF(#REF!&lt;0,"",#REF!)),"")</f>
        <v>#REF!</v>
      </c>
      <c r="J157" s="18" t="e">
        <f>IF(#REF!="ON",IF(RIGHT(#REF!,1)=".","",IF(#REF!&lt;0,"",#REF!)),"")</f>
        <v>#REF!</v>
      </c>
      <c r="K157" s="18"/>
      <c r="L157" s="18"/>
      <c r="M157" s="18"/>
      <c r="N157" s="18"/>
      <c r="O157" s="18"/>
      <c r="P157" s="18"/>
      <c r="Q157" s="18"/>
      <c r="R157" s="18"/>
      <c r="S157" s="18"/>
      <c r="T157" s="18" t="e">
        <f>IF(#REF!="ON",IF(RIGHT(#REF!,1)=".","",IF(#REF!&lt;0,"",#REF!)),"")</f>
        <v>#REF!</v>
      </c>
      <c r="U157" s="18" t="e">
        <f>IF(#REF!="ON",IF(RIGHT(#REF!,1)=".","",IF(#REF!&lt;0,"",#REF!)),"")</f>
        <v>#REF!</v>
      </c>
      <c r="V157" s="18" t="e">
        <f>IF(#REF!="ON",IF(RIGHT(#REF!,1)=".","",IF(#REF!&lt;0,"",#REF!)),"")</f>
        <v>#REF!</v>
      </c>
      <c r="W157" s="18" t="e">
        <f>IF(#REF!="ON",IF(RIGHT(#REF!,1)=".","",IF(#REF!&lt;0,"",#REF!)),"")</f>
        <v>#REF!</v>
      </c>
      <c r="X157" s="18" t="e">
        <f>IF(#REF!="ON",IF(RIGHT(#REF!,1)=".","",IF(#REF!&lt;0,"",#REF!)),"")</f>
        <v>#REF!</v>
      </c>
      <c r="Y157" s="18" t="e">
        <f>IF(#REF!="ON",IF(RIGHT(#REF!,1)=".","",IF(#REF!&lt;0,"",#REF!)),"")</f>
        <v>#REF!</v>
      </c>
      <c r="Z157" s="18" t="e">
        <f>IF(#REF!="ON",IF(RIGHT(#REF!,1)=".","",IF(#REF!&lt;0,"",#REF!)),"")</f>
        <v>#REF!</v>
      </c>
      <c r="AA157" s="18" t="e">
        <f>IF(#REF!="ON",IF(RIGHT(#REF!,1)=".","",IF(#REF!&lt;0,"",#REF!)),"")</f>
        <v>#REF!</v>
      </c>
      <c r="AB157" s="18" t="e">
        <f>IF(#REF!="ON",IF(RIGHT(#REF!,1)=".","",IF(#REF!&lt;0,"",#REF!)),"")</f>
        <v>#REF!</v>
      </c>
      <c r="AC157" s="18" t="e">
        <f>IF(#REF!="ON",IF(RIGHT(#REF!,1)=".","",IF(#REF!&lt;0,"",#REF!)),"")</f>
        <v>#REF!</v>
      </c>
      <c r="AD157" s="19" t="e">
        <f>IF(#REF!="ON",IF(RIGHT(#REF!,1)=".","",IF(#REF!&lt;0,"",#REF!)),"")</f>
        <v>#REF!</v>
      </c>
    </row>
    <row r="158" spans="1:30" ht="28.7" customHeight="1">
      <c r="A158" s="13">
        <v>157</v>
      </c>
      <c r="B158" s="21">
        <f>30+20</f>
        <v>50</v>
      </c>
      <c r="C158" s="15" t="e">
        <f>LOOKUP(A158,#REF!,#REF!)</f>
        <v>#REF!</v>
      </c>
      <c r="D158" s="16" t="e">
        <f>IF(#REF!="ON",F158&amp;IF(#REF!&gt;0,",giảm "&amp;#REF!&amp;"% học phí",""),"")</f>
        <v>#REF!</v>
      </c>
      <c r="E158" s="17" t="e">
        <f>IF(#REF!="ON",SUMIF(#REF!,"&gt;0"),"")</f>
        <v>#REF!</v>
      </c>
      <c r="F158" s="16"/>
      <c r="G158" s="18" t="e">
        <f>IF(#REF!="ON",IF(RIGHT(#REF!,1)=".","",IF(#REF!&lt;0,"",#REF!)),"")</f>
        <v>#REF!</v>
      </c>
      <c r="H158" s="18" t="e">
        <f>IF(#REF!="ON",IF(RIGHT(#REF!,1)=".","",IF(#REF!&lt;0,"",#REF!)),"")</f>
        <v>#REF!</v>
      </c>
      <c r="I158" s="18" t="e">
        <f>IF(#REF!="ON",IF(RIGHT(#REF!,1)=".","",IF(#REF!&lt;0,"",#REF!)),"")</f>
        <v>#REF!</v>
      </c>
      <c r="J158" s="18" t="e">
        <f>IF(#REF!="ON",IF(RIGHT(#REF!,1)=".","",IF(#REF!&lt;0,"",#REF!)),"")</f>
        <v>#REF!</v>
      </c>
      <c r="K158" s="18"/>
      <c r="L158" s="18"/>
      <c r="M158" s="18"/>
      <c r="N158" s="18"/>
      <c r="O158" s="18"/>
      <c r="P158" s="18"/>
      <c r="Q158" s="18"/>
      <c r="R158" s="18"/>
      <c r="S158" s="18"/>
      <c r="T158" s="18" t="e">
        <f>IF(#REF!="ON",IF(RIGHT(#REF!,1)=".","",IF(#REF!&lt;0,"",#REF!)),"")</f>
        <v>#REF!</v>
      </c>
      <c r="U158" s="18" t="e">
        <f>IF(#REF!="ON",IF(RIGHT(#REF!,1)=".","",IF(#REF!&lt;0,"",#REF!)),"")</f>
        <v>#REF!</v>
      </c>
      <c r="V158" s="18" t="e">
        <f>IF(#REF!="ON",IF(RIGHT(#REF!,1)=".","",IF(#REF!&lt;0,"",#REF!)),"")</f>
        <v>#REF!</v>
      </c>
      <c r="W158" s="18" t="e">
        <f>IF(#REF!="ON",IF(RIGHT(#REF!,1)=".","",IF(#REF!&lt;0,"",#REF!)),"")</f>
        <v>#REF!</v>
      </c>
      <c r="X158" s="18" t="e">
        <f>IF(#REF!="ON",IF(RIGHT(#REF!,1)=".","",IF(#REF!&lt;0,"",#REF!)),"")</f>
        <v>#REF!</v>
      </c>
      <c r="Y158" s="18" t="e">
        <f>IF(#REF!="ON",IF(RIGHT(#REF!,1)=".","",IF(#REF!&lt;0,"",#REF!)),"")</f>
        <v>#REF!</v>
      </c>
      <c r="Z158" s="18" t="e">
        <f>IF(#REF!="ON",IF(RIGHT(#REF!,1)=".","",IF(#REF!&lt;0,"",#REF!)),"")</f>
        <v>#REF!</v>
      </c>
      <c r="AA158" s="18" t="e">
        <f>IF(#REF!="ON",IF(RIGHT(#REF!,1)=".","",IF(#REF!&lt;0,"",#REF!)),"")</f>
        <v>#REF!</v>
      </c>
      <c r="AB158" s="18" t="e">
        <f>IF(#REF!="ON",IF(RIGHT(#REF!,1)=".","",IF(#REF!&lt;0,"",#REF!)),"")</f>
        <v>#REF!</v>
      </c>
      <c r="AC158" s="18" t="e">
        <f>IF(#REF!="ON",IF(RIGHT(#REF!,1)=".","",IF(#REF!&lt;0,"",#REF!)),"")</f>
        <v>#REF!</v>
      </c>
      <c r="AD158" s="19" t="e">
        <f>IF(#REF!="ON",IF(RIGHT(#REF!,1)=".","",IF(#REF!&lt;0,"",#REF!)),"")</f>
        <v>#REF!</v>
      </c>
    </row>
    <row r="159" spans="1:30" ht="28.7" customHeight="1">
      <c r="A159" s="13">
        <v>158</v>
      </c>
      <c r="B159" s="21">
        <f>70+70+20</f>
        <v>160</v>
      </c>
      <c r="C159" s="20" t="e">
        <f>LOOKUP(A159,#REF!,#REF!)</f>
        <v>#REF!</v>
      </c>
      <c r="D159" s="16" t="e">
        <f>IF(#REF!="ON",F159&amp;IF(#REF!&gt;0,",giảm "&amp;#REF!&amp;"% học phí",""),"")</f>
        <v>#REF!</v>
      </c>
      <c r="E159" s="17" t="e">
        <f>IF(#REF!="ON",SUMIF(#REF!,"&gt;0"),"")</f>
        <v>#REF!</v>
      </c>
      <c r="F159" s="16"/>
      <c r="G159" s="18" t="e">
        <f>IF(#REF!="ON",IF(RIGHT(#REF!,1)=".","",IF(#REF!&lt;0,"",#REF!)),"")</f>
        <v>#REF!</v>
      </c>
      <c r="H159" s="18" t="e">
        <f>IF(#REF!="ON",IF(RIGHT(#REF!,1)=".","",IF(#REF!&lt;0,"",#REF!)),"")</f>
        <v>#REF!</v>
      </c>
      <c r="I159" s="18" t="e">
        <f>IF(#REF!="ON",IF(RIGHT(#REF!,1)=".","",IF(#REF!&lt;0,"",#REF!)),"")</f>
        <v>#REF!</v>
      </c>
      <c r="J159" s="18" t="e">
        <f>IF(#REF!="ON",IF(RIGHT(#REF!,1)=".","",IF(#REF!&lt;0,"",#REF!)),"")</f>
        <v>#REF!</v>
      </c>
      <c r="K159" s="18"/>
      <c r="L159" s="18"/>
      <c r="M159" s="18"/>
      <c r="N159" s="18"/>
      <c r="O159" s="18"/>
      <c r="P159" s="18"/>
      <c r="Q159" s="18"/>
      <c r="R159" s="18"/>
      <c r="S159" s="18" t="e">
        <f>IF(#REF!="ON",IF(RIGHT(#REF!,1)=".","",IF(#REF!&lt;0,"",#REF!)),"")</f>
        <v>#REF!</v>
      </c>
      <c r="T159" s="18" t="e">
        <f>IF(#REF!="ON",IF(RIGHT(#REF!,1)=".","",IF(#REF!&lt;0,"",#REF!)),"")</f>
        <v>#REF!</v>
      </c>
      <c r="U159" s="18" t="e">
        <f>IF(#REF!="ON",IF(RIGHT(#REF!,1)=".","",IF(#REF!&lt;0,"",#REF!)),"")</f>
        <v>#REF!</v>
      </c>
      <c r="V159" s="18" t="e">
        <f>IF(#REF!="ON",IF(RIGHT(#REF!,1)=".","",IF(#REF!&lt;0,"",#REF!)),"")</f>
        <v>#REF!</v>
      </c>
      <c r="W159" s="18" t="e">
        <f>IF(#REF!="ON",IF(RIGHT(#REF!,1)=".","",IF(#REF!&lt;0,"",#REF!)),"")</f>
        <v>#REF!</v>
      </c>
      <c r="X159" s="18" t="e">
        <f>IF(#REF!="ON",IF(RIGHT(#REF!,1)=".","",IF(#REF!&lt;0,"",#REF!)),"")</f>
        <v>#REF!</v>
      </c>
      <c r="Y159" s="18" t="e">
        <f>IF(#REF!="ON",IF(RIGHT(#REF!,1)=".","",IF(#REF!&lt;0,"",#REF!)),"")</f>
        <v>#REF!</v>
      </c>
      <c r="Z159" s="18" t="e">
        <f>IF(#REF!="ON",IF(RIGHT(#REF!,1)=".","",IF(#REF!&lt;0,"",#REF!)),"")</f>
        <v>#REF!</v>
      </c>
      <c r="AA159" s="18" t="e">
        <f>IF(#REF!="ON",IF(RIGHT(#REF!,1)=".","",IF(#REF!&lt;0,"",#REF!)),"")</f>
        <v>#REF!</v>
      </c>
      <c r="AB159" s="18" t="e">
        <f>IF(#REF!="ON",IF(RIGHT(#REF!,1)=".","",IF(#REF!&lt;0,"",#REF!)),"")</f>
        <v>#REF!</v>
      </c>
      <c r="AC159" s="18" t="e">
        <f>IF(#REF!="ON",IF(RIGHT(#REF!,1)=".","",IF(#REF!&lt;0,"",#REF!)),"")</f>
        <v>#REF!</v>
      </c>
      <c r="AD159" s="19" t="e">
        <f>IF(#REF!="ON",IF(RIGHT(#REF!,1)=".","",IF(#REF!&lt;0,"",#REF!)),"")</f>
        <v>#REF!</v>
      </c>
    </row>
    <row r="160" spans="1:30" ht="28.7" customHeight="1">
      <c r="A160" s="13">
        <v>159</v>
      </c>
      <c r="B160" s="21">
        <f t="shared" si="6"/>
        <v>0</v>
      </c>
      <c r="C160" s="15" t="e">
        <f>LOOKUP(A160,#REF!,#REF!)</f>
        <v>#REF!</v>
      </c>
      <c r="D160" s="16" t="e">
        <f>IF(#REF!="ON",F160&amp;IF(#REF!&gt;0,",giảm "&amp;#REF!&amp;"% học phí",""),"")</f>
        <v>#REF!</v>
      </c>
      <c r="E160" s="17" t="e">
        <f>IF(#REF!="ON",SUMIF(#REF!,"&gt;0"),"")</f>
        <v>#REF!</v>
      </c>
      <c r="F160" s="16"/>
      <c r="G160" s="18" t="e">
        <f>IF(#REF!="ON",IF(RIGHT(#REF!,1)=".","",IF(#REF!&lt;0,"",#REF!)),"")</f>
        <v>#REF!</v>
      </c>
      <c r="H160" s="18" t="e">
        <f>IF(#REF!="ON",IF(RIGHT(#REF!,1)=".","",IF(#REF!&lt;0,"",#REF!)),"")</f>
        <v>#REF!</v>
      </c>
      <c r="I160" s="18" t="e">
        <f>IF(#REF!="ON",IF(RIGHT(#REF!,1)=".","",IF(#REF!&lt;0,"",#REF!)),"")</f>
        <v>#REF!</v>
      </c>
      <c r="J160" s="18" t="e">
        <f>IF(#REF!="ON",IF(RIGHT(#REF!,1)=".","",IF(#REF!&lt;0,"",#REF!)),"")</f>
        <v>#REF!</v>
      </c>
      <c r="K160" s="18"/>
      <c r="L160" s="18"/>
      <c r="M160" s="18"/>
      <c r="N160" s="18"/>
      <c r="O160" s="18"/>
      <c r="P160" s="18"/>
      <c r="Q160" s="18"/>
      <c r="R160" s="18"/>
      <c r="S160" s="18"/>
      <c r="T160" s="18" t="e">
        <f>IF(#REF!="ON",IF(RIGHT(#REF!,1)=".","",IF(#REF!&lt;0,"",#REF!)),"")</f>
        <v>#REF!</v>
      </c>
      <c r="U160" s="18" t="e">
        <f>IF(#REF!="ON",IF(RIGHT(#REF!,1)=".","",IF(#REF!&lt;0,"",#REF!)),"")</f>
        <v>#REF!</v>
      </c>
      <c r="V160" s="18" t="e">
        <f>IF(#REF!="ON",IF(RIGHT(#REF!,1)=".","",IF(#REF!&lt;0,"",#REF!)),"")</f>
        <v>#REF!</v>
      </c>
      <c r="W160" s="18" t="e">
        <f>IF(#REF!="ON",IF(RIGHT(#REF!,1)=".","",IF(#REF!&lt;0,"",#REF!)),"")</f>
        <v>#REF!</v>
      </c>
      <c r="X160" s="18" t="e">
        <f>IF(#REF!="ON",IF(RIGHT(#REF!,1)=".","",IF(#REF!&lt;0,"",#REF!)),"")</f>
        <v>#REF!</v>
      </c>
      <c r="Y160" s="18" t="e">
        <f>IF(#REF!="ON",IF(RIGHT(#REF!,1)=".","",IF(#REF!&lt;0,"",#REF!)),"")</f>
        <v>#REF!</v>
      </c>
      <c r="Z160" s="18" t="e">
        <f>IF(#REF!="ON",IF(RIGHT(#REF!,1)=".","",IF(#REF!&lt;0,"",#REF!)),"")</f>
        <v>#REF!</v>
      </c>
      <c r="AA160" s="18" t="e">
        <f>IF(#REF!="ON",IF(RIGHT(#REF!,1)=".","",IF(#REF!&lt;0,"",#REF!)),"")</f>
        <v>#REF!</v>
      </c>
      <c r="AB160" s="18" t="e">
        <f>IF(#REF!="ON",IF(RIGHT(#REF!,1)=".","",IF(#REF!&lt;0,"",#REF!)),"")</f>
        <v>#REF!</v>
      </c>
      <c r="AC160" s="18" t="e">
        <f>IF(#REF!="ON",IF(RIGHT(#REF!,1)=".","",IF(#REF!&lt;0,"",#REF!)),"")</f>
        <v>#REF!</v>
      </c>
      <c r="AD160" s="19" t="e">
        <f>IF(#REF!="ON",IF(RIGHT(#REF!,1)=".","",IF(#REF!&lt;0,"",#REF!)),"")</f>
        <v>#REF!</v>
      </c>
    </row>
    <row r="161" spans="1:30" ht="28.7" customHeight="1">
      <c r="A161" s="13">
        <v>160</v>
      </c>
      <c r="B161" s="21">
        <f t="shared" si="6"/>
        <v>0</v>
      </c>
      <c r="C161" s="15" t="e">
        <f>LOOKUP(A161,#REF!,#REF!)</f>
        <v>#REF!</v>
      </c>
      <c r="D161" s="16" t="e">
        <f>IF(#REF!="ON",F161&amp;IF(#REF!&gt;0,",giảm "&amp;#REF!&amp;"% học phí",""),"")</f>
        <v>#REF!</v>
      </c>
      <c r="E161" s="17" t="e">
        <f>IF(#REF!="ON",SUMIF(#REF!,"&gt;0"),"")</f>
        <v>#REF!</v>
      </c>
      <c r="F161" s="16"/>
      <c r="G161" s="18" t="e">
        <f>IF(#REF!="ON",IF(RIGHT(#REF!,1)=".","",IF(#REF!&lt;0,"",#REF!)),"")</f>
        <v>#REF!</v>
      </c>
      <c r="H161" s="18" t="e">
        <f>IF(#REF!="ON",IF(RIGHT(#REF!,1)=".","",IF(#REF!&lt;0,"",#REF!)),"")</f>
        <v>#REF!</v>
      </c>
      <c r="I161" s="18" t="e">
        <f>IF(#REF!="ON",IF(RIGHT(#REF!,1)=".","",IF(#REF!&lt;0,"",#REF!)),"")</f>
        <v>#REF!</v>
      </c>
      <c r="J161" s="18" t="e">
        <f>IF(#REF!="ON",IF(RIGHT(#REF!,1)=".","",IF(#REF!&lt;0,"",#REF!)),"")</f>
        <v>#REF!</v>
      </c>
      <c r="K161" s="18"/>
      <c r="L161" s="18"/>
      <c r="M161" s="18"/>
      <c r="N161" s="18"/>
      <c r="O161" s="18"/>
      <c r="P161" s="18"/>
      <c r="Q161" s="18"/>
      <c r="R161" s="18"/>
      <c r="S161" s="18"/>
      <c r="T161" s="18" t="e">
        <f>IF(#REF!="ON",IF(RIGHT(#REF!,1)=".","",IF(#REF!&lt;0,"",#REF!)),"")</f>
        <v>#REF!</v>
      </c>
      <c r="U161" s="18" t="e">
        <f>IF(#REF!="ON",IF(RIGHT(#REF!,1)=".","",IF(#REF!&lt;0,"",#REF!)),"")</f>
        <v>#REF!</v>
      </c>
      <c r="V161" s="18" t="e">
        <f>IF(#REF!="ON",IF(RIGHT(#REF!,1)=".","",IF(#REF!&lt;0,"",#REF!)),"")</f>
        <v>#REF!</v>
      </c>
      <c r="W161" s="18" t="e">
        <f>IF(#REF!="ON",IF(RIGHT(#REF!,1)=".","",IF(#REF!&lt;0,"",#REF!)),"")</f>
        <v>#REF!</v>
      </c>
      <c r="X161" s="18" t="e">
        <f>IF(#REF!="ON",IF(RIGHT(#REF!,1)=".","",IF(#REF!&lt;0,"",#REF!)),"")</f>
        <v>#REF!</v>
      </c>
      <c r="Y161" s="18" t="e">
        <f>IF(#REF!="ON",IF(RIGHT(#REF!,1)=".","",IF(#REF!&lt;0,"",#REF!)),"")</f>
        <v>#REF!</v>
      </c>
      <c r="Z161" s="18" t="e">
        <f>IF(#REF!="ON",IF(RIGHT(#REF!,1)=".","",IF(#REF!&lt;0,"",#REF!)),"")</f>
        <v>#REF!</v>
      </c>
      <c r="AA161" s="18" t="e">
        <f>IF(#REF!="ON",IF(RIGHT(#REF!,1)=".","",IF(#REF!&lt;0,"",#REF!)),"")</f>
        <v>#REF!</v>
      </c>
      <c r="AB161" s="18" t="e">
        <f>IF(#REF!="ON",IF(RIGHT(#REF!,1)=".","",IF(#REF!&lt;0,"",#REF!)),"")</f>
        <v>#REF!</v>
      </c>
      <c r="AC161" s="18" t="e">
        <f>IF(#REF!="ON",IF(RIGHT(#REF!,1)=".","",IF(#REF!&lt;0,"",#REF!)),"")</f>
        <v>#REF!</v>
      </c>
      <c r="AD161" s="19" t="e">
        <f>IF(#REF!="ON",IF(RIGHT(#REF!,1)=".","",IF(#REF!&lt;0,"",#REF!)),"")</f>
        <v>#REF!</v>
      </c>
    </row>
    <row r="162" spans="1:30" ht="28.7" customHeight="1">
      <c r="A162" s="13">
        <v>161</v>
      </c>
      <c r="B162" s="21">
        <f t="shared" si="6"/>
        <v>0</v>
      </c>
      <c r="C162" s="15" t="e">
        <f>LOOKUP(A162,#REF!,#REF!)</f>
        <v>#REF!</v>
      </c>
      <c r="D162" s="16" t="e">
        <f>IF(#REF!="ON",F162&amp;IF(#REF!&gt;0,",giảm "&amp;#REF!&amp;"% học phí",""),"")</f>
        <v>#REF!</v>
      </c>
      <c r="E162" s="17" t="e">
        <f>IF(#REF!="ON",SUMIF(#REF!,"&gt;0"),"")</f>
        <v>#REF!</v>
      </c>
      <c r="F162" s="16"/>
      <c r="G162" s="18" t="e">
        <f>IF(#REF!="ON",IF(RIGHT(#REF!,1)=".","",IF(#REF!&lt;0,"",#REF!)),"")</f>
        <v>#REF!</v>
      </c>
      <c r="H162" s="18" t="e">
        <f>IF(#REF!="ON",IF(RIGHT(#REF!,1)=".","",IF(#REF!&lt;0,"",#REF!)),"")</f>
        <v>#REF!</v>
      </c>
      <c r="I162" s="18" t="e">
        <f>IF(#REF!="ON",IF(RIGHT(#REF!,1)=".","",IF(#REF!&lt;0,"",#REF!)),"")</f>
        <v>#REF!</v>
      </c>
      <c r="J162" s="18" t="e">
        <f>IF(#REF!="ON",IF(RIGHT(#REF!,1)=".","",IF(#REF!&lt;0,"",#REF!)),"")</f>
        <v>#REF!</v>
      </c>
      <c r="K162" s="18"/>
      <c r="L162" s="18"/>
      <c r="M162" s="18"/>
      <c r="N162" s="18"/>
      <c r="O162" s="18"/>
      <c r="P162" s="18"/>
      <c r="Q162" s="18"/>
      <c r="R162" s="18"/>
      <c r="S162" s="18"/>
      <c r="T162" s="18" t="e">
        <f>IF(#REF!="ON",IF(RIGHT(#REF!,1)=".","",IF(#REF!&lt;0,"",#REF!)),"")</f>
        <v>#REF!</v>
      </c>
      <c r="U162" s="18" t="e">
        <f>IF(#REF!="ON",IF(RIGHT(#REF!,1)=".","",IF(#REF!&lt;0,"",#REF!)),"")</f>
        <v>#REF!</v>
      </c>
      <c r="V162" s="18" t="e">
        <f>IF(#REF!="ON",IF(RIGHT(#REF!,1)=".","",IF(#REF!&lt;0,"",#REF!)),"")</f>
        <v>#REF!</v>
      </c>
      <c r="W162" s="18" t="e">
        <f>IF(#REF!="ON",IF(RIGHT(#REF!,1)=".","",IF(#REF!&lt;0,"",#REF!)),"")</f>
        <v>#REF!</v>
      </c>
      <c r="X162" s="18" t="e">
        <f>IF(#REF!="ON",IF(RIGHT(#REF!,1)=".","",IF(#REF!&lt;0,"",#REF!)),"")</f>
        <v>#REF!</v>
      </c>
      <c r="Y162" s="18" t="e">
        <f>IF(#REF!="ON",IF(RIGHT(#REF!,1)=".","",IF(#REF!&lt;0,"",#REF!)),"")</f>
        <v>#REF!</v>
      </c>
      <c r="Z162" s="18" t="e">
        <f>IF(#REF!="ON",IF(RIGHT(#REF!,1)=".","",IF(#REF!&lt;0,"",#REF!)),"")</f>
        <v>#REF!</v>
      </c>
      <c r="AA162" s="18" t="e">
        <f>IF(#REF!="ON",IF(RIGHT(#REF!,1)=".","",IF(#REF!&lt;0,"",#REF!)),"")</f>
        <v>#REF!</v>
      </c>
      <c r="AB162" s="18" t="e">
        <f>IF(#REF!="ON",IF(RIGHT(#REF!,1)=".","",IF(#REF!&lt;0,"",#REF!)),"")</f>
        <v>#REF!</v>
      </c>
      <c r="AC162" s="18" t="e">
        <f>IF(#REF!="ON",IF(RIGHT(#REF!,1)=".","",IF(#REF!&lt;0,"",#REF!)),"")</f>
        <v>#REF!</v>
      </c>
      <c r="AD162" s="19" t="e">
        <f>IF(#REF!="ON",IF(RIGHT(#REF!,1)=".","",IF(#REF!&lt;0,"",#REF!)),"")</f>
        <v>#REF!</v>
      </c>
    </row>
    <row r="163" spans="1:30" ht="28.7" customHeight="1">
      <c r="A163" s="13">
        <v>162</v>
      </c>
      <c r="B163" s="21">
        <f>20+30+20+10</f>
        <v>80</v>
      </c>
      <c r="C163" s="15" t="e">
        <f>LOOKUP(A163,#REF!,#REF!)</f>
        <v>#REF!</v>
      </c>
      <c r="D163" s="16" t="e">
        <f>IF(#REF!="ON",F163&amp;IF(#REF!&gt;0,",giảm "&amp;#REF!&amp;"% học phí",""),"")</f>
        <v>#REF!</v>
      </c>
      <c r="E163" s="17" t="e">
        <f>IF(#REF!="ON",SUMIF(#REF!,"&gt;0"),"")</f>
        <v>#REF!</v>
      </c>
      <c r="F163" s="16"/>
      <c r="G163" s="18" t="e">
        <f>IF(#REF!="ON",IF(RIGHT(#REF!,1)=".","",IF(#REF!&lt;0,"",#REF!)),"")</f>
        <v>#REF!</v>
      </c>
      <c r="H163" s="18" t="e">
        <f>IF(#REF!="ON",IF(RIGHT(#REF!,1)=".","",IF(#REF!&lt;0,"",#REF!)),"")</f>
        <v>#REF!</v>
      </c>
      <c r="I163" s="18" t="e">
        <f>IF(#REF!="ON",IF(RIGHT(#REF!,1)=".","",IF(#REF!&lt;0,"",#REF!)),"")</f>
        <v>#REF!</v>
      </c>
      <c r="J163" s="18" t="e">
        <f>IF(#REF!="ON",IF(RIGHT(#REF!,1)=".","",IF(#REF!&lt;0,"",#REF!)),"")</f>
        <v>#REF!</v>
      </c>
      <c r="K163" s="18"/>
      <c r="L163" s="18"/>
      <c r="M163" s="18"/>
      <c r="N163" s="18"/>
      <c r="O163" s="18"/>
      <c r="P163" s="18"/>
      <c r="Q163" s="18"/>
      <c r="R163" s="18"/>
      <c r="S163" s="18"/>
      <c r="T163" s="18" t="e">
        <f>IF(#REF!="ON",IF(RIGHT(#REF!,1)=".","",IF(#REF!&lt;0,"",#REF!)),"")</f>
        <v>#REF!</v>
      </c>
      <c r="U163" s="18" t="e">
        <f>IF(#REF!="ON",IF(RIGHT(#REF!,1)=".","",IF(#REF!&lt;0,"",#REF!)),"")</f>
        <v>#REF!</v>
      </c>
      <c r="V163" s="18" t="e">
        <f>IF(#REF!="ON",IF(RIGHT(#REF!,1)=".","",IF(#REF!&lt;0,"",#REF!)),"")</f>
        <v>#REF!</v>
      </c>
      <c r="W163" s="18" t="e">
        <f>IF(#REF!="ON",IF(RIGHT(#REF!,1)=".","",IF(#REF!&lt;0,"",#REF!)),"")</f>
        <v>#REF!</v>
      </c>
      <c r="X163" s="18" t="e">
        <f>IF(#REF!="ON",IF(RIGHT(#REF!,1)=".","",IF(#REF!&lt;0,"",#REF!)),"")</f>
        <v>#REF!</v>
      </c>
      <c r="Y163" s="18" t="e">
        <f>IF(#REF!="ON",IF(RIGHT(#REF!,1)=".","",IF(#REF!&lt;0,"",#REF!)),"")</f>
        <v>#REF!</v>
      </c>
      <c r="Z163" s="18" t="e">
        <f>IF(#REF!="ON",IF(RIGHT(#REF!,1)=".","",IF(#REF!&lt;0,"",#REF!)),"")</f>
        <v>#REF!</v>
      </c>
      <c r="AA163" s="18" t="e">
        <f>IF(#REF!="ON",IF(RIGHT(#REF!,1)=".","",IF(#REF!&lt;0,"",#REF!)),"")</f>
        <v>#REF!</v>
      </c>
      <c r="AB163" s="18" t="e">
        <f>IF(#REF!="ON",IF(RIGHT(#REF!,1)=".","",IF(#REF!&lt;0,"",#REF!)),"")</f>
        <v>#REF!</v>
      </c>
      <c r="AC163" s="18" t="e">
        <f>IF(#REF!="ON",IF(RIGHT(#REF!,1)=".","",IF(#REF!&lt;0,"",#REF!)),"")</f>
        <v>#REF!</v>
      </c>
      <c r="AD163" s="19" t="e">
        <f>IF(#REF!="ON",IF(RIGHT(#REF!,1)=".","",IF(#REF!&lt;0,"",#REF!)),"")</f>
        <v>#REF!</v>
      </c>
    </row>
    <row r="164" spans="1:30" ht="28.7" customHeight="1">
      <c r="A164" s="13">
        <v>163</v>
      </c>
      <c r="B164" s="21">
        <f>20+10+30+10</f>
        <v>70</v>
      </c>
      <c r="C164" s="15" t="e">
        <f>LOOKUP(A164,#REF!,#REF!)</f>
        <v>#REF!</v>
      </c>
      <c r="D164" s="16" t="e">
        <f>IF(#REF!="ON",F164&amp;IF(#REF!&gt;0,",giảm "&amp;#REF!&amp;"% học phí",""),"")</f>
        <v>#REF!</v>
      </c>
      <c r="E164" s="17" t="e">
        <f>IF(#REF!="ON",SUMIF(#REF!,"&gt;0"),"")</f>
        <v>#REF!</v>
      </c>
      <c r="F164" s="16"/>
      <c r="G164" s="18" t="e">
        <f>IF(#REF!="ON",IF(RIGHT(#REF!,1)=".","",IF(#REF!&lt;0,"",#REF!)),"")</f>
        <v>#REF!</v>
      </c>
      <c r="H164" s="18" t="e">
        <f>IF(#REF!="ON",IF(RIGHT(#REF!,1)=".","",IF(#REF!&lt;0,"",#REF!)),"")</f>
        <v>#REF!</v>
      </c>
      <c r="I164" s="18" t="e">
        <f>IF(#REF!="ON",IF(RIGHT(#REF!,1)=".","",IF(#REF!&lt;0,"",#REF!)),"")</f>
        <v>#REF!</v>
      </c>
      <c r="J164" s="18" t="e">
        <f>IF(#REF!="ON",IF(RIGHT(#REF!,1)=".","",IF(#REF!&lt;0,"",#REF!)),"")</f>
        <v>#REF!</v>
      </c>
      <c r="K164" s="18" t="e">
        <f>IF(#REF!="ON",IF(RIGHT(#REF!,1)=".","",IF(#REF!&lt;0,"",#REF!)),"")</f>
        <v>#REF!</v>
      </c>
      <c r="L164" s="18"/>
      <c r="M164" s="18"/>
      <c r="N164" s="18"/>
      <c r="O164" s="18"/>
      <c r="P164" s="18"/>
      <c r="Q164" s="18"/>
      <c r="R164" s="18"/>
      <c r="S164" s="18"/>
      <c r="T164" s="18" t="e">
        <f>IF(#REF!="ON",IF(RIGHT(#REF!,1)=".","",IF(#REF!&lt;0,"",#REF!)),"")</f>
        <v>#REF!</v>
      </c>
      <c r="U164" s="18" t="e">
        <f>IF(#REF!="ON",IF(RIGHT(#REF!,1)=".","",IF(#REF!&lt;0,"",#REF!)),"")</f>
        <v>#REF!</v>
      </c>
      <c r="V164" s="18" t="e">
        <f>IF(#REF!="ON",IF(RIGHT(#REF!,1)=".","",IF(#REF!&lt;0,"",#REF!)),"")</f>
        <v>#REF!</v>
      </c>
      <c r="W164" s="18" t="e">
        <f>IF(#REF!="ON",IF(RIGHT(#REF!,1)=".","",IF(#REF!&lt;0,"",#REF!)),"")</f>
        <v>#REF!</v>
      </c>
      <c r="X164" s="18" t="e">
        <f>IF(#REF!="ON",IF(RIGHT(#REF!,1)=".","",IF(#REF!&lt;0,"",#REF!)),"")</f>
        <v>#REF!</v>
      </c>
      <c r="Y164" s="18" t="e">
        <f>IF(#REF!="ON",IF(RIGHT(#REF!,1)=".","",IF(#REF!&lt;0,"",#REF!)),"")</f>
        <v>#REF!</v>
      </c>
      <c r="Z164" s="18" t="e">
        <f>IF(#REF!="ON",IF(RIGHT(#REF!,1)=".","",IF(#REF!&lt;0,"",#REF!)),"")</f>
        <v>#REF!</v>
      </c>
      <c r="AA164" s="18" t="e">
        <f>IF(#REF!="ON",IF(RIGHT(#REF!,1)=".","",IF(#REF!&lt;0,"",#REF!)),"")</f>
        <v>#REF!</v>
      </c>
      <c r="AB164" s="18" t="e">
        <f>IF(#REF!="ON",IF(RIGHT(#REF!,1)=".","",IF(#REF!&lt;0,"",#REF!)),"")</f>
        <v>#REF!</v>
      </c>
      <c r="AC164" s="18" t="e">
        <f>IF(#REF!="ON",IF(RIGHT(#REF!,1)=".","",IF(#REF!&lt;0,"",#REF!)),"")</f>
        <v>#REF!</v>
      </c>
      <c r="AD164" s="19" t="e">
        <f>IF(#REF!="ON",IF(RIGHT(#REF!,1)=".","",IF(#REF!&lt;0,"",#REF!)),"")</f>
        <v>#REF!</v>
      </c>
    </row>
    <row r="165" spans="1:30" ht="28.7" customHeight="1">
      <c r="A165" s="13">
        <v>164</v>
      </c>
      <c r="B165" s="21">
        <f>50+60+10+20+60</f>
        <v>200</v>
      </c>
      <c r="C165" s="15" t="e">
        <f>LOOKUP(A165,#REF!,#REF!)</f>
        <v>#REF!</v>
      </c>
      <c r="D165" s="16" t="e">
        <f>IF(#REF!="ON",F165&amp;IF(#REF!&gt;0,",giảm "&amp;#REF!&amp;"% học phí",""),"")</f>
        <v>#REF!</v>
      </c>
      <c r="E165" s="17" t="e">
        <f>IF(#REF!="ON",SUMIF(#REF!,"&gt;0"),"")</f>
        <v>#REF!</v>
      </c>
      <c r="F165" s="16"/>
      <c r="G165" s="18" t="e">
        <f>IF(#REF!="ON",IF(RIGHT(#REF!,1)=".","",IF(#REF!&lt;0,"",#REF!)),"")</f>
        <v>#REF!</v>
      </c>
      <c r="H165" s="18" t="e">
        <f>IF(#REF!="ON",IF(RIGHT(#REF!,1)=".","",IF(#REF!&lt;0,"",#REF!)),"")</f>
        <v>#REF!</v>
      </c>
      <c r="I165" s="18" t="e">
        <f>IF(#REF!="ON",IF(RIGHT(#REF!,1)=".","",IF(#REF!&lt;0,"",#REF!)),"")</f>
        <v>#REF!</v>
      </c>
      <c r="J165" s="18" t="e">
        <f>IF(#REF!="ON",IF(RIGHT(#REF!,1)=".","",IF(#REF!&lt;0,"",#REF!)),"")</f>
        <v>#REF!</v>
      </c>
      <c r="K165" s="18" t="e">
        <f>IF(#REF!="ON",IF(RIGHT(#REF!,1)=".","",IF(#REF!&lt;0,"",#REF!)),"")</f>
        <v>#REF!</v>
      </c>
      <c r="L165" s="18"/>
      <c r="M165" s="18"/>
      <c r="N165" s="18"/>
      <c r="O165" s="18"/>
      <c r="P165" s="18"/>
      <c r="Q165" s="18"/>
      <c r="R165" s="18"/>
      <c r="S165" s="18"/>
      <c r="T165" s="18" t="e">
        <f>IF(#REF!="ON",IF(RIGHT(#REF!,1)=".","",IF(#REF!&lt;0,"",#REF!)),"")</f>
        <v>#REF!</v>
      </c>
      <c r="U165" s="18" t="e">
        <f>IF(#REF!="ON",IF(RIGHT(#REF!,1)=".","",IF(#REF!&lt;0,"",#REF!)),"")</f>
        <v>#REF!</v>
      </c>
      <c r="V165" s="18" t="e">
        <f>IF(#REF!="ON",IF(RIGHT(#REF!,1)=".","",IF(#REF!&lt;0,"",#REF!)),"")</f>
        <v>#REF!</v>
      </c>
      <c r="W165" s="18" t="e">
        <f>IF(#REF!="ON",IF(RIGHT(#REF!,1)=".","",IF(#REF!&lt;0,"",#REF!)),"")</f>
        <v>#REF!</v>
      </c>
      <c r="X165" s="18" t="e">
        <f>IF(#REF!="ON",IF(RIGHT(#REF!,1)=".","",IF(#REF!&lt;0,"",#REF!)),"")</f>
        <v>#REF!</v>
      </c>
      <c r="Y165" s="18" t="e">
        <f>IF(#REF!="ON",IF(RIGHT(#REF!,1)=".","",IF(#REF!&lt;0,"",#REF!)),"")</f>
        <v>#REF!</v>
      </c>
      <c r="Z165" s="18" t="e">
        <f>IF(#REF!="ON",IF(RIGHT(#REF!,1)=".","",IF(#REF!&lt;0,"",#REF!)),"")</f>
        <v>#REF!</v>
      </c>
      <c r="AA165" s="18" t="e">
        <f>IF(#REF!="ON",IF(RIGHT(#REF!,1)=".","",IF(#REF!&lt;0,"",#REF!)),"")</f>
        <v>#REF!</v>
      </c>
      <c r="AB165" s="18" t="e">
        <f>IF(#REF!="ON",IF(RIGHT(#REF!,1)=".","",IF(#REF!&lt;0,"",#REF!)),"")</f>
        <v>#REF!</v>
      </c>
      <c r="AC165" s="18" t="e">
        <f>IF(#REF!="ON",IF(RIGHT(#REF!,1)=".","",IF(#REF!&lt;0,"",#REF!)),"")</f>
        <v>#REF!</v>
      </c>
      <c r="AD165" s="19" t="e">
        <f>IF(#REF!="ON",IF(RIGHT(#REF!,1)=".","",IF(#REF!&lt;0,"",#REF!)),"")</f>
        <v>#REF!</v>
      </c>
    </row>
    <row r="166" spans="1:30" ht="28.7" customHeight="1">
      <c r="A166" s="13">
        <v>165</v>
      </c>
      <c r="B166" s="21">
        <f t="shared" si="6"/>
        <v>0</v>
      </c>
      <c r="C166" s="20" t="e">
        <f>LOOKUP(A166,#REF!,#REF!)</f>
        <v>#REF!</v>
      </c>
      <c r="D166" s="16" t="e">
        <f>IF(#REF!="ON",F166&amp;IF(#REF!&gt;0,",giảm "&amp;#REF!&amp;"% học phí",""),"")</f>
        <v>#REF!</v>
      </c>
      <c r="E166" s="17" t="e">
        <f>IF(#REF!="ON",SUMIF(#REF!,"&gt;0"),"")</f>
        <v>#REF!</v>
      </c>
      <c r="F166" s="16"/>
      <c r="G166" s="18" t="e">
        <f>IF(#REF!="ON",IF(RIGHT(#REF!,1)=".","",IF(#REF!&lt;0,"",#REF!)),"")</f>
        <v>#REF!</v>
      </c>
      <c r="H166" s="18" t="e">
        <f>IF(#REF!="ON",IF(RIGHT(#REF!,1)=".","",IF(#REF!&lt;0,"",#REF!)),"")</f>
        <v>#REF!</v>
      </c>
      <c r="I166" s="18" t="e">
        <f>IF(#REF!="ON",IF(RIGHT(#REF!,1)=".","",IF(#REF!&lt;0,"",#REF!)),"")</f>
        <v>#REF!</v>
      </c>
      <c r="J166" s="18" t="e">
        <f>IF(#REF!="ON",IF(RIGHT(#REF!,1)=".","",IF(#REF!&lt;0,"",#REF!)),"")</f>
        <v>#REF!</v>
      </c>
      <c r="K166" s="18" t="e">
        <f>IF(#REF!="ON",IF(RIGHT(#REF!,1)=".","",IF(#REF!&lt;0,"",#REF!)),"")</f>
        <v>#REF!</v>
      </c>
      <c r="L166" s="18" t="e">
        <f>IF(#REF!="ON",IF(RIGHT(#REF!,1)=".","",IF(#REF!&lt;0,"",#REF!)),"")</f>
        <v>#REF!</v>
      </c>
      <c r="M166" s="18" t="e">
        <f>IF(#REF!="ON",IF(RIGHT(#REF!,1)=".","",IF(#REF!&lt;0,"",#REF!)),"")</f>
        <v>#REF!</v>
      </c>
      <c r="N166" s="18" t="e">
        <f>IF(#REF!="ON",IF(RIGHT(#REF!,1)=".","",IF(#REF!&lt;0,"",#REF!)),"")</f>
        <v>#REF!</v>
      </c>
      <c r="O166" s="18" t="e">
        <f>IF(#REF!="ON",IF(RIGHT(#REF!,1)=".","",IF(#REF!&lt;0,"",#REF!)),"")</f>
        <v>#REF!</v>
      </c>
      <c r="P166" s="18" t="e">
        <f>IF(#REF!="ON",IF(RIGHT(#REF!,1)=".","",IF(#REF!&lt;0,"",#REF!)),"")</f>
        <v>#REF!</v>
      </c>
      <c r="Q166" s="18" t="e">
        <f>IF(#REF!="ON",IF(RIGHT(#REF!,1)=".","",IF(#REF!&lt;0,"",#REF!)),"")</f>
        <v>#REF!</v>
      </c>
      <c r="R166" s="18" t="e">
        <f>IF(#REF!="ON",IF(RIGHT(#REF!,1)=".","",IF(#REF!&lt;0,"",#REF!)),"")</f>
        <v>#REF!</v>
      </c>
      <c r="S166" s="18" t="e">
        <f>IF(#REF!="ON",IF(RIGHT(#REF!,1)=".","",IF(#REF!&lt;0,"",#REF!)),"")</f>
        <v>#REF!</v>
      </c>
      <c r="T166" s="18" t="e">
        <f>IF(#REF!="ON",IF(RIGHT(#REF!,1)=".","",IF(#REF!&lt;0,"",#REF!)),"")</f>
        <v>#REF!</v>
      </c>
      <c r="U166" s="18" t="e">
        <f>IF(#REF!="ON",IF(RIGHT(#REF!,1)=".","",IF(#REF!&lt;0,"",#REF!)),"")</f>
        <v>#REF!</v>
      </c>
      <c r="V166" s="18" t="e">
        <f>IF(#REF!="ON",IF(RIGHT(#REF!,1)=".","",IF(#REF!&lt;0,"",#REF!)),"")</f>
        <v>#REF!</v>
      </c>
      <c r="W166" s="18" t="e">
        <f>IF(#REF!="ON",IF(RIGHT(#REF!,1)=".","",IF(#REF!&lt;0,"",#REF!)),"")</f>
        <v>#REF!</v>
      </c>
      <c r="X166" s="18" t="e">
        <f>IF(#REF!="ON",IF(RIGHT(#REF!,1)=".","",IF(#REF!&lt;0,"",#REF!)),"")</f>
        <v>#REF!</v>
      </c>
      <c r="Y166" s="18" t="e">
        <f>IF(#REF!="ON",IF(RIGHT(#REF!,1)=".","",IF(#REF!&lt;0,"",#REF!)),"")</f>
        <v>#REF!</v>
      </c>
      <c r="Z166" s="18" t="e">
        <f>IF(#REF!="ON",IF(RIGHT(#REF!,1)=".","",IF(#REF!&lt;0,"",#REF!)),"")</f>
        <v>#REF!</v>
      </c>
      <c r="AA166" s="18" t="e">
        <f>IF(#REF!="ON",IF(RIGHT(#REF!,1)=".","",IF(#REF!&lt;0,"",#REF!)),"")</f>
        <v>#REF!</v>
      </c>
      <c r="AB166" s="18" t="e">
        <f>IF(#REF!="ON",IF(RIGHT(#REF!,1)=".","",IF(#REF!&lt;0,"",#REF!)),"")</f>
        <v>#REF!</v>
      </c>
      <c r="AC166" s="18" t="e">
        <f>IF(#REF!="ON",IF(RIGHT(#REF!,1)=".","",IF(#REF!&lt;0,"",#REF!)),"")</f>
        <v>#REF!</v>
      </c>
      <c r="AD166" s="19" t="e">
        <f>IF(#REF!="ON",IF(RIGHT(#REF!,1)=".","",IF(#REF!&lt;0,"",#REF!)),"")</f>
        <v>#REF!</v>
      </c>
    </row>
    <row r="167" spans="1:30" ht="28.7" customHeight="1">
      <c r="A167" s="13">
        <v>166</v>
      </c>
      <c r="B167" s="21">
        <f t="shared" si="1"/>
        <v>10</v>
      </c>
      <c r="C167" s="20" t="e">
        <f>LOOKUP(A167,#REF!,#REF!)</f>
        <v>#REF!</v>
      </c>
      <c r="D167" s="16" t="e">
        <f>IF(#REF!="ON",F167&amp;IF(#REF!&gt;0,",giảm "&amp;#REF!&amp;"% học phí",""),"")</f>
        <v>#REF!</v>
      </c>
      <c r="E167" s="17" t="e">
        <f>IF(#REF!="ON",SUMIF(#REF!,"&gt;0"),"")</f>
        <v>#REF!</v>
      </c>
      <c r="F167" s="16"/>
      <c r="G167" s="18" t="e">
        <f>IF(#REF!="ON",IF(RIGHT(#REF!,1)=".","",IF(#REF!&lt;0,"",#REF!)),"")</f>
        <v>#REF!</v>
      </c>
      <c r="H167" s="18" t="e">
        <f>IF(#REF!="ON",IF(RIGHT(#REF!,1)=".","",IF(#REF!&lt;0,"",#REF!)),"")</f>
        <v>#REF!</v>
      </c>
      <c r="I167" s="18" t="e">
        <f>IF(#REF!="ON",IF(RIGHT(#REF!,1)=".","",IF(#REF!&lt;0,"",#REF!)),"")</f>
        <v>#REF!</v>
      </c>
      <c r="J167" s="18" t="e">
        <f>IF(#REF!="ON",IF(RIGHT(#REF!,1)=".","",IF(#REF!&lt;0,"",#REF!)),"")</f>
        <v>#REF!</v>
      </c>
      <c r="K167" s="18" t="e">
        <f>IF(#REF!="ON",IF(RIGHT(#REF!,1)=".","",IF(#REF!&lt;0,"",#REF!)),"")</f>
        <v>#REF!</v>
      </c>
      <c r="L167" s="18"/>
      <c r="M167" s="18"/>
      <c r="N167" s="18"/>
      <c r="O167" s="18"/>
      <c r="P167" s="18"/>
      <c r="Q167" s="18"/>
      <c r="R167" s="18"/>
      <c r="S167" s="18"/>
      <c r="T167" s="18" t="e">
        <f>IF(#REF!="ON",IF(RIGHT(#REF!,1)=".","",IF(#REF!&lt;0,"",#REF!)),"")</f>
        <v>#REF!</v>
      </c>
      <c r="U167" s="18" t="e">
        <f>IF(#REF!="ON",IF(RIGHT(#REF!,1)=".","",IF(#REF!&lt;0,"",#REF!)),"")</f>
        <v>#REF!</v>
      </c>
      <c r="V167" s="18" t="e">
        <f>IF(#REF!="ON",IF(RIGHT(#REF!,1)=".","",IF(#REF!&lt;0,"",#REF!)),"")</f>
        <v>#REF!</v>
      </c>
      <c r="W167" s="18" t="e">
        <f>IF(#REF!="ON",IF(RIGHT(#REF!,1)=".","",IF(#REF!&lt;0,"",#REF!)),"")</f>
        <v>#REF!</v>
      </c>
      <c r="X167" s="18" t="e">
        <f>IF(#REF!="ON",IF(RIGHT(#REF!,1)=".","",IF(#REF!&lt;0,"",#REF!)),"")</f>
        <v>#REF!</v>
      </c>
      <c r="Y167" s="18" t="e">
        <f>IF(#REF!="ON",IF(RIGHT(#REF!,1)=".","",IF(#REF!&lt;0,"",#REF!)),"")</f>
        <v>#REF!</v>
      </c>
      <c r="Z167" s="18" t="e">
        <f>IF(#REF!="ON",IF(RIGHT(#REF!,1)=".","",IF(#REF!&lt;0,"",#REF!)),"")</f>
        <v>#REF!</v>
      </c>
      <c r="AA167" s="18" t="e">
        <f>IF(#REF!="ON",IF(RIGHT(#REF!,1)=".","",IF(#REF!&lt;0,"",#REF!)),"")</f>
        <v>#REF!</v>
      </c>
      <c r="AB167" s="18" t="e">
        <f>IF(#REF!="ON",IF(RIGHT(#REF!,1)=".","",IF(#REF!&lt;0,"",#REF!)),"")</f>
        <v>#REF!</v>
      </c>
      <c r="AC167" s="18" t="e">
        <f>IF(#REF!="ON",IF(RIGHT(#REF!,1)=".","",IF(#REF!&lt;0,"",#REF!)),"")</f>
        <v>#REF!</v>
      </c>
      <c r="AD167" s="19" t="e">
        <f>IF(#REF!="ON",IF(RIGHT(#REF!,1)=".","",IF(#REF!&lt;0,"",#REF!)),"")</f>
        <v>#REF!</v>
      </c>
    </row>
    <row r="168" spans="1:30" ht="28.7" customHeight="1">
      <c r="A168" s="13">
        <v>167</v>
      </c>
      <c r="B168" s="21">
        <f>10+20+20</f>
        <v>50</v>
      </c>
      <c r="C168" s="20" t="e">
        <f>LOOKUP(A168,#REF!,#REF!)</f>
        <v>#REF!</v>
      </c>
      <c r="D168" s="16" t="e">
        <f>IF(#REF!="ON",F168&amp;IF(#REF!&gt;0,",giảm "&amp;#REF!&amp;"% học phí",""),"")</f>
        <v>#REF!</v>
      </c>
      <c r="E168" s="17" t="e">
        <f>IF(#REF!="ON",SUMIF(#REF!,"&gt;0"),"")</f>
        <v>#REF!</v>
      </c>
      <c r="F168" s="16"/>
      <c r="G168" s="18" t="e">
        <f>IF(#REF!="ON",IF(RIGHT(#REF!,1)=".","",IF(#REF!&lt;0,"",#REF!)),"")</f>
        <v>#REF!</v>
      </c>
      <c r="H168" s="18" t="e">
        <f>IF(#REF!="ON",IF(RIGHT(#REF!,1)=".","",IF(#REF!&lt;0,"",#REF!)),"")</f>
        <v>#REF!</v>
      </c>
      <c r="I168" s="18" t="e">
        <f>IF(#REF!="ON",IF(RIGHT(#REF!,1)=".","",IF(#REF!&lt;0,"",#REF!)),"")</f>
        <v>#REF!</v>
      </c>
      <c r="J168" s="18" t="e">
        <f>IF(#REF!="ON",IF(RIGHT(#REF!,1)=".","",IF(#REF!&lt;0,"",#REF!)),"")</f>
        <v>#REF!</v>
      </c>
      <c r="K168" s="18" t="e">
        <f>IF(#REF!="ON",IF(RIGHT(#REF!,1)=".","",IF(#REF!&lt;0,"",#REF!)),"")</f>
        <v>#REF!</v>
      </c>
      <c r="L168" s="18" t="e">
        <f>IF(#REF!="ON",IF(RIGHT(#REF!,1)=".","",IF(#REF!&lt;0,"",#REF!)),"")</f>
        <v>#REF!</v>
      </c>
      <c r="M168" s="18"/>
      <c r="N168" s="18"/>
      <c r="O168" s="18"/>
      <c r="P168" s="18"/>
      <c r="Q168" s="18"/>
      <c r="R168" s="18"/>
      <c r="S168" s="18"/>
      <c r="T168" s="18" t="e">
        <f>IF(#REF!="ON",IF(RIGHT(#REF!,1)=".","",IF(#REF!&lt;0,"",#REF!)),"")</f>
        <v>#REF!</v>
      </c>
      <c r="U168" s="18" t="e">
        <f>IF(#REF!="ON",IF(RIGHT(#REF!,1)=".","",IF(#REF!&lt;0,"",#REF!)),"")</f>
        <v>#REF!</v>
      </c>
      <c r="V168" s="18" t="e">
        <f>IF(#REF!="ON",IF(RIGHT(#REF!,1)=".","",IF(#REF!&lt;0,"",#REF!)),"")</f>
        <v>#REF!</v>
      </c>
      <c r="W168" s="18" t="e">
        <f>IF(#REF!="ON",IF(RIGHT(#REF!,1)=".","",IF(#REF!&lt;0,"",#REF!)),"")</f>
        <v>#REF!</v>
      </c>
      <c r="X168" s="18" t="e">
        <f>IF(#REF!="ON",IF(RIGHT(#REF!,1)=".","",IF(#REF!&lt;0,"",#REF!)),"")</f>
        <v>#REF!</v>
      </c>
      <c r="Y168" s="18" t="e">
        <f>IF(#REF!="ON",IF(RIGHT(#REF!,1)=".","",IF(#REF!&lt;0,"",#REF!)),"")</f>
        <v>#REF!</v>
      </c>
      <c r="Z168" s="18" t="e">
        <f>IF(#REF!="ON",IF(RIGHT(#REF!,1)=".","",IF(#REF!&lt;0,"",#REF!)),"")</f>
        <v>#REF!</v>
      </c>
      <c r="AA168" s="18" t="e">
        <f>IF(#REF!="ON",IF(RIGHT(#REF!,1)=".","",IF(#REF!&lt;0,"",#REF!)),"")</f>
        <v>#REF!</v>
      </c>
      <c r="AB168" s="18" t="e">
        <f>IF(#REF!="ON",IF(RIGHT(#REF!,1)=".","",IF(#REF!&lt;0,"",#REF!)),"")</f>
        <v>#REF!</v>
      </c>
      <c r="AC168" s="18" t="e">
        <f>IF(#REF!="ON",IF(RIGHT(#REF!,1)=".","",IF(#REF!&lt;0,"",#REF!)),"")</f>
        <v>#REF!</v>
      </c>
      <c r="AD168" s="19" t="e">
        <f>IF(#REF!="ON",IF(RIGHT(#REF!,1)=".","",IF(#REF!&lt;0,"",#REF!)),"")</f>
        <v>#REF!</v>
      </c>
    </row>
    <row r="169" spans="1:30" ht="28.7" customHeight="1">
      <c r="A169" s="13">
        <v>168</v>
      </c>
      <c r="B169" s="21">
        <f t="shared" si="6"/>
        <v>0</v>
      </c>
      <c r="C169" s="15" t="e">
        <f>LOOKUP(A169,#REF!,#REF!)</f>
        <v>#REF!</v>
      </c>
      <c r="D169" s="16" t="e">
        <f>IF(#REF!="ON",F169&amp;IF(#REF!&gt;0,",giảm "&amp;#REF!&amp;"% học phí",""),"")</f>
        <v>#REF!</v>
      </c>
      <c r="E169" s="17" t="e">
        <f>IF(#REF!="ON",SUMIF(#REF!,"&gt;0"),"")</f>
        <v>#REF!</v>
      </c>
      <c r="F169" s="16"/>
      <c r="G169" s="18" t="e">
        <f>IF(#REF!="ON",IF(RIGHT(#REF!,1)=".","",IF(#REF!&lt;0,"",#REF!)),"")</f>
        <v>#REF!</v>
      </c>
      <c r="H169" s="18" t="e">
        <f>IF(#REF!="ON",IF(RIGHT(#REF!,1)=".","",IF(#REF!&lt;0,"",#REF!)),"")</f>
        <v>#REF!</v>
      </c>
      <c r="I169" s="18" t="e">
        <f>IF(#REF!="ON",IF(RIGHT(#REF!,1)=".","",IF(#REF!&lt;0,"",#REF!)),"")</f>
        <v>#REF!</v>
      </c>
      <c r="J169" s="18" t="e">
        <f>IF(#REF!="ON",IF(RIGHT(#REF!,1)=".","",IF(#REF!&lt;0,"",#REF!)),"")</f>
        <v>#REF!</v>
      </c>
      <c r="K169" s="18" t="e">
        <f>IF(#REF!="ON",IF(RIGHT(#REF!,1)=".","",IF(#REF!&lt;0,"",#REF!)),"")</f>
        <v>#REF!</v>
      </c>
      <c r="L169" s="18" t="e">
        <f>IF(#REF!="ON",IF(RIGHT(#REF!,1)=".","",IF(#REF!&lt;0,"",#REF!)),"")</f>
        <v>#REF!</v>
      </c>
      <c r="M169" s="18"/>
      <c r="N169" s="18"/>
      <c r="O169" s="18"/>
      <c r="P169" s="18"/>
      <c r="Q169" s="18"/>
      <c r="R169" s="18"/>
      <c r="S169" s="18"/>
      <c r="T169" s="18" t="e">
        <f>IF(#REF!="ON",IF(RIGHT(#REF!,1)=".","",IF(#REF!&lt;0,"",#REF!)),"")</f>
        <v>#REF!</v>
      </c>
      <c r="U169" s="18" t="e">
        <f>IF(#REF!="ON",IF(RIGHT(#REF!,1)=".","",IF(#REF!&lt;0,"",#REF!)),"")</f>
        <v>#REF!</v>
      </c>
      <c r="V169" s="18" t="e">
        <f>IF(#REF!="ON",IF(RIGHT(#REF!,1)=".","",IF(#REF!&lt;0,"",#REF!)),"")</f>
        <v>#REF!</v>
      </c>
      <c r="W169" s="18" t="e">
        <f>IF(#REF!="ON",IF(RIGHT(#REF!,1)=".","",IF(#REF!&lt;0,"",#REF!)),"")</f>
        <v>#REF!</v>
      </c>
      <c r="X169" s="18" t="e">
        <f>IF(#REF!="ON",IF(RIGHT(#REF!,1)=".","",IF(#REF!&lt;0,"",#REF!)),"")</f>
        <v>#REF!</v>
      </c>
      <c r="Y169" s="18" t="e">
        <f>IF(#REF!="ON",IF(RIGHT(#REF!,1)=".","",IF(#REF!&lt;0,"",#REF!)),"")</f>
        <v>#REF!</v>
      </c>
      <c r="Z169" s="18" t="e">
        <f>IF(#REF!="ON",IF(RIGHT(#REF!,1)=".","",IF(#REF!&lt;0,"",#REF!)),"")</f>
        <v>#REF!</v>
      </c>
      <c r="AA169" s="18" t="e">
        <f>IF(#REF!="ON",IF(RIGHT(#REF!,1)=".","",IF(#REF!&lt;0,"",#REF!)),"")</f>
        <v>#REF!</v>
      </c>
      <c r="AB169" s="18" t="e">
        <f>IF(#REF!="ON",IF(RIGHT(#REF!,1)=".","",IF(#REF!&lt;0,"",#REF!)),"")</f>
        <v>#REF!</v>
      </c>
      <c r="AC169" s="18" t="e">
        <f>IF(#REF!="ON",IF(RIGHT(#REF!,1)=".","",IF(#REF!&lt;0,"",#REF!)),"")</f>
        <v>#REF!</v>
      </c>
      <c r="AD169" s="19" t="e">
        <f>IF(#REF!="ON",IF(RIGHT(#REF!,1)=".","",IF(#REF!&lt;0,"",#REF!)),"")</f>
        <v>#REF!</v>
      </c>
    </row>
    <row r="170" spans="1:30" ht="28.7" customHeight="1">
      <c r="A170" s="13">
        <v>169</v>
      </c>
      <c r="B170" s="21">
        <f t="shared" si="6"/>
        <v>0</v>
      </c>
      <c r="C170" s="20" t="e">
        <f>LOOKUP(A170,#REF!,#REF!)</f>
        <v>#REF!</v>
      </c>
      <c r="D170" s="16" t="e">
        <f>IF(#REF!="ON",F170&amp;IF(#REF!&gt;0,",giảm "&amp;#REF!&amp;"% học phí",""),"")</f>
        <v>#REF!</v>
      </c>
      <c r="E170" s="17" t="e">
        <f>IF(#REF!="ON",SUMIF(#REF!,"&gt;0"),"")</f>
        <v>#REF!</v>
      </c>
      <c r="F170" s="16"/>
      <c r="G170" s="18" t="e">
        <f>IF(#REF!="ON",IF(RIGHT(#REF!,1)=".","",IF(#REF!&lt;0,"",#REF!)),"")</f>
        <v>#REF!</v>
      </c>
      <c r="H170" s="18" t="e">
        <f>IF(#REF!="ON",IF(RIGHT(#REF!,1)=".","",IF(#REF!&lt;0,"",#REF!)),"")</f>
        <v>#REF!</v>
      </c>
      <c r="I170" s="18" t="e">
        <f>IF(#REF!="ON",IF(RIGHT(#REF!,1)=".","",IF(#REF!&lt;0,"",#REF!)),"")</f>
        <v>#REF!</v>
      </c>
      <c r="J170" s="18" t="e">
        <f>IF(#REF!="ON",IF(RIGHT(#REF!,1)=".","",IF(#REF!&lt;0,"",#REF!)),"")</f>
        <v>#REF!</v>
      </c>
      <c r="K170" s="18" t="e">
        <f>IF(#REF!="ON",IF(RIGHT(#REF!,1)=".","",IF(#REF!&lt;0,"",#REF!)),"")</f>
        <v>#REF!</v>
      </c>
      <c r="L170" s="18" t="e">
        <f>IF(#REF!="ON",IF(RIGHT(#REF!,1)=".","",IF(#REF!&lt;0,"",#REF!)),"")</f>
        <v>#REF!</v>
      </c>
      <c r="M170" s="18" t="e">
        <f>IF(#REF!="ON",IF(RIGHT(#REF!,1)=".","",IF(#REF!&lt;0,"",#REF!)),"")</f>
        <v>#REF!</v>
      </c>
      <c r="N170" s="18" t="e">
        <f>IF(#REF!="ON",IF(RIGHT(#REF!,1)=".","",IF(#REF!&lt;0,"",#REF!)),"")</f>
        <v>#REF!</v>
      </c>
      <c r="O170" s="18" t="e">
        <f>IF(#REF!="ON",IF(RIGHT(#REF!,1)=".","",IF(#REF!&lt;0,"",#REF!)),"")</f>
        <v>#REF!</v>
      </c>
      <c r="P170" s="18" t="e">
        <f>IF(#REF!="ON",IF(RIGHT(#REF!,1)=".","",IF(#REF!&lt;0,"",#REF!)),"")</f>
        <v>#REF!</v>
      </c>
      <c r="Q170" s="18" t="e">
        <f>IF(#REF!="ON",IF(RIGHT(#REF!,1)=".","",IF(#REF!&lt;0,"",#REF!)),"")</f>
        <v>#REF!</v>
      </c>
      <c r="R170" s="18" t="e">
        <f>IF(#REF!="ON",IF(RIGHT(#REF!,1)=".","",IF(#REF!&lt;0,"",#REF!)),"")</f>
        <v>#REF!</v>
      </c>
      <c r="S170" s="18" t="e">
        <f>IF(#REF!="ON",IF(RIGHT(#REF!,1)=".","",IF(#REF!&lt;0,"",#REF!)),"")</f>
        <v>#REF!</v>
      </c>
      <c r="T170" s="18" t="e">
        <f>IF(#REF!="ON",IF(RIGHT(#REF!,1)=".","",IF(#REF!&lt;0,"",#REF!)),"")</f>
        <v>#REF!</v>
      </c>
      <c r="U170" s="18" t="e">
        <f>IF(#REF!="ON",IF(RIGHT(#REF!,1)=".","",IF(#REF!&lt;0,"",#REF!)),"")</f>
        <v>#REF!</v>
      </c>
      <c r="V170" s="18" t="e">
        <f>IF(#REF!="ON",IF(RIGHT(#REF!,1)=".","",IF(#REF!&lt;0,"",#REF!)),"")</f>
        <v>#REF!</v>
      </c>
      <c r="W170" s="18" t="e">
        <f>IF(#REF!="ON",IF(RIGHT(#REF!,1)=".","",IF(#REF!&lt;0,"",#REF!)),"")</f>
        <v>#REF!</v>
      </c>
      <c r="X170" s="18" t="e">
        <f>IF(#REF!="ON",IF(RIGHT(#REF!,1)=".","",IF(#REF!&lt;0,"",#REF!)),"")</f>
        <v>#REF!</v>
      </c>
      <c r="Y170" s="18" t="e">
        <f>IF(#REF!="ON",IF(RIGHT(#REF!,1)=".","",IF(#REF!&lt;0,"",#REF!)),"")</f>
        <v>#REF!</v>
      </c>
      <c r="Z170" s="18" t="e">
        <f>IF(#REF!="ON",IF(RIGHT(#REF!,1)=".","",IF(#REF!&lt;0,"",#REF!)),"")</f>
        <v>#REF!</v>
      </c>
      <c r="AA170" s="18" t="e">
        <f>IF(#REF!="ON",IF(RIGHT(#REF!,1)=".","",IF(#REF!&lt;0,"",#REF!)),"")</f>
        <v>#REF!</v>
      </c>
      <c r="AB170" s="18" t="e">
        <f>IF(#REF!="ON",IF(RIGHT(#REF!,1)=".","",IF(#REF!&lt;0,"",#REF!)),"")</f>
        <v>#REF!</v>
      </c>
      <c r="AC170" s="18" t="e">
        <f>IF(#REF!="ON",IF(RIGHT(#REF!,1)=".","",IF(#REF!&lt;0,"",#REF!)),"")</f>
        <v>#REF!</v>
      </c>
      <c r="AD170" s="19" t="e">
        <f>IF(#REF!="ON",IF(RIGHT(#REF!,1)=".","",IF(#REF!&lt;0,"",#REF!)),"")</f>
        <v>#REF!</v>
      </c>
    </row>
    <row r="171" spans="1:30" ht="28.7" customHeight="1">
      <c r="A171" s="13">
        <v>170</v>
      </c>
      <c r="B171" s="21">
        <f t="shared" si="1"/>
        <v>10</v>
      </c>
      <c r="C171" s="20" t="e">
        <f>LOOKUP(A171,#REF!,#REF!)</f>
        <v>#REF!</v>
      </c>
      <c r="D171" s="16" t="e">
        <f>IF(#REF!="ON",F171&amp;IF(#REF!&gt;0,",giảm "&amp;#REF!&amp;"% học phí",""),"")</f>
        <v>#REF!</v>
      </c>
      <c r="E171" s="17" t="e">
        <f>IF(#REF!="ON",SUMIF(#REF!,"&gt;0"),"")</f>
        <v>#REF!</v>
      </c>
      <c r="F171" s="16"/>
      <c r="G171" s="18" t="e">
        <f>IF(#REF!="ON",IF(RIGHT(#REF!,1)=".","",IF(#REF!&lt;0,"",#REF!)),"")</f>
        <v>#REF!</v>
      </c>
      <c r="H171" s="18" t="e">
        <f>IF(#REF!="ON",IF(RIGHT(#REF!,1)=".","",IF(#REF!&lt;0,"",#REF!)),"")</f>
        <v>#REF!</v>
      </c>
      <c r="I171" s="18" t="e">
        <f>IF(#REF!="ON",IF(RIGHT(#REF!,1)=".","",IF(#REF!&lt;0,"",#REF!)),"")</f>
        <v>#REF!</v>
      </c>
      <c r="J171" s="18" t="e">
        <f>IF(#REF!="ON",IF(RIGHT(#REF!,1)=".","",IF(#REF!&lt;0,"",#REF!)),"")</f>
        <v>#REF!</v>
      </c>
      <c r="K171" s="18" t="e">
        <f>IF(#REF!="ON",IF(RIGHT(#REF!,1)=".","",IF(#REF!&lt;0,"",#REF!)),"")</f>
        <v>#REF!</v>
      </c>
      <c r="L171" s="18" t="e">
        <f>IF(#REF!="ON",IF(RIGHT(#REF!,1)=".","",IF(#REF!&lt;0,"",#REF!)),"")</f>
        <v>#REF!</v>
      </c>
      <c r="M171" s="18"/>
      <c r="N171" s="18"/>
      <c r="O171" s="18"/>
      <c r="P171" s="18"/>
      <c r="Q171" s="18"/>
      <c r="R171" s="18"/>
      <c r="S171" s="18"/>
      <c r="T171" s="18" t="e">
        <f>IF(#REF!="ON",IF(RIGHT(#REF!,1)=".","",IF(#REF!&lt;0,"",#REF!)),"")</f>
        <v>#REF!</v>
      </c>
      <c r="U171" s="18" t="e">
        <f>IF(#REF!="ON",IF(RIGHT(#REF!,1)=".","",IF(#REF!&lt;0,"",#REF!)),"")</f>
        <v>#REF!</v>
      </c>
      <c r="V171" s="18" t="e">
        <f>IF(#REF!="ON",IF(RIGHT(#REF!,1)=".","",IF(#REF!&lt;0,"",#REF!)),"")</f>
        <v>#REF!</v>
      </c>
      <c r="W171" s="18" t="e">
        <f>IF(#REF!="ON",IF(RIGHT(#REF!,1)=".","",IF(#REF!&lt;0,"",#REF!)),"")</f>
        <v>#REF!</v>
      </c>
      <c r="X171" s="18" t="e">
        <f>IF(#REF!="ON",IF(RIGHT(#REF!,1)=".","",IF(#REF!&lt;0,"",#REF!)),"")</f>
        <v>#REF!</v>
      </c>
      <c r="Y171" s="18" t="e">
        <f>IF(#REF!="ON",IF(RIGHT(#REF!,1)=".","",IF(#REF!&lt;0,"",#REF!)),"")</f>
        <v>#REF!</v>
      </c>
      <c r="Z171" s="18" t="e">
        <f>IF(#REF!="ON",IF(RIGHT(#REF!,1)=".","",IF(#REF!&lt;0,"",#REF!)),"")</f>
        <v>#REF!</v>
      </c>
      <c r="AA171" s="18" t="e">
        <f>IF(#REF!="ON",IF(RIGHT(#REF!,1)=".","",IF(#REF!&lt;0,"",#REF!)),"")</f>
        <v>#REF!</v>
      </c>
      <c r="AB171" s="18" t="e">
        <f>IF(#REF!="ON",IF(RIGHT(#REF!,1)=".","",IF(#REF!&lt;0,"",#REF!)),"")</f>
        <v>#REF!</v>
      </c>
      <c r="AC171" s="18" t="e">
        <f>IF(#REF!="ON",IF(RIGHT(#REF!,1)=".","",IF(#REF!&lt;0,"",#REF!)),"")</f>
        <v>#REF!</v>
      </c>
      <c r="AD171" s="19" t="e">
        <f>IF(#REF!="ON",IF(RIGHT(#REF!,1)=".","",IF(#REF!&lt;0,"",#REF!)),"")</f>
        <v>#REF!</v>
      </c>
    </row>
    <row r="172" spans="1:30" ht="28.7" customHeight="1">
      <c r="A172" s="13">
        <v>171</v>
      </c>
      <c r="B172" s="21">
        <f t="shared" si="6"/>
        <v>0</v>
      </c>
      <c r="C172" s="20" t="e">
        <f>LOOKUP(A172,#REF!,#REF!)</f>
        <v>#REF!</v>
      </c>
      <c r="D172" s="16" t="e">
        <f>IF(#REF!="ON",F172&amp;IF(#REF!&gt;0,",giảm "&amp;#REF!&amp;"% học phí",""),"")</f>
        <v>#REF!</v>
      </c>
      <c r="E172" s="17" t="e">
        <f>IF(#REF!="ON",SUMIF(#REF!,"&gt;0"),"")</f>
        <v>#REF!</v>
      </c>
      <c r="F172" s="16"/>
      <c r="G172" s="18" t="e">
        <f>IF(#REF!="ON",IF(RIGHT(#REF!,1)=".","",IF(#REF!&lt;0,"",#REF!)),"")</f>
        <v>#REF!</v>
      </c>
      <c r="H172" s="18" t="e">
        <f>IF(#REF!="ON",IF(RIGHT(#REF!,1)=".","",IF(#REF!&lt;0,"",#REF!)),"")</f>
        <v>#REF!</v>
      </c>
      <c r="I172" s="18" t="e">
        <f>IF(#REF!="ON",IF(RIGHT(#REF!,1)=".","",IF(#REF!&lt;0,"",#REF!)),"")</f>
        <v>#REF!</v>
      </c>
      <c r="J172" s="18" t="e">
        <f>IF(#REF!="ON",IF(RIGHT(#REF!,1)=".","",IF(#REF!&lt;0,"",#REF!)),"")</f>
        <v>#REF!</v>
      </c>
      <c r="K172" s="18" t="e">
        <f>IF(#REF!="ON",IF(RIGHT(#REF!,1)=".","",IF(#REF!&lt;0,"",#REF!)),"")</f>
        <v>#REF!</v>
      </c>
      <c r="L172" s="18" t="e">
        <f>IF(#REF!="ON",IF(RIGHT(#REF!,1)=".","",IF(#REF!&lt;0,"",#REF!)),"")</f>
        <v>#REF!</v>
      </c>
      <c r="M172" s="18" t="e">
        <f>IF(#REF!="ON",IF(RIGHT(#REF!,1)=".","",IF(#REF!&lt;0,"",#REF!)),"")</f>
        <v>#REF!</v>
      </c>
      <c r="N172" s="18" t="e">
        <f>IF(#REF!="ON",IF(RIGHT(#REF!,1)=".","",IF(#REF!&lt;0,"",#REF!)),"")</f>
        <v>#REF!</v>
      </c>
      <c r="O172" s="18" t="e">
        <f>IF(#REF!="ON",IF(RIGHT(#REF!,1)=".","",IF(#REF!&lt;0,"",#REF!)),"")</f>
        <v>#REF!</v>
      </c>
      <c r="P172" s="18" t="e">
        <f>IF(#REF!="ON",IF(RIGHT(#REF!,1)=".","",IF(#REF!&lt;0,"",#REF!)),"")</f>
        <v>#REF!</v>
      </c>
      <c r="Q172" s="18" t="e">
        <f>IF(#REF!="ON",IF(RIGHT(#REF!,1)=".","",IF(#REF!&lt;0,"",#REF!)),"")</f>
        <v>#REF!</v>
      </c>
      <c r="R172" s="18" t="e">
        <f>IF(#REF!="ON",IF(RIGHT(#REF!,1)=".","",IF(#REF!&lt;0,"",#REF!)),"")</f>
        <v>#REF!</v>
      </c>
      <c r="S172" s="18" t="e">
        <f>IF(#REF!="ON",IF(RIGHT(#REF!,1)=".","",IF(#REF!&lt;0,"",#REF!)),"")</f>
        <v>#REF!</v>
      </c>
      <c r="T172" s="18" t="e">
        <f>IF(#REF!="ON",IF(RIGHT(#REF!,1)=".","",IF(#REF!&lt;0,"",#REF!)),"")</f>
        <v>#REF!</v>
      </c>
      <c r="U172" s="18" t="e">
        <f>IF(#REF!="ON",IF(RIGHT(#REF!,1)=".","",IF(#REF!&lt;0,"",#REF!)),"")</f>
        <v>#REF!</v>
      </c>
      <c r="V172" s="18" t="e">
        <f>IF(#REF!="ON",IF(RIGHT(#REF!,1)=".","",IF(#REF!&lt;0,"",#REF!)),"")</f>
        <v>#REF!</v>
      </c>
      <c r="W172" s="18" t="e">
        <f>IF(#REF!="ON",IF(RIGHT(#REF!,1)=".","",IF(#REF!&lt;0,"",#REF!)),"")</f>
        <v>#REF!</v>
      </c>
      <c r="X172" s="18" t="e">
        <f>IF(#REF!="ON",IF(RIGHT(#REF!,1)=".","",IF(#REF!&lt;0,"",#REF!)),"")</f>
        <v>#REF!</v>
      </c>
      <c r="Y172" s="18" t="e">
        <f>IF(#REF!="ON",IF(RIGHT(#REF!,1)=".","",IF(#REF!&lt;0,"",#REF!)),"")</f>
        <v>#REF!</v>
      </c>
      <c r="Z172" s="18" t="e">
        <f>IF(#REF!="ON",IF(RIGHT(#REF!,1)=".","",IF(#REF!&lt;0,"",#REF!)),"")</f>
        <v>#REF!</v>
      </c>
      <c r="AA172" s="18" t="e">
        <f>IF(#REF!="ON",IF(RIGHT(#REF!,1)=".","",IF(#REF!&lt;0,"",#REF!)),"")</f>
        <v>#REF!</v>
      </c>
      <c r="AB172" s="18" t="e">
        <f>IF(#REF!="ON",IF(RIGHT(#REF!,1)=".","",IF(#REF!&lt;0,"",#REF!)),"")</f>
        <v>#REF!</v>
      </c>
      <c r="AC172" s="18" t="e">
        <f>IF(#REF!="ON",IF(RIGHT(#REF!,1)=".","",IF(#REF!&lt;0,"",#REF!)),"")</f>
        <v>#REF!</v>
      </c>
      <c r="AD172" s="19" t="e">
        <f>IF(#REF!="ON",IF(RIGHT(#REF!,1)=".","",IF(#REF!&lt;0,"",#REF!)),"")</f>
        <v>#REF!</v>
      </c>
    </row>
    <row r="173" spans="1:30" ht="28.7" customHeight="1">
      <c r="A173" s="13">
        <v>172</v>
      </c>
      <c r="B173" s="21">
        <f t="shared" si="6"/>
        <v>0</v>
      </c>
      <c r="C173" s="20" t="e">
        <f>LOOKUP(A173,#REF!,#REF!)</f>
        <v>#REF!</v>
      </c>
      <c r="D173" s="16" t="e">
        <f>IF(#REF!="ON",F173&amp;IF(#REF!&gt;0,",giảm "&amp;#REF!&amp;"% học phí",""),"")</f>
        <v>#REF!</v>
      </c>
      <c r="E173" s="17" t="e">
        <f>IF(#REF!="ON",SUMIF(#REF!,"&gt;0"),"")</f>
        <v>#REF!</v>
      </c>
      <c r="F173" s="16"/>
      <c r="G173" s="18" t="e">
        <f>IF(#REF!="ON",IF(RIGHT(#REF!,1)=".","",IF(#REF!&lt;0,"",#REF!)),"")</f>
        <v>#REF!</v>
      </c>
      <c r="H173" s="18" t="e">
        <f>IF(#REF!="ON",IF(RIGHT(#REF!,1)=".","",IF(#REF!&lt;0,"",#REF!)),"")</f>
        <v>#REF!</v>
      </c>
      <c r="I173" s="18" t="e">
        <f>IF(#REF!="ON",IF(RIGHT(#REF!,1)=".","",IF(#REF!&lt;0,"",#REF!)),"")</f>
        <v>#REF!</v>
      </c>
      <c r="J173" s="18" t="e">
        <f>IF(#REF!="ON",IF(RIGHT(#REF!,1)=".","",IF(#REF!&lt;0,"",#REF!)),"")</f>
        <v>#REF!</v>
      </c>
      <c r="K173" s="18" t="e">
        <f>IF(#REF!="ON",IF(RIGHT(#REF!,1)=".","",IF(#REF!&lt;0,"",#REF!)),"")</f>
        <v>#REF!</v>
      </c>
      <c r="L173" s="18" t="e">
        <f>IF(#REF!="ON",IF(RIGHT(#REF!,1)=".","",IF(#REF!&lt;0,"",#REF!)),"")</f>
        <v>#REF!</v>
      </c>
      <c r="M173" s="18" t="e">
        <f>IF(#REF!="ON",IF(RIGHT(#REF!,1)=".","",IF(#REF!&lt;0,"",#REF!)),"")</f>
        <v>#REF!</v>
      </c>
      <c r="N173" s="18" t="e">
        <f>IF(#REF!="ON",IF(RIGHT(#REF!,1)=".","",IF(#REF!&lt;0,"",#REF!)),"")</f>
        <v>#REF!</v>
      </c>
      <c r="O173" s="18" t="e">
        <f>IF(#REF!="ON",IF(RIGHT(#REF!,1)=".","",IF(#REF!&lt;0,"",#REF!)),"")</f>
        <v>#REF!</v>
      </c>
      <c r="P173" s="18" t="e">
        <f>IF(#REF!="ON",IF(RIGHT(#REF!,1)=".","",IF(#REF!&lt;0,"",#REF!)),"")</f>
        <v>#REF!</v>
      </c>
      <c r="Q173" s="18" t="e">
        <f>IF(#REF!="ON",IF(RIGHT(#REF!,1)=".","",IF(#REF!&lt;0,"",#REF!)),"")</f>
        <v>#REF!</v>
      </c>
      <c r="R173" s="18" t="e">
        <f>IF(#REF!="ON",IF(RIGHT(#REF!,1)=".","",IF(#REF!&lt;0,"",#REF!)),"")</f>
        <v>#REF!</v>
      </c>
      <c r="S173" s="18" t="e">
        <f>IF(#REF!="ON",IF(RIGHT(#REF!,1)=".","",IF(#REF!&lt;0,"",#REF!)),"")</f>
        <v>#REF!</v>
      </c>
      <c r="T173" s="18" t="e">
        <f>IF(#REF!="ON",IF(RIGHT(#REF!,1)=".","",IF(#REF!&lt;0,"",#REF!)),"")</f>
        <v>#REF!</v>
      </c>
      <c r="U173" s="18" t="e">
        <f>IF(#REF!="ON",IF(RIGHT(#REF!,1)=".","",IF(#REF!&lt;0,"",#REF!)),"")</f>
        <v>#REF!</v>
      </c>
      <c r="V173" s="18" t="e">
        <f>IF(#REF!="ON",IF(RIGHT(#REF!,1)=".","",IF(#REF!&lt;0,"",#REF!)),"")</f>
        <v>#REF!</v>
      </c>
      <c r="W173" s="18" t="e">
        <f>IF(#REF!="ON",IF(RIGHT(#REF!,1)=".","",IF(#REF!&lt;0,"",#REF!)),"")</f>
        <v>#REF!</v>
      </c>
      <c r="X173" s="18" t="e">
        <f>IF(#REF!="ON",IF(RIGHT(#REF!,1)=".","",IF(#REF!&lt;0,"",#REF!)),"")</f>
        <v>#REF!</v>
      </c>
      <c r="Y173" s="18" t="e">
        <f>IF(#REF!="ON",IF(RIGHT(#REF!,1)=".","",IF(#REF!&lt;0,"",#REF!)),"")</f>
        <v>#REF!</v>
      </c>
      <c r="Z173" s="18" t="e">
        <f>IF(#REF!="ON",IF(RIGHT(#REF!,1)=".","",IF(#REF!&lt;0,"",#REF!)),"")</f>
        <v>#REF!</v>
      </c>
      <c r="AA173" s="18" t="e">
        <f>IF(#REF!="ON",IF(RIGHT(#REF!,1)=".","",IF(#REF!&lt;0,"",#REF!)),"")</f>
        <v>#REF!</v>
      </c>
      <c r="AB173" s="18" t="e">
        <f>IF(#REF!="ON",IF(RIGHT(#REF!,1)=".","",IF(#REF!&lt;0,"",#REF!)),"")</f>
        <v>#REF!</v>
      </c>
      <c r="AC173" s="18" t="e">
        <f>IF(#REF!="ON",IF(RIGHT(#REF!,1)=".","",IF(#REF!&lt;0,"",#REF!)),"")</f>
        <v>#REF!</v>
      </c>
      <c r="AD173" s="19" t="e">
        <f>IF(#REF!="ON",IF(RIGHT(#REF!,1)=".","",IF(#REF!&lt;0,"",#REF!)),"")</f>
        <v>#REF!</v>
      </c>
    </row>
    <row r="174" spans="1:30" ht="28.7" customHeight="1">
      <c r="A174" s="13">
        <v>173</v>
      </c>
      <c r="B174" s="21">
        <f t="shared" si="6"/>
        <v>0</v>
      </c>
      <c r="C174" s="20" t="e">
        <f>LOOKUP(A174,#REF!,#REF!)</f>
        <v>#REF!</v>
      </c>
      <c r="D174" s="16" t="e">
        <f>IF(#REF!="ON",F174&amp;IF(#REF!&gt;0,",giảm "&amp;#REF!&amp;"% học phí",""),"")</f>
        <v>#REF!</v>
      </c>
      <c r="E174" s="17" t="e">
        <f>IF(#REF!="ON",SUMIF(#REF!,"&gt;0"),"")</f>
        <v>#REF!</v>
      </c>
      <c r="F174" s="16"/>
      <c r="G174" s="18" t="e">
        <f>IF(#REF!="ON",IF(RIGHT(#REF!,1)=".","",IF(#REF!&lt;0,"",#REF!)),"")</f>
        <v>#REF!</v>
      </c>
      <c r="H174" s="18" t="e">
        <f>IF(#REF!="ON",IF(RIGHT(#REF!,1)=".","",IF(#REF!&lt;0,"",#REF!)),"")</f>
        <v>#REF!</v>
      </c>
      <c r="I174" s="18" t="e">
        <f>IF(#REF!="ON",IF(RIGHT(#REF!,1)=".","",IF(#REF!&lt;0,"",#REF!)),"")</f>
        <v>#REF!</v>
      </c>
      <c r="J174" s="18" t="e">
        <f>IF(#REF!="ON",IF(RIGHT(#REF!,1)=".","",IF(#REF!&lt;0,"",#REF!)),"")</f>
        <v>#REF!</v>
      </c>
      <c r="K174" s="18" t="e">
        <f>IF(#REF!="ON",IF(RIGHT(#REF!,1)=".","",IF(#REF!&lt;0,"",#REF!)),"")</f>
        <v>#REF!</v>
      </c>
      <c r="L174" s="18" t="e">
        <f>IF(#REF!="ON",IF(RIGHT(#REF!,1)=".","",IF(#REF!&lt;0,"",#REF!)),"")</f>
        <v>#REF!</v>
      </c>
      <c r="M174" s="18" t="e">
        <f>IF(#REF!="ON",IF(RIGHT(#REF!,1)=".","",IF(#REF!&lt;0,"",#REF!)),"")</f>
        <v>#REF!</v>
      </c>
      <c r="N174" s="18" t="e">
        <f>IF(#REF!="ON",IF(RIGHT(#REF!,1)=".","",IF(#REF!&lt;0,"",#REF!)),"")</f>
        <v>#REF!</v>
      </c>
      <c r="O174" s="18" t="e">
        <f>IF(#REF!="ON",IF(RIGHT(#REF!,1)=".","",IF(#REF!&lt;0,"",#REF!)),"")</f>
        <v>#REF!</v>
      </c>
      <c r="P174" s="18" t="e">
        <f>IF(#REF!="ON",IF(RIGHT(#REF!,1)=".","",IF(#REF!&lt;0,"",#REF!)),"")</f>
        <v>#REF!</v>
      </c>
      <c r="Q174" s="18" t="e">
        <f>IF(#REF!="ON",IF(RIGHT(#REF!,1)=".","",IF(#REF!&lt;0,"",#REF!)),"")</f>
        <v>#REF!</v>
      </c>
      <c r="R174" s="18" t="e">
        <f>IF(#REF!="ON",IF(RIGHT(#REF!,1)=".","",IF(#REF!&lt;0,"",#REF!)),"")</f>
        <v>#REF!</v>
      </c>
      <c r="S174" s="18" t="e">
        <f>IF(#REF!="ON",IF(RIGHT(#REF!,1)=".","",IF(#REF!&lt;0,"",#REF!)),"")</f>
        <v>#REF!</v>
      </c>
      <c r="T174" s="18" t="e">
        <f>IF(#REF!="ON",IF(RIGHT(#REF!,1)=".","",IF(#REF!&lt;0,"",#REF!)),"")</f>
        <v>#REF!</v>
      </c>
      <c r="U174" s="18" t="e">
        <f>IF(#REF!="ON",IF(RIGHT(#REF!,1)=".","",IF(#REF!&lt;0,"",#REF!)),"")</f>
        <v>#REF!</v>
      </c>
      <c r="V174" s="18" t="e">
        <f>IF(#REF!="ON",IF(RIGHT(#REF!,1)=".","",IF(#REF!&lt;0,"",#REF!)),"")</f>
        <v>#REF!</v>
      </c>
      <c r="W174" s="18" t="e">
        <f>IF(#REF!="ON",IF(RIGHT(#REF!,1)=".","",IF(#REF!&lt;0,"",#REF!)),"")</f>
        <v>#REF!</v>
      </c>
      <c r="X174" s="18" t="e">
        <f>IF(#REF!="ON",IF(RIGHT(#REF!,1)=".","",IF(#REF!&lt;0,"",#REF!)),"")</f>
        <v>#REF!</v>
      </c>
      <c r="Y174" s="18" t="e">
        <f>IF(#REF!="ON",IF(RIGHT(#REF!,1)=".","",IF(#REF!&lt;0,"",#REF!)),"")</f>
        <v>#REF!</v>
      </c>
      <c r="Z174" s="18" t="e">
        <f>IF(#REF!="ON",IF(RIGHT(#REF!,1)=".","",IF(#REF!&lt;0,"",#REF!)),"")</f>
        <v>#REF!</v>
      </c>
      <c r="AA174" s="18" t="e">
        <f>IF(#REF!="ON",IF(RIGHT(#REF!,1)=".","",IF(#REF!&lt;0,"",#REF!)),"")</f>
        <v>#REF!</v>
      </c>
      <c r="AB174" s="18" t="e">
        <f>IF(#REF!="ON",IF(RIGHT(#REF!,1)=".","",IF(#REF!&lt;0,"",#REF!)),"")</f>
        <v>#REF!</v>
      </c>
      <c r="AC174" s="18" t="e">
        <f>IF(#REF!="ON",IF(RIGHT(#REF!,1)=".","",IF(#REF!&lt;0,"",#REF!)),"")</f>
        <v>#REF!</v>
      </c>
      <c r="AD174" s="19" t="e">
        <f>IF(#REF!="ON",IF(RIGHT(#REF!,1)=".","",IF(#REF!&lt;0,"",#REF!)),"")</f>
        <v>#REF!</v>
      </c>
    </row>
    <row r="175" spans="1:30" ht="28.7" customHeight="1">
      <c r="A175" s="13">
        <v>174</v>
      </c>
      <c r="B175" s="21">
        <f t="shared" si="6"/>
        <v>0</v>
      </c>
      <c r="C175" s="20" t="e">
        <f>LOOKUP(A175,#REF!,#REF!)</f>
        <v>#REF!</v>
      </c>
      <c r="D175" s="16" t="e">
        <f>IF(#REF!="ON",F175&amp;IF(#REF!&gt;0,",giảm "&amp;#REF!&amp;"% học phí",""),"")</f>
        <v>#REF!</v>
      </c>
      <c r="E175" s="17" t="e">
        <f>IF(#REF!="ON",SUMIF(#REF!,"&gt;0"),"")</f>
        <v>#REF!</v>
      </c>
      <c r="F175" s="16"/>
      <c r="G175" s="18" t="e">
        <f>IF(#REF!="ON",IF(RIGHT(#REF!,1)=".","",IF(#REF!&lt;0,"",#REF!)),"")</f>
        <v>#REF!</v>
      </c>
      <c r="H175" s="18" t="e">
        <f>IF(#REF!="ON",IF(RIGHT(#REF!,1)=".","",IF(#REF!&lt;0,"",#REF!)),"")</f>
        <v>#REF!</v>
      </c>
      <c r="I175" s="18" t="e">
        <f>IF(#REF!="ON",IF(RIGHT(#REF!,1)=".","",IF(#REF!&lt;0,"",#REF!)),"")</f>
        <v>#REF!</v>
      </c>
      <c r="J175" s="18" t="e">
        <f>IF(#REF!="ON",IF(RIGHT(#REF!,1)=".","",IF(#REF!&lt;0,"",#REF!)),"")</f>
        <v>#REF!</v>
      </c>
      <c r="K175" s="18" t="e">
        <f>IF(#REF!="ON",IF(RIGHT(#REF!,1)=".","",IF(#REF!&lt;0,"",#REF!)),"")</f>
        <v>#REF!</v>
      </c>
      <c r="L175" s="18" t="e">
        <f>IF(#REF!="ON",IF(RIGHT(#REF!,1)=".","",IF(#REF!&lt;0,"",#REF!)),"")</f>
        <v>#REF!</v>
      </c>
      <c r="M175" s="18" t="e">
        <f>IF(#REF!="ON",IF(RIGHT(#REF!,1)=".","",IF(#REF!&lt;0,"",#REF!)),"")</f>
        <v>#REF!</v>
      </c>
      <c r="N175" s="18" t="e">
        <f>IF(#REF!="ON",IF(RIGHT(#REF!,1)=".","",IF(#REF!&lt;0,"",#REF!)),"")</f>
        <v>#REF!</v>
      </c>
      <c r="O175" s="18" t="e">
        <f>IF(#REF!="ON",IF(RIGHT(#REF!,1)=".","",IF(#REF!&lt;0,"",#REF!)),"")</f>
        <v>#REF!</v>
      </c>
      <c r="P175" s="18" t="e">
        <f>IF(#REF!="ON",IF(RIGHT(#REF!,1)=".","",IF(#REF!&lt;0,"",#REF!)),"")</f>
        <v>#REF!</v>
      </c>
      <c r="Q175" s="18" t="e">
        <f>IF(#REF!="ON",IF(RIGHT(#REF!,1)=".","",IF(#REF!&lt;0,"",#REF!)),"")</f>
        <v>#REF!</v>
      </c>
      <c r="R175" s="18" t="e">
        <f>IF(#REF!="ON",IF(RIGHT(#REF!,1)=".","",IF(#REF!&lt;0,"",#REF!)),"")</f>
        <v>#REF!</v>
      </c>
      <c r="S175" s="18" t="e">
        <f>IF(#REF!="ON",IF(RIGHT(#REF!,1)=".","",IF(#REF!&lt;0,"",#REF!)),"")</f>
        <v>#REF!</v>
      </c>
      <c r="T175" s="18" t="e">
        <f>IF(#REF!="ON",IF(RIGHT(#REF!,1)=".","",IF(#REF!&lt;0,"",#REF!)),"")</f>
        <v>#REF!</v>
      </c>
      <c r="U175" s="18" t="e">
        <f>IF(#REF!="ON",IF(RIGHT(#REF!,1)=".","",IF(#REF!&lt;0,"",#REF!)),"")</f>
        <v>#REF!</v>
      </c>
      <c r="V175" s="18" t="e">
        <f>IF(#REF!="ON",IF(RIGHT(#REF!,1)=".","",IF(#REF!&lt;0,"",#REF!)),"")</f>
        <v>#REF!</v>
      </c>
      <c r="W175" s="18" t="e">
        <f>IF(#REF!="ON",IF(RIGHT(#REF!,1)=".","",IF(#REF!&lt;0,"",#REF!)),"")</f>
        <v>#REF!</v>
      </c>
      <c r="X175" s="18" t="e">
        <f>IF(#REF!="ON",IF(RIGHT(#REF!,1)=".","",IF(#REF!&lt;0,"",#REF!)),"")</f>
        <v>#REF!</v>
      </c>
      <c r="Y175" s="18" t="e">
        <f>IF(#REF!="ON",IF(RIGHT(#REF!,1)=".","",IF(#REF!&lt;0,"",#REF!)),"")</f>
        <v>#REF!</v>
      </c>
      <c r="Z175" s="18" t="e">
        <f>IF(#REF!="ON",IF(RIGHT(#REF!,1)=".","",IF(#REF!&lt;0,"",#REF!)),"")</f>
        <v>#REF!</v>
      </c>
      <c r="AA175" s="18" t="e">
        <f>IF(#REF!="ON",IF(RIGHT(#REF!,1)=".","",IF(#REF!&lt;0,"",#REF!)),"")</f>
        <v>#REF!</v>
      </c>
      <c r="AB175" s="18" t="e">
        <f>IF(#REF!="ON",IF(RIGHT(#REF!,1)=".","",IF(#REF!&lt;0,"",#REF!)),"")</f>
        <v>#REF!</v>
      </c>
      <c r="AC175" s="18" t="e">
        <f>IF(#REF!="ON",IF(RIGHT(#REF!,1)=".","",IF(#REF!&lt;0,"",#REF!)),"")</f>
        <v>#REF!</v>
      </c>
      <c r="AD175" s="19" t="e">
        <f>IF(#REF!="ON",IF(RIGHT(#REF!,1)=".","",IF(#REF!&lt;0,"",#REF!)),"")</f>
        <v>#REF!</v>
      </c>
    </row>
    <row r="176" spans="1:30" ht="28.7" customHeight="1">
      <c r="A176" s="13">
        <v>175</v>
      </c>
      <c r="B176" s="21">
        <f t="shared" si="7"/>
        <v>20</v>
      </c>
      <c r="C176" s="20" t="e">
        <f>LOOKUP(A176,#REF!,#REF!)</f>
        <v>#REF!</v>
      </c>
      <c r="D176" s="16" t="e">
        <f>IF(#REF!="ON",F176&amp;IF(#REF!&gt;0,",giảm "&amp;#REF!&amp;"% học phí",""),"")</f>
        <v>#REF!</v>
      </c>
      <c r="E176" s="17" t="e">
        <f>IF(#REF!="ON",SUMIF(#REF!,"&gt;0"),"")</f>
        <v>#REF!</v>
      </c>
      <c r="F176" s="16"/>
      <c r="G176" s="18" t="e">
        <f>IF(#REF!="ON",IF(RIGHT(#REF!,1)=".","",IF(#REF!&lt;0,"",#REF!)),"")</f>
        <v>#REF!</v>
      </c>
      <c r="H176" s="18" t="e">
        <f>IF(#REF!="ON",IF(RIGHT(#REF!,1)=".","",IF(#REF!&lt;0,"",#REF!)),"")</f>
        <v>#REF!</v>
      </c>
      <c r="I176" s="18" t="e">
        <f>IF(#REF!="ON",IF(RIGHT(#REF!,1)=".","",IF(#REF!&lt;0,"",#REF!)),"")</f>
        <v>#REF!</v>
      </c>
      <c r="J176" s="18" t="e">
        <f>IF(#REF!="ON",IF(RIGHT(#REF!,1)=".","",IF(#REF!&lt;0,"",#REF!)),"")</f>
        <v>#REF!</v>
      </c>
      <c r="K176" s="18" t="e">
        <f>IF(#REF!="ON",IF(RIGHT(#REF!,1)=".","",IF(#REF!&lt;0,"",#REF!)),"")</f>
        <v>#REF!</v>
      </c>
      <c r="L176" s="18" t="e">
        <f>IF(#REF!="ON",IF(RIGHT(#REF!,1)=".","",IF(#REF!&lt;0,"",#REF!)),"")</f>
        <v>#REF!</v>
      </c>
      <c r="M176" s="18"/>
      <c r="N176" s="18"/>
      <c r="O176" s="18"/>
      <c r="P176" s="18"/>
      <c r="Q176" s="18"/>
      <c r="R176" s="18"/>
      <c r="S176" s="18"/>
      <c r="T176" s="18" t="e">
        <f>IF(#REF!="ON",IF(RIGHT(#REF!,1)=".","",IF(#REF!&lt;0,"",#REF!)),"")</f>
        <v>#REF!</v>
      </c>
      <c r="U176" s="18" t="e">
        <f>IF(#REF!="ON",IF(RIGHT(#REF!,1)=".","",IF(#REF!&lt;0,"",#REF!)),"")</f>
        <v>#REF!</v>
      </c>
      <c r="V176" s="18" t="e">
        <f>IF(#REF!="ON",IF(RIGHT(#REF!,1)=".","",IF(#REF!&lt;0,"",#REF!)),"")</f>
        <v>#REF!</v>
      </c>
      <c r="W176" s="18" t="e">
        <f>IF(#REF!="ON",IF(RIGHT(#REF!,1)=".","",IF(#REF!&lt;0,"",#REF!)),"")</f>
        <v>#REF!</v>
      </c>
      <c r="X176" s="18" t="e">
        <f>IF(#REF!="ON",IF(RIGHT(#REF!,1)=".","",IF(#REF!&lt;0,"",#REF!)),"")</f>
        <v>#REF!</v>
      </c>
      <c r="Y176" s="18" t="e">
        <f>IF(#REF!="ON",IF(RIGHT(#REF!,1)=".","",IF(#REF!&lt;0,"",#REF!)),"")</f>
        <v>#REF!</v>
      </c>
      <c r="Z176" s="18" t="e">
        <f>IF(#REF!="ON",IF(RIGHT(#REF!,1)=".","",IF(#REF!&lt;0,"",#REF!)),"")</f>
        <v>#REF!</v>
      </c>
      <c r="AA176" s="18" t="e">
        <f>IF(#REF!="ON",IF(RIGHT(#REF!,1)=".","",IF(#REF!&lt;0,"",#REF!)),"")</f>
        <v>#REF!</v>
      </c>
      <c r="AB176" s="18" t="e">
        <f>IF(#REF!="ON",IF(RIGHT(#REF!,1)=".","",IF(#REF!&lt;0,"",#REF!)),"")</f>
        <v>#REF!</v>
      </c>
      <c r="AC176" s="18" t="e">
        <f>IF(#REF!="ON",IF(RIGHT(#REF!,1)=".","",IF(#REF!&lt;0,"",#REF!)),"")</f>
        <v>#REF!</v>
      </c>
      <c r="AD176" s="19" t="e">
        <f>IF(#REF!="ON",IF(RIGHT(#REF!,1)=".","",IF(#REF!&lt;0,"",#REF!)),"")</f>
        <v>#REF!</v>
      </c>
    </row>
    <row r="177" spans="1:30" ht="28.7" customHeight="1">
      <c r="A177" s="13">
        <v>176</v>
      </c>
      <c r="B177" s="21">
        <f t="shared" si="6"/>
        <v>0</v>
      </c>
      <c r="C177" s="20" t="e">
        <f>LOOKUP(A177,#REF!,#REF!)</f>
        <v>#REF!</v>
      </c>
      <c r="D177" s="16" t="e">
        <f>IF(#REF!="ON",F177&amp;IF(#REF!&gt;0,",giảm "&amp;#REF!&amp;"% học phí",""),"")</f>
        <v>#REF!</v>
      </c>
      <c r="E177" s="17" t="e">
        <f>IF(#REF!="ON",SUMIF(#REF!,"&gt;0"),"")</f>
        <v>#REF!</v>
      </c>
      <c r="F177" s="16"/>
      <c r="G177" s="18" t="e">
        <f>IF(#REF!="ON",IF(RIGHT(#REF!,1)=".","",IF(#REF!&lt;0,"",#REF!)),"")</f>
        <v>#REF!</v>
      </c>
      <c r="H177" s="18" t="e">
        <f>IF(#REF!="ON",IF(RIGHT(#REF!,1)=".","",IF(#REF!&lt;0,"",#REF!)),"")</f>
        <v>#REF!</v>
      </c>
      <c r="I177" s="18" t="e">
        <f>IF(#REF!="ON",IF(RIGHT(#REF!,1)=".","",IF(#REF!&lt;0,"",#REF!)),"")</f>
        <v>#REF!</v>
      </c>
      <c r="J177" s="18" t="e">
        <f>IF(#REF!="ON",IF(RIGHT(#REF!,1)=".","",IF(#REF!&lt;0,"",#REF!)),"")</f>
        <v>#REF!</v>
      </c>
      <c r="K177" s="18" t="e">
        <f>IF(#REF!="ON",IF(RIGHT(#REF!,1)=".","",IF(#REF!&lt;0,"",#REF!)),"")</f>
        <v>#REF!</v>
      </c>
      <c r="L177" s="18" t="e">
        <f>IF(#REF!="ON",IF(RIGHT(#REF!,1)=".","",IF(#REF!&lt;0,"",#REF!)),"")</f>
        <v>#REF!</v>
      </c>
      <c r="M177" s="18"/>
      <c r="N177" s="18"/>
      <c r="O177" s="18"/>
      <c r="P177" s="18"/>
      <c r="Q177" s="18"/>
      <c r="R177" s="18"/>
      <c r="S177" s="18"/>
      <c r="T177" s="18" t="e">
        <f>IF(#REF!="ON",IF(RIGHT(#REF!,1)=".","",IF(#REF!&lt;0,"",#REF!)),"")</f>
        <v>#REF!</v>
      </c>
      <c r="U177" s="18" t="e">
        <f>IF(#REF!="ON",IF(RIGHT(#REF!,1)=".","",IF(#REF!&lt;0,"",#REF!)),"")</f>
        <v>#REF!</v>
      </c>
      <c r="V177" s="18" t="e">
        <f>IF(#REF!="ON",IF(RIGHT(#REF!,1)=".","",IF(#REF!&lt;0,"",#REF!)),"")</f>
        <v>#REF!</v>
      </c>
      <c r="W177" s="18" t="e">
        <f>IF(#REF!="ON",IF(RIGHT(#REF!,1)=".","",IF(#REF!&lt;0,"",#REF!)),"")</f>
        <v>#REF!</v>
      </c>
      <c r="X177" s="18" t="e">
        <f>IF(#REF!="ON",IF(RIGHT(#REF!,1)=".","",IF(#REF!&lt;0,"",#REF!)),"")</f>
        <v>#REF!</v>
      </c>
      <c r="Y177" s="18" t="e">
        <f>IF(#REF!="ON",IF(RIGHT(#REF!,1)=".","",IF(#REF!&lt;0,"",#REF!)),"")</f>
        <v>#REF!</v>
      </c>
      <c r="Z177" s="18" t="e">
        <f>IF(#REF!="ON",IF(RIGHT(#REF!,1)=".","",IF(#REF!&lt;0,"",#REF!)),"")</f>
        <v>#REF!</v>
      </c>
      <c r="AA177" s="18" t="e">
        <f>IF(#REF!="ON",IF(RIGHT(#REF!,1)=".","",IF(#REF!&lt;0,"",#REF!)),"")</f>
        <v>#REF!</v>
      </c>
      <c r="AB177" s="18" t="e">
        <f>IF(#REF!="ON",IF(RIGHT(#REF!,1)=".","",IF(#REF!&lt;0,"",#REF!)),"")</f>
        <v>#REF!</v>
      </c>
      <c r="AC177" s="18" t="e">
        <f>IF(#REF!="ON",IF(RIGHT(#REF!,1)=".","",IF(#REF!&lt;0,"",#REF!)),"")</f>
        <v>#REF!</v>
      </c>
      <c r="AD177" s="19" t="e">
        <f>IF(#REF!="ON",IF(RIGHT(#REF!,1)=".","",IF(#REF!&lt;0,"",#REF!)),"")</f>
        <v>#REF!</v>
      </c>
    </row>
    <row r="178" spans="1:30" ht="28.7" customHeight="1">
      <c r="A178" s="13">
        <v>177</v>
      </c>
      <c r="B178" s="21">
        <f t="shared" si="6"/>
        <v>0</v>
      </c>
      <c r="C178" s="20" t="e">
        <f>LOOKUP(A178,#REF!,#REF!)</f>
        <v>#REF!</v>
      </c>
      <c r="D178" s="16" t="e">
        <f>IF(#REF!="ON",F178&amp;IF(#REF!&gt;0,",giảm "&amp;#REF!&amp;"% học phí",""),"")</f>
        <v>#REF!</v>
      </c>
      <c r="E178" s="17" t="e">
        <f>IF(#REF!="ON",SUMIF(#REF!,"&gt;0"),"")</f>
        <v>#REF!</v>
      </c>
      <c r="F178" s="16"/>
      <c r="G178" s="18" t="e">
        <f>IF(#REF!="ON",IF(RIGHT(#REF!,1)=".","",IF(#REF!&lt;0,"",#REF!)),"")</f>
        <v>#REF!</v>
      </c>
      <c r="H178" s="18" t="e">
        <f>IF(#REF!="ON",IF(RIGHT(#REF!,1)=".","",IF(#REF!&lt;0,"",#REF!)),"")</f>
        <v>#REF!</v>
      </c>
      <c r="I178" s="18" t="e">
        <f>IF(#REF!="ON",IF(RIGHT(#REF!,1)=".","",IF(#REF!&lt;0,"",#REF!)),"")</f>
        <v>#REF!</v>
      </c>
      <c r="J178" s="18" t="e">
        <f>IF(#REF!="ON",IF(RIGHT(#REF!,1)=".","",IF(#REF!&lt;0,"",#REF!)),"")</f>
        <v>#REF!</v>
      </c>
      <c r="K178" s="18" t="e">
        <f>IF(#REF!="ON",IF(RIGHT(#REF!,1)=".","",IF(#REF!&lt;0,"",#REF!)),"")</f>
        <v>#REF!</v>
      </c>
      <c r="L178" s="18" t="e">
        <f>IF(#REF!="ON",IF(RIGHT(#REF!,1)=".","",IF(#REF!&lt;0,"",#REF!)),"")</f>
        <v>#REF!</v>
      </c>
      <c r="M178" s="18"/>
      <c r="N178" s="18"/>
      <c r="O178" s="18"/>
      <c r="P178" s="18"/>
      <c r="Q178" s="18"/>
      <c r="R178" s="18"/>
      <c r="S178" s="18"/>
      <c r="T178" s="18" t="e">
        <f>IF(#REF!="ON",IF(RIGHT(#REF!,1)=".","",IF(#REF!&lt;0,"",#REF!)),"")</f>
        <v>#REF!</v>
      </c>
      <c r="U178" s="18" t="e">
        <f>IF(#REF!="ON",IF(RIGHT(#REF!,1)=".","",IF(#REF!&lt;0,"",#REF!)),"")</f>
        <v>#REF!</v>
      </c>
      <c r="V178" s="18" t="e">
        <f>IF(#REF!="ON",IF(RIGHT(#REF!,1)=".","",IF(#REF!&lt;0,"",#REF!)),"")</f>
        <v>#REF!</v>
      </c>
      <c r="W178" s="18" t="e">
        <f>IF(#REF!="ON",IF(RIGHT(#REF!,1)=".","",IF(#REF!&lt;0,"",#REF!)),"")</f>
        <v>#REF!</v>
      </c>
      <c r="X178" s="18" t="e">
        <f>IF(#REF!="ON",IF(RIGHT(#REF!,1)=".","",IF(#REF!&lt;0,"",#REF!)),"")</f>
        <v>#REF!</v>
      </c>
      <c r="Y178" s="18" t="e">
        <f>IF(#REF!="ON",IF(RIGHT(#REF!,1)=".","",IF(#REF!&lt;0,"",#REF!)),"")</f>
        <v>#REF!</v>
      </c>
      <c r="Z178" s="18" t="e">
        <f>IF(#REF!="ON",IF(RIGHT(#REF!,1)=".","",IF(#REF!&lt;0,"",#REF!)),"")</f>
        <v>#REF!</v>
      </c>
      <c r="AA178" s="18" t="e">
        <f>IF(#REF!="ON",IF(RIGHT(#REF!,1)=".","",IF(#REF!&lt;0,"",#REF!)),"")</f>
        <v>#REF!</v>
      </c>
      <c r="AB178" s="18" t="e">
        <f>IF(#REF!="ON",IF(RIGHT(#REF!,1)=".","",IF(#REF!&lt;0,"",#REF!)),"")</f>
        <v>#REF!</v>
      </c>
      <c r="AC178" s="18" t="e">
        <f>IF(#REF!="ON",IF(RIGHT(#REF!,1)=".","",IF(#REF!&lt;0,"",#REF!)),"")</f>
        <v>#REF!</v>
      </c>
      <c r="AD178" s="19" t="e">
        <f>IF(#REF!="ON",IF(RIGHT(#REF!,1)=".","",IF(#REF!&lt;0,"",#REF!)),"")</f>
        <v>#REF!</v>
      </c>
    </row>
    <row r="179" spans="1:30" ht="28.7" customHeight="1">
      <c r="A179" s="13">
        <v>178</v>
      </c>
      <c r="B179" s="21">
        <f t="shared" si="1"/>
        <v>10</v>
      </c>
      <c r="C179" s="20" t="e">
        <f>LOOKUP(A179,#REF!,#REF!)</f>
        <v>#REF!</v>
      </c>
      <c r="D179" s="16" t="e">
        <f>IF(#REF!="ON",F179&amp;IF(#REF!&gt;0,",giảm "&amp;#REF!&amp;"% học phí",""),"")</f>
        <v>#REF!</v>
      </c>
      <c r="E179" s="17" t="e">
        <f>IF(#REF!="ON",SUMIF(#REF!,"&gt;0"),"")</f>
        <v>#REF!</v>
      </c>
      <c r="F179" s="16"/>
      <c r="G179" s="18" t="e">
        <f>IF(#REF!="ON",IF(RIGHT(#REF!,1)=".","",IF(#REF!&lt;0,"",#REF!)),"")</f>
        <v>#REF!</v>
      </c>
      <c r="H179" s="18" t="e">
        <f>IF(#REF!="ON",IF(RIGHT(#REF!,1)=".","",IF(#REF!&lt;0,"",#REF!)),"")</f>
        <v>#REF!</v>
      </c>
      <c r="I179" s="18" t="e">
        <f>IF(#REF!="ON",IF(RIGHT(#REF!,1)=".","",IF(#REF!&lt;0,"",#REF!)),"")</f>
        <v>#REF!</v>
      </c>
      <c r="J179" s="18" t="e">
        <f>IF(#REF!="ON",IF(RIGHT(#REF!,1)=".","",IF(#REF!&lt;0,"",#REF!)),"")</f>
        <v>#REF!</v>
      </c>
      <c r="K179" s="18" t="e">
        <f>IF(#REF!="ON",IF(RIGHT(#REF!,1)=".","",IF(#REF!&lt;0,"",#REF!)),"")</f>
        <v>#REF!</v>
      </c>
      <c r="L179" s="18" t="e">
        <f>IF(#REF!="ON",IF(RIGHT(#REF!,1)=".","",IF(#REF!&lt;0,"",#REF!)),"")</f>
        <v>#REF!</v>
      </c>
      <c r="M179" s="18"/>
      <c r="N179" s="18"/>
      <c r="O179" s="18"/>
      <c r="P179" s="18"/>
      <c r="Q179" s="18"/>
      <c r="R179" s="18"/>
      <c r="S179" s="18"/>
      <c r="T179" s="18" t="e">
        <f>IF(#REF!="ON",IF(RIGHT(#REF!,1)=".","",IF(#REF!&lt;0,"",#REF!)),"")</f>
        <v>#REF!</v>
      </c>
      <c r="U179" s="18" t="e">
        <f>IF(#REF!="ON",IF(RIGHT(#REF!,1)=".","",IF(#REF!&lt;0,"",#REF!)),"")</f>
        <v>#REF!</v>
      </c>
      <c r="V179" s="18" t="e">
        <f>IF(#REF!="ON",IF(RIGHT(#REF!,1)=".","",IF(#REF!&lt;0,"",#REF!)),"")</f>
        <v>#REF!</v>
      </c>
      <c r="W179" s="18" t="e">
        <f>IF(#REF!="ON",IF(RIGHT(#REF!,1)=".","",IF(#REF!&lt;0,"",#REF!)),"")</f>
        <v>#REF!</v>
      </c>
      <c r="X179" s="18" t="e">
        <f>IF(#REF!="ON",IF(RIGHT(#REF!,1)=".","",IF(#REF!&lt;0,"",#REF!)),"")</f>
        <v>#REF!</v>
      </c>
      <c r="Y179" s="18" t="e">
        <f>IF(#REF!="ON",IF(RIGHT(#REF!,1)=".","",IF(#REF!&lt;0,"",#REF!)),"")</f>
        <v>#REF!</v>
      </c>
      <c r="Z179" s="18" t="e">
        <f>IF(#REF!="ON",IF(RIGHT(#REF!,1)=".","",IF(#REF!&lt;0,"",#REF!)),"")</f>
        <v>#REF!</v>
      </c>
      <c r="AA179" s="18" t="e">
        <f>IF(#REF!="ON",IF(RIGHT(#REF!,1)=".","",IF(#REF!&lt;0,"",#REF!)),"")</f>
        <v>#REF!</v>
      </c>
      <c r="AB179" s="18" t="e">
        <f>IF(#REF!="ON",IF(RIGHT(#REF!,1)=".","",IF(#REF!&lt;0,"",#REF!)),"")</f>
        <v>#REF!</v>
      </c>
      <c r="AC179" s="18" t="e">
        <f>IF(#REF!="ON",IF(RIGHT(#REF!,1)=".","",IF(#REF!&lt;0,"",#REF!)),"")</f>
        <v>#REF!</v>
      </c>
      <c r="AD179" s="19" t="e">
        <f>IF(#REF!="ON",IF(RIGHT(#REF!,1)=".","",IF(#REF!&lt;0,"",#REF!)),"")</f>
        <v>#REF!</v>
      </c>
    </row>
    <row r="180" spans="1:30" ht="28.7" customHeight="1">
      <c r="A180" s="13">
        <v>179</v>
      </c>
      <c r="B180" s="21">
        <f t="shared" si="1"/>
        <v>10</v>
      </c>
      <c r="C180" s="20" t="e">
        <f>LOOKUP(A180,#REF!,#REF!)</f>
        <v>#REF!</v>
      </c>
      <c r="D180" s="16" t="e">
        <f>IF(#REF!="ON",F180&amp;IF(#REF!&gt;0,",giảm "&amp;#REF!&amp;"% học phí",""),"")</f>
        <v>#REF!</v>
      </c>
      <c r="E180" s="17" t="e">
        <f>IF(#REF!="ON",SUMIF(#REF!,"&gt;0"),"")</f>
        <v>#REF!</v>
      </c>
      <c r="F180" s="16"/>
      <c r="G180" s="18" t="e">
        <f>IF(#REF!="ON",IF(RIGHT(#REF!,1)=".","",IF(#REF!&lt;0,"",#REF!)),"")</f>
        <v>#REF!</v>
      </c>
      <c r="H180" s="18" t="e">
        <f>IF(#REF!="ON",IF(RIGHT(#REF!,1)=".","",IF(#REF!&lt;0,"",#REF!)),"")</f>
        <v>#REF!</v>
      </c>
      <c r="I180" s="18" t="e">
        <f>IF(#REF!="ON",IF(RIGHT(#REF!,1)=".","",IF(#REF!&lt;0,"",#REF!)),"")</f>
        <v>#REF!</v>
      </c>
      <c r="J180" s="18" t="e">
        <f>IF(#REF!="ON",IF(RIGHT(#REF!,1)=".","",IF(#REF!&lt;0,"",#REF!)),"")</f>
        <v>#REF!</v>
      </c>
      <c r="K180" s="18" t="e">
        <f>IF(#REF!="ON",IF(RIGHT(#REF!,1)=".","",IF(#REF!&lt;0,"",#REF!)),"")</f>
        <v>#REF!</v>
      </c>
      <c r="L180" s="18" t="e">
        <f>IF(#REF!="ON",IF(RIGHT(#REF!,1)=".","",IF(#REF!&lt;0,"",#REF!)),"")</f>
        <v>#REF!</v>
      </c>
      <c r="M180" s="18"/>
      <c r="N180" s="18"/>
      <c r="O180" s="18"/>
      <c r="P180" s="18"/>
      <c r="Q180" s="18"/>
      <c r="R180" s="18"/>
      <c r="S180" s="18"/>
      <c r="T180" s="18" t="e">
        <f>IF(#REF!="ON",IF(RIGHT(#REF!,1)=".","",IF(#REF!&lt;0,"",#REF!)),"")</f>
        <v>#REF!</v>
      </c>
      <c r="U180" s="18" t="e">
        <f>IF(#REF!="ON",IF(RIGHT(#REF!,1)=".","",IF(#REF!&lt;0,"",#REF!)),"")</f>
        <v>#REF!</v>
      </c>
      <c r="V180" s="18" t="e">
        <f>IF(#REF!="ON",IF(RIGHT(#REF!,1)=".","",IF(#REF!&lt;0,"",#REF!)),"")</f>
        <v>#REF!</v>
      </c>
      <c r="W180" s="18" t="e">
        <f>IF(#REF!="ON",IF(RIGHT(#REF!,1)=".","",IF(#REF!&lt;0,"",#REF!)),"")</f>
        <v>#REF!</v>
      </c>
      <c r="X180" s="18" t="e">
        <f>IF(#REF!="ON",IF(RIGHT(#REF!,1)=".","",IF(#REF!&lt;0,"",#REF!)),"")</f>
        <v>#REF!</v>
      </c>
      <c r="Y180" s="18" t="e">
        <f>IF(#REF!="ON",IF(RIGHT(#REF!,1)=".","",IF(#REF!&lt;0,"",#REF!)),"")</f>
        <v>#REF!</v>
      </c>
      <c r="Z180" s="18" t="e">
        <f>IF(#REF!="ON",IF(RIGHT(#REF!,1)=".","",IF(#REF!&lt;0,"",#REF!)),"")</f>
        <v>#REF!</v>
      </c>
      <c r="AA180" s="18" t="e">
        <f>IF(#REF!="ON",IF(RIGHT(#REF!,1)=".","",IF(#REF!&lt;0,"",#REF!)),"")</f>
        <v>#REF!</v>
      </c>
      <c r="AB180" s="18" t="e">
        <f>IF(#REF!="ON",IF(RIGHT(#REF!,1)=".","",IF(#REF!&lt;0,"",#REF!)),"")</f>
        <v>#REF!</v>
      </c>
      <c r="AC180" s="18" t="e">
        <f>IF(#REF!="ON",IF(RIGHT(#REF!,1)=".","",IF(#REF!&lt;0,"",#REF!)),"")</f>
        <v>#REF!</v>
      </c>
      <c r="AD180" s="19" t="e">
        <f>IF(#REF!="ON",IF(RIGHT(#REF!,1)=".","",IF(#REF!&lt;0,"",#REF!)),"")</f>
        <v>#REF!</v>
      </c>
    </row>
    <row r="181" spans="1:30" ht="28.7" customHeight="1">
      <c r="A181" s="13">
        <v>180</v>
      </c>
      <c r="B181" s="21">
        <f t="shared" si="6"/>
        <v>0</v>
      </c>
      <c r="C181" s="20" t="e">
        <f>LOOKUP(A181,#REF!,#REF!)</f>
        <v>#REF!</v>
      </c>
      <c r="D181" s="16" t="e">
        <f>IF(#REF!="ON",F181&amp;IF(#REF!&gt;0,",giảm "&amp;#REF!&amp;"% học phí",""),"")</f>
        <v>#REF!</v>
      </c>
      <c r="E181" s="17" t="e">
        <f>IF(#REF!="ON",SUMIF(#REF!,"&gt;0"),"")</f>
        <v>#REF!</v>
      </c>
      <c r="F181" s="16"/>
      <c r="G181" s="18" t="e">
        <f>IF(#REF!="ON",IF(RIGHT(#REF!,1)=".","",IF(#REF!&lt;0,"",#REF!)),"")</f>
        <v>#REF!</v>
      </c>
      <c r="H181" s="18" t="e">
        <f>IF(#REF!="ON",IF(RIGHT(#REF!,1)=".","",IF(#REF!&lt;0,"",#REF!)),"")</f>
        <v>#REF!</v>
      </c>
      <c r="I181" s="18" t="e">
        <f>IF(#REF!="ON",IF(RIGHT(#REF!,1)=".","",IF(#REF!&lt;0,"",#REF!)),"")</f>
        <v>#REF!</v>
      </c>
      <c r="J181" s="18" t="e">
        <f>IF(#REF!="ON",IF(RIGHT(#REF!,1)=".","",IF(#REF!&lt;0,"",#REF!)),"")</f>
        <v>#REF!</v>
      </c>
      <c r="K181" s="18" t="e">
        <f>IF(#REF!="ON",IF(RIGHT(#REF!,1)=".","",IF(#REF!&lt;0,"",#REF!)),"")</f>
        <v>#REF!</v>
      </c>
      <c r="L181" s="18" t="e">
        <f>IF(#REF!="ON",IF(RIGHT(#REF!,1)=".","",IF(#REF!&lt;0,"",#REF!)),"")</f>
        <v>#REF!</v>
      </c>
      <c r="M181" s="18" t="e">
        <f>IF(#REF!="ON",IF(RIGHT(#REF!,1)=".","",IF(#REF!&lt;0,"",#REF!)),"")</f>
        <v>#REF!</v>
      </c>
      <c r="N181" s="18" t="e">
        <f>IF(#REF!="ON",IF(RIGHT(#REF!,1)=".","",IF(#REF!&lt;0,"",#REF!)),"")</f>
        <v>#REF!</v>
      </c>
      <c r="O181" s="18" t="e">
        <f>IF(#REF!="ON",IF(RIGHT(#REF!,1)=".","",IF(#REF!&lt;0,"",#REF!)),"")</f>
        <v>#REF!</v>
      </c>
      <c r="P181" s="18" t="e">
        <f>IF(#REF!="ON",IF(RIGHT(#REF!,1)=".","",IF(#REF!&lt;0,"",#REF!)),"")</f>
        <v>#REF!</v>
      </c>
      <c r="Q181" s="18" t="e">
        <f>IF(#REF!="ON",IF(RIGHT(#REF!,1)=".","",IF(#REF!&lt;0,"",#REF!)),"")</f>
        <v>#REF!</v>
      </c>
      <c r="R181" s="18" t="e">
        <f>IF(#REF!="ON",IF(RIGHT(#REF!,1)=".","",IF(#REF!&lt;0,"",#REF!)),"")</f>
        <v>#REF!</v>
      </c>
      <c r="S181" s="18" t="e">
        <f>IF(#REF!="ON",IF(RIGHT(#REF!,1)=".","",IF(#REF!&lt;0,"",#REF!)),"")</f>
        <v>#REF!</v>
      </c>
      <c r="T181" s="18" t="e">
        <f>IF(#REF!="ON",IF(RIGHT(#REF!,1)=".","",IF(#REF!&lt;0,"",#REF!)),"")</f>
        <v>#REF!</v>
      </c>
      <c r="U181" s="18" t="e">
        <f>IF(#REF!="ON",IF(RIGHT(#REF!,1)=".","",IF(#REF!&lt;0,"",#REF!)),"")</f>
        <v>#REF!</v>
      </c>
      <c r="V181" s="18" t="e">
        <f>IF(#REF!="ON",IF(RIGHT(#REF!,1)=".","",IF(#REF!&lt;0,"",#REF!)),"")</f>
        <v>#REF!</v>
      </c>
      <c r="W181" s="18" t="e">
        <f>IF(#REF!="ON",IF(RIGHT(#REF!,1)=".","",IF(#REF!&lt;0,"",#REF!)),"")</f>
        <v>#REF!</v>
      </c>
      <c r="X181" s="18" t="e">
        <f>IF(#REF!="ON",IF(RIGHT(#REF!,1)=".","",IF(#REF!&lt;0,"",#REF!)),"")</f>
        <v>#REF!</v>
      </c>
      <c r="Y181" s="18" t="e">
        <f>IF(#REF!="ON",IF(RIGHT(#REF!,1)=".","",IF(#REF!&lt;0,"",#REF!)),"")</f>
        <v>#REF!</v>
      </c>
      <c r="Z181" s="18" t="e">
        <f>IF(#REF!="ON",IF(RIGHT(#REF!,1)=".","",IF(#REF!&lt;0,"",#REF!)),"")</f>
        <v>#REF!</v>
      </c>
      <c r="AA181" s="18" t="e">
        <f>IF(#REF!="ON",IF(RIGHT(#REF!,1)=".","",IF(#REF!&lt;0,"",#REF!)),"")</f>
        <v>#REF!</v>
      </c>
      <c r="AB181" s="18" t="e">
        <f>IF(#REF!="ON",IF(RIGHT(#REF!,1)=".","",IF(#REF!&lt;0,"",#REF!)),"")</f>
        <v>#REF!</v>
      </c>
      <c r="AC181" s="18" t="e">
        <f>IF(#REF!="ON",IF(RIGHT(#REF!,1)=".","",IF(#REF!&lt;0,"",#REF!)),"")</f>
        <v>#REF!</v>
      </c>
      <c r="AD181" s="19" t="e">
        <f>IF(#REF!="ON",IF(RIGHT(#REF!,1)=".","",IF(#REF!&lt;0,"",#REF!)),"")</f>
        <v>#REF!</v>
      </c>
    </row>
    <row r="182" spans="1:30" ht="28.7" customHeight="1">
      <c r="A182" s="13">
        <v>181</v>
      </c>
      <c r="B182" s="21">
        <f t="shared" si="6"/>
        <v>0</v>
      </c>
      <c r="C182" s="20" t="e">
        <f>LOOKUP(A182,#REF!,#REF!)</f>
        <v>#REF!</v>
      </c>
      <c r="D182" s="16" t="e">
        <f>IF(#REF!="ON",F182&amp;IF(#REF!&gt;0,",giảm "&amp;#REF!&amp;"% học phí",""),"")</f>
        <v>#REF!</v>
      </c>
      <c r="E182" s="17" t="e">
        <f>IF(#REF!="ON",SUMIF(#REF!,"&gt;0"),"")</f>
        <v>#REF!</v>
      </c>
      <c r="F182" s="16"/>
      <c r="G182" s="18" t="e">
        <f>IF(#REF!="ON",IF(RIGHT(#REF!,1)=".","",IF(#REF!&lt;0,"",#REF!)),"")</f>
        <v>#REF!</v>
      </c>
      <c r="H182" s="18" t="e">
        <f>IF(#REF!="ON",IF(RIGHT(#REF!,1)=".","",IF(#REF!&lt;0,"",#REF!)),"")</f>
        <v>#REF!</v>
      </c>
      <c r="I182" s="18" t="e">
        <f>IF(#REF!="ON",IF(RIGHT(#REF!,1)=".","",IF(#REF!&lt;0,"",#REF!)),"")</f>
        <v>#REF!</v>
      </c>
      <c r="J182" s="18" t="e">
        <f>IF(#REF!="ON",IF(RIGHT(#REF!,1)=".","",IF(#REF!&lt;0,"",#REF!)),"")</f>
        <v>#REF!</v>
      </c>
      <c r="K182" s="18" t="e">
        <f>IF(#REF!="ON",IF(RIGHT(#REF!,1)=".","",IF(#REF!&lt;0,"",#REF!)),"")</f>
        <v>#REF!</v>
      </c>
      <c r="L182" s="18" t="e">
        <f>IF(#REF!="ON",IF(RIGHT(#REF!,1)=".","",IF(#REF!&lt;0,"",#REF!)),"")</f>
        <v>#REF!</v>
      </c>
      <c r="M182" s="18" t="e">
        <f>IF(#REF!="ON",IF(RIGHT(#REF!,1)=".","",IF(#REF!&lt;0,"",#REF!)),"")</f>
        <v>#REF!</v>
      </c>
      <c r="N182" s="18"/>
      <c r="O182" s="18"/>
      <c r="P182" s="18"/>
      <c r="Q182" s="18"/>
      <c r="R182" s="18"/>
      <c r="S182" s="18"/>
      <c r="T182" s="18" t="e">
        <f>IF(#REF!="ON",IF(RIGHT(#REF!,1)=".","",IF(#REF!&lt;0,"",#REF!)),"")</f>
        <v>#REF!</v>
      </c>
      <c r="U182" s="18" t="e">
        <f>IF(#REF!="ON",IF(RIGHT(#REF!,1)=".","",IF(#REF!&lt;0,"",#REF!)),"")</f>
        <v>#REF!</v>
      </c>
      <c r="V182" s="18" t="e">
        <f>IF(#REF!="ON",IF(RIGHT(#REF!,1)=".","",IF(#REF!&lt;0,"",#REF!)),"")</f>
        <v>#REF!</v>
      </c>
      <c r="W182" s="18" t="e">
        <f>IF(#REF!="ON",IF(RIGHT(#REF!,1)=".","",IF(#REF!&lt;0,"",#REF!)),"")</f>
        <v>#REF!</v>
      </c>
      <c r="X182" s="18" t="e">
        <f>IF(#REF!="ON",IF(RIGHT(#REF!,1)=".","",IF(#REF!&lt;0,"",#REF!)),"")</f>
        <v>#REF!</v>
      </c>
      <c r="Y182" s="18" t="e">
        <f>IF(#REF!="ON",IF(RIGHT(#REF!,1)=".","",IF(#REF!&lt;0,"",#REF!)),"")</f>
        <v>#REF!</v>
      </c>
      <c r="Z182" s="18" t="e">
        <f>IF(#REF!="ON",IF(RIGHT(#REF!,1)=".","",IF(#REF!&lt;0,"",#REF!)),"")</f>
        <v>#REF!</v>
      </c>
      <c r="AA182" s="18" t="e">
        <f>IF(#REF!="ON",IF(RIGHT(#REF!,1)=".","",IF(#REF!&lt;0,"",#REF!)),"")</f>
        <v>#REF!</v>
      </c>
      <c r="AB182" s="18" t="e">
        <f>IF(#REF!="ON",IF(RIGHT(#REF!,1)=".","",IF(#REF!&lt;0,"",#REF!)),"")</f>
        <v>#REF!</v>
      </c>
      <c r="AC182" s="18" t="e">
        <f>IF(#REF!="ON",IF(RIGHT(#REF!,1)=".","",IF(#REF!&lt;0,"",#REF!)),"")</f>
        <v>#REF!</v>
      </c>
      <c r="AD182" s="19" t="e">
        <f>IF(#REF!="ON",IF(RIGHT(#REF!,1)=".","",IF(#REF!&lt;0,"",#REF!)),"")</f>
        <v>#REF!</v>
      </c>
    </row>
    <row r="183" spans="1:30" ht="28.7" customHeight="1">
      <c r="A183" s="13">
        <v>182</v>
      </c>
      <c r="B183" s="21">
        <f t="shared" si="6"/>
        <v>0</v>
      </c>
      <c r="C183" s="20" t="e">
        <f>LOOKUP(A183,#REF!,#REF!)</f>
        <v>#REF!</v>
      </c>
      <c r="D183" s="16" t="e">
        <f>IF(#REF!="ON",F183&amp;IF(#REF!&gt;0,",giảm "&amp;#REF!&amp;"% học phí",""),"")</f>
        <v>#REF!</v>
      </c>
      <c r="E183" s="17" t="e">
        <f>IF(#REF!="ON",SUMIF(#REF!,"&gt;0"),"")</f>
        <v>#REF!</v>
      </c>
      <c r="F183" s="16"/>
      <c r="G183" s="18" t="e">
        <f>IF(#REF!="ON",IF(RIGHT(#REF!,1)=".","",IF(#REF!&lt;0,"",#REF!)),"")</f>
        <v>#REF!</v>
      </c>
      <c r="H183" s="18" t="e">
        <f>IF(#REF!="ON",IF(RIGHT(#REF!,1)=".","",IF(#REF!&lt;0,"",#REF!)),"")</f>
        <v>#REF!</v>
      </c>
      <c r="I183" s="18" t="e">
        <f>IF(#REF!="ON",IF(RIGHT(#REF!,1)=".","",IF(#REF!&lt;0,"",#REF!)),"")</f>
        <v>#REF!</v>
      </c>
      <c r="J183" s="18" t="e">
        <f>IF(#REF!="ON",IF(RIGHT(#REF!,1)=".","",IF(#REF!&lt;0,"",#REF!)),"")</f>
        <v>#REF!</v>
      </c>
      <c r="K183" s="18" t="e">
        <f>IF(#REF!="ON",IF(RIGHT(#REF!,1)=".","",IF(#REF!&lt;0,"",#REF!)),"")</f>
        <v>#REF!</v>
      </c>
      <c r="L183" s="18" t="e">
        <f>IF(#REF!="ON",IF(RIGHT(#REF!,1)=".","",IF(#REF!&lt;0,"",#REF!)),"")</f>
        <v>#REF!</v>
      </c>
      <c r="M183" s="18" t="e">
        <f>IF(#REF!="ON",IF(RIGHT(#REF!,1)=".","",IF(#REF!&lt;0,"",#REF!)),"")</f>
        <v>#REF!</v>
      </c>
      <c r="N183" s="18"/>
      <c r="O183" s="18"/>
      <c r="P183" s="18"/>
      <c r="Q183" s="18"/>
      <c r="R183" s="18"/>
      <c r="S183" s="18"/>
      <c r="T183" s="18" t="e">
        <f>IF(#REF!="ON",IF(RIGHT(#REF!,1)=".","",IF(#REF!&lt;0,"",#REF!)),"")</f>
        <v>#REF!</v>
      </c>
      <c r="U183" s="18" t="e">
        <f>IF(#REF!="ON",IF(RIGHT(#REF!,1)=".","",IF(#REF!&lt;0,"",#REF!)),"")</f>
        <v>#REF!</v>
      </c>
      <c r="V183" s="18" t="e">
        <f>IF(#REF!="ON",IF(RIGHT(#REF!,1)=".","",IF(#REF!&lt;0,"",#REF!)),"")</f>
        <v>#REF!</v>
      </c>
      <c r="W183" s="18" t="e">
        <f>IF(#REF!="ON",IF(RIGHT(#REF!,1)=".","",IF(#REF!&lt;0,"",#REF!)),"")</f>
        <v>#REF!</v>
      </c>
      <c r="X183" s="18" t="e">
        <f>IF(#REF!="ON",IF(RIGHT(#REF!,1)=".","",IF(#REF!&lt;0,"",#REF!)),"")</f>
        <v>#REF!</v>
      </c>
      <c r="Y183" s="18" t="e">
        <f>IF(#REF!="ON",IF(RIGHT(#REF!,1)=".","",IF(#REF!&lt;0,"",#REF!)),"")</f>
        <v>#REF!</v>
      </c>
      <c r="Z183" s="18" t="e">
        <f>IF(#REF!="ON",IF(RIGHT(#REF!,1)=".","",IF(#REF!&lt;0,"",#REF!)),"")</f>
        <v>#REF!</v>
      </c>
      <c r="AA183" s="18" t="e">
        <f>IF(#REF!="ON",IF(RIGHT(#REF!,1)=".","",IF(#REF!&lt;0,"",#REF!)),"")</f>
        <v>#REF!</v>
      </c>
      <c r="AB183" s="18" t="e">
        <f>IF(#REF!="ON",IF(RIGHT(#REF!,1)=".","",IF(#REF!&lt;0,"",#REF!)),"")</f>
        <v>#REF!</v>
      </c>
      <c r="AC183" s="18" t="e">
        <f>IF(#REF!="ON",IF(RIGHT(#REF!,1)=".","",IF(#REF!&lt;0,"",#REF!)),"")</f>
        <v>#REF!</v>
      </c>
      <c r="AD183" s="19" t="e">
        <f>IF(#REF!="ON",IF(RIGHT(#REF!,1)=".","",IF(#REF!&lt;0,"",#REF!)),"")</f>
        <v>#REF!</v>
      </c>
    </row>
    <row r="184" spans="1:30" ht="28.7" customHeight="1">
      <c r="A184" s="13">
        <v>183</v>
      </c>
      <c r="B184" s="21">
        <f t="shared" si="4"/>
        <v>50</v>
      </c>
      <c r="C184" s="20" t="e">
        <f>LOOKUP(A184,#REF!,#REF!)</f>
        <v>#REF!</v>
      </c>
      <c r="D184" s="16" t="e">
        <f>IF(#REF!="ON",F184&amp;IF(#REF!&gt;0,",giảm "&amp;#REF!&amp;"% học phí",""),"")</f>
        <v>#REF!</v>
      </c>
      <c r="E184" s="17" t="e">
        <f>IF(#REF!="ON",SUMIF(#REF!,"&gt;0"),"")</f>
        <v>#REF!</v>
      </c>
      <c r="F184" s="16"/>
      <c r="G184" s="18" t="e">
        <f>IF(#REF!="ON",IF(RIGHT(#REF!,1)=".","",IF(#REF!&lt;0,"",#REF!)),"")</f>
        <v>#REF!</v>
      </c>
      <c r="H184" s="18" t="e">
        <f>IF(#REF!="ON",IF(RIGHT(#REF!,1)=".","",IF(#REF!&lt;0,"",#REF!)),"")</f>
        <v>#REF!</v>
      </c>
      <c r="I184" s="18" t="e">
        <f>IF(#REF!="ON",IF(RIGHT(#REF!,1)=".","",IF(#REF!&lt;0,"",#REF!)),"")</f>
        <v>#REF!</v>
      </c>
      <c r="J184" s="18" t="e">
        <f>IF(#REF!="ON",IF(RIGHT(#REF!,1)=".","",IF(#REF!&lt;0,"",#REF!)),"")</f>
        <v>#REF!</v>
      </c>
      <c r="K184" s="18" t="e">
        <f>IF(#REF!="ON",IF(RIGHT(#REF!,1)=".","",IF(#REF!&lt;0,"",#REF!)),"")</f>
        <v>#REF!</v>
      </c>
      <c r="L184" s="18" t="e">
        <f>IF(#REF!="ON",IF(RIGHT(#REF!,1)=".","",IF(#REF!&lt;0,"",#REF!)),"")</f>
        <v>#REF!</v>
      </c>
      <c r="M184" s="18" t="e">
        <f>IF(#REF!="ON",IF(RIGHT(#REF!,1)=".","",IF(#REF!&lt;0,"",#REF!)),"")</f>
        <v>#REF!</v>
      </c>
      <c r="N184" s="18"/>
      <c r="O184" s="18"/>
      <c r="P184" s="18"/>
      <c r="Q184" s="18"/>
      <c r="R184" s="18"/>
      <c r="S184" s="18"/>
      <c r="T184" s="18" t="e">
        <f>IF(#REF!="ON",IF(RIGHT(#REF!,1)=".","",IF(#REF!&lt;0,"",#REF!)),"")</f>
        <v>#REF!</v>
      </c>
      <c r="U184" s="18" t="e">
        <f>IF(#REF!="ON",IF(RIGHT(#REF!,1)=".","",IF(#REF!&lt;0,"",#REF!)),"")</f>
        <v>#REF!</v>
      </c>
      <c r="V184" s="18" t="e">
        <f>IF(#REF!="ON",IF(RIGHT(#REF!,1)=".","",IF(#REF!&lt;0,"",#REF!)),"")</f>
        <v>#REF!</v>
      </c>
      <c r="W184" s="18" t="e">
        <f>IF(#REF!="ON",IF(RIGHT(#REF!,1)=".","",IF(#REF!&lt;0,"",#REF!)),"")</f>
        <v>#REF!</v>
      </c>
      <c r="X184" s="18" t="e">
        <f>IF(#REF!="ON",IF(RIGHT(#REF!,1)=".","",IF(#REF!&lt;0,"",#REF!)),"")</f>
        <v>#REF!</v>
      </c>
      <c r="Y184" s="18" t="e">
        <f>IF(#REF!="ON",IF(RIGHT(#REF!,1)=".","",IF(#REF!&lt;0,"",#REF!)),"")</f>
        <v>#REF!</v>
      </c>
      <c r="Z184" s="18" t="e">
        <f>IF(#REF!="ON",IF(RIGHT(#REF!,1)=".","",IF(#REF!&lt;0,"",#REF!)),"")</f>
        <v>#REF!</v>
      </c>
      <c r="AA184" s="18" t="e">
        <f>IF(#REF!="ON",IF(RIGHT(#REF!,1)=".","",IF(#REF!&lt;0,"",#REF!)),"")</f>
        <v>#REF!</v>
      </c>
      <c r="AB184" s="18" t="e">
        <f>IF(#REF!="ON",IF(RIGHT(#REF!,1)=".","",IF(#REF!&lt;0,"",#REF!)),"")</f>
        <v>#REF!</v>
      </c>
      <c r="AC184" s="18" t="e">
        <f>IF(#REF!="ON",IF(RIGHT(#REF!,1)=".","",IF(#REF!&lt;0,"",#REF!)),"")</f>
        <v>#REF!</v>
      </c>
      <c r="AD184" s="19" t="e">
        <f>IF(#REF!="ON",IF(RIGHT(#REF!,1)=".","",IF(#REF!&lt;0,"",#REF!)),"")</f>
        <v>#REF!</v>
      </c>
    </row>
    <row r="185" spans="1:30" ht="28.7" customHeight="1">
      <c r="A185" s="13">
        <v>184</v>
      </c>
      <c r="B185" s="21">
        <f t="shared" si="10"/>
        <v>60</v>
      </c>
      <c r="C185" s="20" t="e">
        <f>LOOKUP(A185,#REF!,#REF!)</f>
        <v>#REF!</v>
      </c>
      <c r="D185" s="16" t="e">
        <f>IF(#REF!="ON",F185&amp;IF(#REF!&gt;0,",giảm "&amp;#REF!&amp;"% học phí",""),"")</f>
        <v>#REF!</v>
      </c>
      <c r="E185" s="17" t="e">
        <f>IF(#REF!="ON",SUMIF(#REF!,"&gt;0"),"")</f>
        <v>#REF!</v>
      </c>
      <c r="F185" s="16"/>
      <c r="G185" s="18" t="e">
        <f>IF(#REF!="ON",IF(RIGHT(#REF!,1)=".","",IF(#REF!&lt;0,"",#REF!)),"")</f>
        <v>#REF!</v>
      </c>
      <c r="H185" s="18" t="e">
        <f>IF(#REF!="ON",IF(RIGHT(#REF!,1)=".","",IF(#REF!&lt;0,"",#REF!)),"")</f>
        <v>#REF!</v>
      </c>
      <c r="I185" s="18" t="e">
        <f>IF(#REF!="ON",IF(RIGHT(#REF!,1)=".","",IF(#REF!&lt;0,"",#REF!)),"")</f>
        <v>#REF!</v>
      </c>
      <c r="J185" s="18" t="e">
        <f>IF(#REF!="ON",IF(RIGHT(#REF!,1)=".","",IF(#REF!&lt;0,"",#REF!)),"")</f>
        <v>#REF!</v>
      </c>
      <c r="K185" s="18" t="e">
        <f>IF(#REF!="ON",IF(RIGHT(#REF!,1)=".","",IF(#REF!&lt;0,"",#REF!)),"")</f>
        <v>#REF!</v>
      </c>
      <c r="L185" s="18" t="e">
        <f>IF(#REF!="ON",IF(RIGHT(#REF!,1)=".","",IF(#REF!&lt;0,"",#REF!)),"")</f>
        <v>#REF!</v>
      </c>
      <c r="M185" s="18" t="e">
        <f>IF(#REF!="ON",IF(RIGHT(#REF!,1)=".","",IF(#REF!&lt;0,"",#REF!)),"")</f>
        <v>#REF!</v>
      </c>
      <c r="N185" s="18"/>
      <c r="O185" s="18"/>
      <c r="P185" s="18"/>
      <c r="Q185" s="18"/>
      <c r="R185" s="18"/>
      <c r="S185" s="18"/>
      <c r="T185" s="18" t="e">
        <f>IF(#REF!="ON",IF(RIGHT(#REF!,1)=".","",IF(#REF!&lt;0,"",#REF!)),"")</f>
        <v>#REF!</v>
      </c>
      <c r="U185" s="18" t="e">
        <f>IF(#REF!="ON",IF(RIGHT(#REF!,1)=".","",IF(#REF!&lt;0,"",#REF!)),"")</f>
        <v>#REF!</v>
      </c>
      <c r="V185" s="18" t="e">
        <f>IF(#REF!="ON",IF(RIGHT(#REF!,1)=".","",IF(#REF!&lt;0,"",#REF!)),"")</f>
        <v>#REF!</v>
      </c>
      <c r="W185" s="18" t="e">
        <f>IF(#REF!="ON",IF(RIGHT(#REF!,1)=".","",IF(#REF!&lt;0,"",#REF!)),"")</f>
        <v>#REF!</v>
      </c>
      <c r="X185" s="18" t="e">
        <f>IF(#REF!="ON",IF(RIGHT(#REF!,1)=".","",IF(#REF!&lt;0,"",#REF!)),"")</f>
        <v>#REF!</v>
      </c>
      <c r="Y185" s="18" t="e">
        <f>IF(#REF!="ON",IF(RIGHT(#REF!,1)=".","",IF(#REF!&lt;0,"",#REF!)),"")</f>
        <v>#REF!</v>
      </c>
      <c r="Z185" s="18" t="e">
        <f>IF(#REF!="ON",IF(RIGHT(#REF!,1)=".","",IF(#REF!&lt;0,"",#REF!)),"")</f>
        <v>#REF!</v>
      </c>
      <c r="AA185" s="18" t="e">
        <f>IF(#REF!="ON",IF(RIGHT(#REF!,1)=".","",IF(#REF!&lt;0,"",#REF!)),"")</f>
        <v>#REF!</v>
      </c>
      <c r="AB185" s="18" t="e">
        <f>IF(#REF!="ON",IF(RIGHT(#REF!,1)=".","",IF(#REF!&lt;0,"",#REF!)),"")</f>
        <v>#REF!</v>
      </c>
      <c r="AC185" s="18" t="e">
        <f>IF(#REF!="ON",IF(RIGHT(#REF!,1)=".","",IF(#REF!&lt;0,"",#REF!)),"")</f>
        <v>#REF!</v>
      </c>
      <c r="AD185" s="19" t="e">
        <f>IF(#REF!="ON",IF(RIGHT(#REF!,1)=".","",IF(#REF!&lt;0,"",#REF!)),"")</f>
        <v>#REF!</v>
      </c>
    </row>
    <row r="186" spans="1:30" ht="28.7" customHeight="1">
      <c r="A186" s="13">
        <v>185</v>
      </c>
      <c r="B186" s="21">
        <f t="shared" si="6"/>
        <v>0</v>
      </c>
      <c r="C186" s="20" t="e">
        <f>LOOKUP(A186,#REF!,#REF!)</f>
        <v>#REF!</v>
      </c>
      <c r="D186" s="16" t="e">
        <f>IF(#REF!="ON",F186&amp;IF(#REF!&gt;0,",giảm "&amp;#REF!&amp;"% học phí",""),"")</f>
        <v>#REF!</v>
      </c>
      <c r="E186" s="17" t="e">
        <f>IF(#REF!="ON",SUMIF(#REF!,"&gt;0"),"")</f>
        <v>#REF!</v>
      </c>
      <c r="F186" s="16"/>
      <c r="G186" s="18" t="e">
        <f>IF(#REF!="ON",IF(RIGHT(#REF!,1)=".","",IF(#REF!&lt;0,"",#REF!)),"")</f>
        <v>#REF!</v>
      </c>
      <c r="H186" s="18" t="e">
        <f>IF(#REF!="ON",IF(RIGHT(#REF!,1)=".","",IF(#REF!&lt;0,"",#REF!)),"")</f>
        <v>#REF!</v>
      </c>
      <c r="I186" s="18" t="e">
        <f>IF(#REF!="ON",IF(RIGHT(#REF!,1)=".","",IF(#REF!&lt;0,"",#REF!)),"")</f>
        <v>#REF!</v>
      </c>
      <c r="J186" s="18" t="e">
        <f>IF(#REF!="ON",IF(RIGHT(#REF!,1)=".","",IF(#REF!&lt;0,"",#REF!)),"")</f>
        <v>#REF!</v>
      </c>
      <c r="K186" s="18" t="e">
        <f>IF(#REF!="ON",IF(RIGHT(#REF!,1)=".","",IF(#REF!&lt;0,"",#REF!)),"")</f>
        <v>#REF!</v>
      </c>
      <c r="L186" s="18" t="e">
        <f>IF(#REF!="ON",IF(RIGHT(#REF!,1)=".","",IF(#REF!&lt;0,"",#REF!)),"")</f>
        <v>#REF!</v>
      </c>
      <c r="M186" s="18" t="e">
        <f>IF(#REF!="ON",IF(RIGHT(#REF!,1)=".","",IF(#REF!&lt;0,"",#REF!)),"")</f>
        <v>#REF!</v>
      </c>
      <c r="N186" s="18"/>
      <c r="O186" s="18"/>
      <c r="P186" s="18"/>
      <c r="Q186" s="18"/>
      <c r="R186" s="18"/>
      <c r="S186" s="18"/>
      <c r="T186" s="18" t="e">
        <f>IF(#REF!="ON",IF(RIGHT(#REF!,1)=".","",IF(#REF!&lt;0,"",#REF!)),"")</f>
        <v>#REF!</v>
      </c>
      <c r="U186" s="18" t="e">
        <f>IF(#REF!="ON",IF(RIGHT(#REF!,1)=".","",IF(#REF!&lt;0,"",#REF!)),"")</f>
        <v>#REF!</v>
      </c>
      <c r="V186" s="18" t="e">
        <f>IF(#REF!="ON",IF(RIGHT(#REF!,1)=".","",IF(#REF!&lt;0,"",#REF!)),"")</f>
        <v>#REF!</v>
      </c>
      <c r="W186" s="18" t="e">
        <f>IF(#REF!="ON",IF(RIGHT(#REF!,1)=".","",IF(#REF!&lt;0,"",#REF!)),"")</f>
        <v>#REF!</v>
      </c>
      <c r="X186" s="18" t="e">
        <f>IF(#REF!="ON",IF(RIGHT(#REF!,1)=".","",IF(#REF!&lt;0,"",#REF!)),"")</f>
        <v>#REF!</v>
      </c>
      <c r="Y186" s="18" t="e">
        <f>IF(#REF!="ON",IF(RIGHT(#REF!,1)=".","",IF(#REF!&lt;0,"",#REF!)),"")</f>
        <v>#REF!</v>
      </c>
      <c r="Z186" s="18" t="e">
        <f>IF(#REF!="ON",IF(RIGHT(#REF!,1)=".","",IF(#REF!&lt;0,"",#REF!)),"")</f>
        <v>#REF!</v>
      </c>
      <c r="AA186" s="18" t="e">
        <f>IF(#REF!="ON",IF(RIGHT(#REF!,1)=".","",IF(#REF!&lt;0,"",#REF!)),"")</f>
        <v>#REF!</v>
      </c>
      <c r="AB186" s="18" t="e">
        <f>IF(#REF!="ON",IF(RIGHT(#REF!,1)=".","",IF(#REF!&lt;0,"",#REF!)),"")</f>
        <v>#REF!</v>
      </c>
      <c r="AC186" s="18" t="e">
        <f>IF(#REF!="ON",IF(RIGHT(#REF!,1)=".","",IF(#REF!&lt;0,"",#REF!)),"")</f>
        <v>#REF!</v>
      </c>
      <c r="AD186" s="19" t="e">
        <f>IF(#REF!="ON",IF(RIGHT(#REF!,1)=".","",IF(#REF!&lt;0,"",#REF!)),"")</f>
        <v>#REF!</v>
      </c>
    </row>
    <row r="187" spans="1:30" ht="28.7" customHeight="1">
      <c r="A187" s="13">
        <v>186</v>
      </c>
      <c r="B187" s="21">
        <f t="shared" si="6"/>
        <v>0</v>
      </c>
      <c r="C187" s="20" t="e">
        <f>LOOKUP(A187,#REF!,#REF!)</f>
        <v>#REF!</v>
      </c>
      <c r="D187" s="16" t="e">
        <f>IF(#REF!="ON",F187&amp;IF(#REF!&gt;0,",giảm "&amp;#REF!&amp;"% học phí",""),"")</f>
        <v>#REF!</v>
      </c>
      <c r="E187" s="17" t="e">
        <f>IF(#REF!="ON",SUMIF(#REF!,"&gt;0"),"")</f>
        <v>#REF!</v>
      </c>
      <c r="F187" s="16"/>
      <c r="G187" s="18" t="e">
        <f>IF(#REF!="ON",IF(RIGHT(#REF!,1)=".","",IF(#REF!&lt;0,"",#REF!)),"")</f>
        <v>#REF!</v>
      </c>
      <c r="H187" s="18" t="e">
        <f>IF(#REF!="ON",IF(RIGHT(#REF!,1)=".","",IF(#REF!&lt;0,"",#REF!)),"")</f>
        <v>#REF!</v>
      </c>
      <c r="I187" s="18" t="e">
        <f>IF(#REF!="ON",IF(RIGHT(#REF!,1)=".","",IF(#REF!&lt;0,"",#REF!)),"")</f>
        <v>#REF!</v>
      </c>
      <c r="J187" s="18" t="e">
        <f>IF(#REF!="ON",IF(RIGHT(#REF!,1)=".","",IF(#REF!&lt;0,"",#REF!)),"")</f>
        <v>#REF!</v>
      </c>
      <c r="K187" s="18" t="e">
        <f>IF(#REF!="ON",IF(RIGHT(#REF!,1)=".","",IF(#REF!&lt;0,"",#REF!)),"")</f>
        <v>#REF!</v>
      </c>
      <c r="L187" s="18" t="e">
        <f>IF(#REF!="ON",IF(RIGHT(#REF!,1)=".","",IF(#REF!&lt;0,"",#REF!)),"")</f>
        <v>#REF!</v>
      </c>
      <c r="M187" s="18" t="e">
        <f>IF(#REF!="ON",IF(RIGHT(#REF!,1)=".","",IF(#REF!&lt;0,"",#REF!)),"")</f>
        <v>#REF!</v>
      </c>
      <c r="N187" s="18"/>
      <c r="O187" s="18"/>
      <c r="P187" s="18"/>
      <c r="Q187" s="18"/>
      <c r="R187" s="18"/>
      <c r="S187" s="18"/>
      <c r="T187" s="18" t="e">
        <f>IF(#REF!="ON",IF(RIGHT(#REF!,1)=".","",IF(#REF!&lt;0,"",#REF!)),"")</f>
        <v>#REF!</v>
      </c>
      <c r="U187" s="18" t="e">
        <f>IF(#REF!="ON",IF(RIGHT(#REF!,1)=".","",IF(#REF!&lt;0,"",#REF!)),"")</f>
        <v>#REF!</v>
      </c>
      <c r="V187" s="18" t="e">
        <f>IF(#REF!="ON",IF(RIGHT(#REF!,1)=".","",IF(#REF!&lt;0,"",#REF!)),"")</f>
        <v>#REF!</v>
      </c>
      <c r="W187" s="18" t="e">
        <f>IF(#REF!="ON",IF(RIGHT(#REF!,1)=".","",IF(#REF!&lt;0,"",#REF!)),"")</f>
        <v>#REF!</v>
      </c>
      <c r="X187" s="18" t="e">
        <f>IF(#REF!="ON",IF(RIGHT(#REF!,1)=".","",IF(#REF!&lt;0,"",#REF!)),"")</f>
        <v>#REF!</v>
      </c>
      <c r="Y187" s="18" t="e">
        <f>IF(#REF!="ON",IF(RIGHT(#REF!,1)=".","",IF(#REF!&lt;0,"",#REF!)),"")</f>
        <v>#REF!</v>
      </c>
      <c r="Z187" s="18" t="e">
        <f>IF(#REF!="ON",IF(RIGHT(#REF!,1)=".","",IF(#REF!&lt;0,"",#REF!)),"")</f>
        <v>#REF!</v>
      </c>
      <c r="AA187" s="18" t="e">
        <f>IF(#REF!="ON",IF(RIGHT(#REF!,1)=".","",IF(#REF!&lt;0,"",#REF!)),"")</f>
        <v>#REF!</v>
      </c>
      <c r="AB187" s="18" t="e">
        <f>IF(#REF!="ON",IF(RIGHT(#REF!,1)=".","",IF(#REF!&lt;0,"",#REF!)),"")</f>
        <v>#REF!</v>
      </c>
      <c r="AC187" s="18" t="e">
        <f>IF(#REF!="ON",IF(RIGHT(#REF!,1)=".","",IF(#REF!&lt;0,"",#REF!)),"")</f>
        <v>#REF!</v>
      </c>
      <c r="AD187" s="19" t="e">
        <f>IF(#REF!="ON",IF(RIGHT(#REF!,1)=".","",IF(#REF!&lt;0,"",#REF!)),"")</f>
        <v>#REF!</v>
      </c>
    </row>
    <row r="188" spans="1:30" ht="28.7" customHeight="1">
      <c r="A188" s="13">
        <v>187</v>
      </c>
      <c r="B188" s="21">
        <f t="shared" si="6"/>
        <v>0</v>
      </c>
      <c r="C188" s="20" t="e">
        <f>LOOKUP(A188,#REF!,#REF!)</f>
        <v>#REF!</v>
      </c>
      <c r="D188" s="16" t="e">
        <f>IF(#REF!="ON",F188&amp;IF(#REF!&gt;0,",giảm "&amp;#REF!&amp;"% học phí",""),"")</f>
        <v>#REF!</v>
      </c>
      <c r="E188" s="17" t="e">
        <f>IF(#REF!="ON",SUMIF(#REF!,"&gt;0"),"")</f>
        <v>#REF!</v>
      </c>
      <c r="F188" s="16"/>
      <c r="G188" s="18" t="e">
        <f>IF(#REF!="ON",IF(RIGHT(#REF!,1)=".","",IF(#REF!&lt;0,"",#REF!)),"")</f>
        <v>#REF!</v>
      </c>
      <c r="H188" s="18" t="e">
        <f>IF(#REF!="ON",IF(RIGHT(#REF!,1)=".","",IF(#REF!&lt;0,"",#REF!)),"")</f>
        <v>#REF!</v>
      </c>
      <c r="I188" s="18" t="e">
        <f>IF(#REF!="ON",IF(RIGHT(#REF!,1)=".","",IF(#REF!&lt;0,"",#REF!)),"")</f>
        <v>#REF!</v>
      </c>
      <c r="J188" s="18" t="e">
        <f>IF(#REF!="ON",IF(RIGHT(#REF!,1)=".","",IF(#REF!&lt;0,"",#REF!)),"")</f>
        <v>#REF!</v>
      </c>
      <c r="K188" s="18" t="e">
        <f>IF(#REF!="ON",IF(RIGHT(#REF!,1)=".","",IF(#REF!&lt;0,"",#REF!)),"")</f>
        <v>#REF!</v>
      </c>
      <c r="L188" s="18" t="e">
        <f>IF(#REF!="ON",IF(RIGHT(#REF!,1)=".","",IF(#REF!&lt;0,"",#REF!)),"")</f>
        <v>#REF!</v>
      </c>
      <c r="M188" s="18" t="e">
        <f>IF(#REF!="ON",IF(RIGHT(#REF!,1)=".","",IF(#REF!&lt;0,"",#REF!)),"")</f>
        <v>#REF!</v>
      </c>
      <c r="N188" s="18"/>
      <c r="O188" s="18"/>
      <c r="P188" s="18"/>
      <c r="Q188" s="18"/>
      <c r="R188" s="18"/>
      <c r="S188" s="18"/>
      <c r="T188" s="18" t="e">
        <f>IF(#REF!="ON",IF(RIGHT(#REF!,1)=".","",IF(#REF!&lt;0,"",#REF!)),"")</f>
        <v>#REF!</v>
      </c>
      <c r="U188" s="18" t="e">
        <f>IF(#REF!="ON",IF(RIGHT(#REF!,1)=".","",IF(#REF!&lt;0,"",#REF!)),"")</f>
        <v>#REF!</v>
      </c>
      <c r="V188" s="18" t="e">
        <f>IF(#REF!="ON",IF(RIGHT(#REF!,1)=".","",IF(#REF!&lt;0,"",#REF!)),"")</f>
        <v>#REF!</v>
      </c>
      <c r="W188" s="18" t="e">
        <f>IF(#REF!="ON",IF(RIGHT(#REF!,1)=".","",IF(#REF!&lt;0,"",#REF!)),"")</f>
        <v>#REF!</v>
      </c>
      <c r="X188" s="18" t="e">
        <f>IF(#REF!="ON",IF(RIGHT(#REF!,1)=".","",IF(#REF!&lt;0,"",#REF!)),"")</f>
        <v>#REF!</v>
      </c>
      <c r="Y188" s="18" t="e">
        <f>IF(#REF!="ON",IF(RIGHT(#REF!,1)=".","",IF(#REF!&lt;0,"",#REF!)),"")</f>
        <v>#REF!</v>
      </c>
      <c r="Z188" s="18" t="e">
        <f>IF(#REF!="ON",IF(RIGHT(#REF!,1)=".","",IF(#REF!&lt;0,"",#REF!)),"")</f>
        <v>#REF!</v>
      </c>
      <c r="AA188" s="18" t="e">
        <f>IF(#REF!="ON",IF(RIGHT(#REF!,1)=".","",IF(#REF!&lt;0,"",#REF!)),"")</f>
        <v>#REF!</v>
      </c>
      <c r="AB188" s="18" t="e">
        <f>IF(#REF!="ON",IF(RIGHT(#REF!,1)=".","",IF(#REF!&lt;0,"",#REF!)),"")</f>
        <v>#REF!</v>
      </c>
      <c r="AC188" s="18" t="e">
        <f>IF(#REF!="ON",IF(RIGHT(#REF!,1)=".","",IF(#REF!&lt;0,"",#REF!)),"")</f>
        <v>#REF!</v>
      </c>
      <c r="AD188" s="19" t="e">
        <f>IF(#REF!="ON",IF(RIGHT(#REF!,1)=".","",IF(#REF!&lt;0,"",#REF!)),"")</f>
        <v>#REF!</v>
      </c>
    </row>
    <row r="189" spans="1:30" ht="28.7" customHeight="1">
      <c r="A189" s="13">
        <v>188</v>
      </c>
      <c r="B189" s="21">
        <f t="shared" si="6"/>
        <v>0</v>
      </c>
      <c r="C189" s="20" t="e">
        <f>LOOKUP(A189,#REF!,#REF!)</f>
        <v>#REF!</v>
      </c>
      <c r="D189" s="16" t="e">
        <f>IF(#REF!="ON",F189&amp;IF(#REF!&gt;0,",giảm "&amp;#REF!&amp;"% học phí",""),"")</f>
        <v>#REF!</v>
      </c>
      <c r="E189" s="17" t="e">
        <f>IF(#REF!="ON",SUMIF(#REF!,"&gt;0"),"")</f>
        <v>#REF!</v>
      </c>
      <c r="F189" s="16"/>
      <c r="G189" s="18" t="e">
        <f>IF(#REF!="ON",IF(RIGHT(#REF!,1)=".","",IF(#REF!&lt;0,"",#REF!)),"")</f>
        <v>#REF!</v>
      </c>
      <c r="H189" s="18" t="e">
        <f>IF(#REF!="ON",IF(RIGHT(#REF!,1)=".","",IF(#REF!&lt;0,"",#REF!)),"")</f>
        <v>#REF!</v>
      </c>
      <c r="I189" s="18" t="e">
        <f>IF(#REF!="ON",IF(RIGHT(#REF!,1)=".","",IF(#REF!&lt;0,"",#REF!)),"")</f>
        <v>#REF!</v>
      </c>
      <c r="J189" s="18" t="e">
        <f>IF(#REF!="ON",IF(RIGHT(#REF!,1)=".","",IF(#REF!&lt;0,"",#REF!)),"")</f>
        <v>#REF!</v>
      </c>
      <c r="K189" s="18" t="e">
        <f>IF(#REF!="ON",IF(RIGHT(#REF!,1)=".","",IF(#REF!&lt;0,"",#REF!)),"")</f>
        <v>#REF!</v>
      </c>
      <c r="L189" s="18" t="e">
        <f>IF(#REF!="ON",IF(RIGHT(#REF!,1)=".","",IF(#REF!&lt;0,"",#REF!)),"")</f>
        <v>#REF!</v>
      </c>
      <c r="M189" s="18" t="e">
        <f>IF(#REF!="ON",IF(RIGHT(#REF!,1)=".","",IF(#REF!&lt;0,"",#REF!)),"")</f>
        <v>#REF!</v>
      </c>
      <c r="N189" s="18"/>
      <c r="O189" s="18"/>
      <c r="P189" s="18"/>
      <c r="Q189" s="18"/>
      <c r="R189" s="18"/>
      <c r="S189" s="18"/>
      <c r="T189" s="18" t="e">
        <f>IF(#REF!="ON",IF(RIGHT(#REF!,1)=".","",IF(#REF!&lt;0,"",#REF!)),"")</f>
        <v>#REF!</v>
      </c>
      <c r="U189" s="18" t="e">
        <f>IF(#REF!="ON",IF(RIGHT(#REF!,1)=".","",IF(#REF!&lt;0,"",#REF!)),"")</f>
        <v>#REF!</v>
      </c>
      <c r="V189" s="18" t="e">
        <f>IF(#REF!="ON",IF(RIGHT(#REF!,1)=".","",IF(#REF!&lt;0,"",#REF!)),"")</f>
        <v>#REF!</v>
      </c>
      <c r="W189" s="18" t="e">
        <f>IF(#REF!="ON",IF(RIGHT(#REF!,1)=".","",IF(#REF!&lt;0,"",#REF!)),"")</f>
        <v>#REF!</v>
      </c>
      <c r="X189" s="18" t="e">
        <f>IF(#REF!="ON",IF(RIGHT(#REF!,1)=".","",IF(#REF!&lt;0,"",#REF!)),"")</f>
        <v>#REF!</v>
      </c>
      <c r="Y189" s="18" t="e">
        <f>IF(#REF!="ON",IF(RIGHT(#REF!,1)=".","",IF(#REF!&lt;0,"",#REF!)),"")</f>
        <v>#REF!</v>
      </c>
      <c r="Z189" s="18" t="e">
        <f>IF(#REF!="ON",IF(RIGHT(#REF!,1)=".","",IF(#REF!&lt;0,"",#REF!)),"")</f>
        <v>#REF!</v>
      </c>
      <c r="AA189" s="18" t="e">
        <f>IF(#REF!="ON",IF(RIGHT(#REF!,1)=".","",IF(#REF!&lt;0,"",#REF!)),"")</f>
        <v>#REF!</v>
      </c>
      <c r="AB189" s="18" t="e">
        <f>IF(#REF!="ON",IF(RIGHT(#REF!,1)=".","",IF(#REF!&lt;0,"",#REF!)),"")</f>
        <v>#REF!</v>
      </c>
      <c r="AC189" s="18" t="e">
        <f>IF(#REF!="ON",IF(RIGHT(#REF!,1)=".","",IF(#REF!&lt;0,"",#REF!)),"")</f>
        <v>#REF!</v>
      </c>
      <c r="AD189" s="19" t="e">
        <f>IF(#REF!="ON",IF(RIGHT(#REF!,1)=".","",IF(#REF!&lt;0,"",#REF!)),"")</f>
        <v>#REF!</v>
      </c>
    </row>
    <row r="190" spans="1:30" ht="28.7" customHeight="1">
      <c r="A190" s="13">
        <v>189</v>
      </c>
      <c r="B190" s="21">
        <f t="shared" si="6"/>
        <v>0</v>
      </c>
      <c r="C190" s="20" t="e">
        <f>LOOKUP(A190,#REF!,#REF!)</f>
        <v>#REF!</v>
      </c>
      <c r="D190" s="16" t="e">
        <f>IF(#REF!="ON",F190&amp;IF(#REF!&gt;0,",giảm "&amp;#REF!&amp;"% học phí",""),"")</f>
        <v>#REF!</v>
      </c>
      <c r="E190" s="17" t="e">
        <f>IF(#REF!="ON",SUMIF(#REF!,"&gt;0"),"")</f>
        <v>#REF!</v>
      </c>
      <c r="F190" s="16"/>
      <c r="G190" s="18" t="e">
        <f>IF(#REF!="ON",IF(RIGHT(#REF!,1)=".","",IF(#REF!&lt;0,"",#REF!)),"")</f>
        <v>#REF!</v>
      </c>
      <c r="H190" s="18" t="e">
        <f>IF(#REF!="ON",IF(RIGHT(#REF!,1)=".","",IF(#REF!&lt;0,"",#REF!)),"")</f>
        <v>#REF!</v>
      </c>
      <c r="I190" s="18" t="e">
        <f>IF(#REF!="ON",IF(RIGHT(#REF!,1)=".","",IF(#REF!&lt;0,"",#REF!)),"")</f>
        <v>#REF!</v>
      </c>
      <c r="J190" s="18" t="e">
        <f>IF(#REF!="ON",IF(RIGHT(#REF!,1)=".","",IF(#REF!&lt;0,"",#REF!)),"")</f>
        <v>#REF!</v>
      </c>
      <c r="K190" s="18" t="e">
        <f>IF(#REF!="ON",IF(RIGHT(#REF!,1)=".","",IF(#REF!&lt;0,"",#REF!)),"")</f>
        <v>#REF!</v>
      </c>
      <c r="L190" s="18" t="e">
        <f>IF(#REF!="ON",IF(RIGHT(#REF!,1)=".","",IF(#REF!&lt;0,"",#REF!)),"")</f>
        <v>#REF!</v>
      </c>
      <c r="M190" s="18" t="e">
        <f>IF(#REF!="ON",IF(RIGHT(#REF!,1)=".","",IF(#REF!&lt;0,"",#REF!)),"")</f>
        <v>#REF!</v>
      </c>
      <c r="N190" s="18"/>
      <c r="O190" s="18"/>
      <c r="P190" s="18"/>
      <c r="Q190" s="18"/>
      <c r="R190" s="18"/>
      <c r="S190" s="18"/>
      <c r="T190" s="18" t="e">
        <f>IF(#REF!="ON",IF(RIGHT(#REF!,1)=".","",IF(#REF!&lt;0,"",#REF!)),"")</f>
        <v>#REF!</v>
      </c>
      <c r="U190" s="18" t="e">
        <f>IF(#REF!="ON",IF(RIGHT(#REF!,1)=".","",IF(#REF!&lt;0,"",#REF!)),"")</f>
        <v>#REF!</v>
      </c>
      <c r="V190" s="18" t="e">
        <f>IF(#REF!="ON",IF(RIGHT(#REF!,1)=".","",IF(#REF!&lt;0,"",#REF!)),"")</f>
        <v>#REF!</v>
      </c>
      <c r="W190" s="18" t="e">
        <f>IF(#REF!="ON",IF(RIGHT(#REF!,1)=".","",IF(#REF!&lt;0,"",#REF!)),"")</f>
        <v>#REF!</v>
      </c>
      <c r="X190" s="18" t="e">
        <f>IF(#REF!="ON",IF(RIGHT(#REF!,1)=".","",IF(#REF!&lt;0,"",#REF!)),"")</f>
        <v>#REF!</v>
      </c>
      <c r="Y190" s="18" t="e">
        <f>IF(#REF!="ON",IF(RIGHT(#REF!,1)=".","",IF(#REF!&lt;0,"",#REF!)),"")</f>
        <v>#REF!</v>
      </c>
      <c r="Z190" s="18" t="e">
        <f>IF(#REF!="ON",IF(RIGHT(#REF!,1)=".","",IF(#REF!&lt;0,"",#REF!)),"")</f>
        <v>#REF!</v>
      </c>
      <c r="AA190" s="18" t="e">
        <f>IF(#REF!="ON",IF(RIGHT(#REF!,1)=".","",IF(#REF!&lt;0,"",#REF!)),"")</f>
        <v>#REF!</v>
      </c>
      <c r="AB190" s="18" t="e">
        <f>IF(#REF!="ON",IF(RIGHT(#REF!,1)=".","",IF(#REF!&lt;0,"",#REF!)),"")</f>
        <v>#REF!</v>
      </c>
      <c r="AC190" s="18" t="e">
        <f>IF(#REF!="ON",IF(RIGHT(#REF!,1)=".","",IF(#REF!&lt;0,"",#REF!)),"")</f>
        <v>#REF!</v>
      </c>
      <c r="AD190" s="19" t="e">
        <f>IF(#REF!="ON",IF(RIGHT(#REF!,1)=".","",IF(#REF!&lt;0,"",#REF!)),"")</f>
        <v>#REF!</v>
      </c>
    </row>
    <row r="191" spans="1:30" ht="28.7" customHeight="1">
      <c r="A191" s="13">
        <v>190</v>
      </c>
      <c r="B191" s="21">
        <f t="shared" si="1"/>
        <v>10</v>
      </c>
      <c r="C191" s="20" t="e">
        <f>LOOKUP(A191,#REF!,#REF!)</f>
        <v>#REF!</v>
      </c>
      <c r="D191" s="16" t="e">
        <f>IF(#REF!="ON",F191&amp;IF(#REF!&gt;0,",giảm "&amp;#REF!&amp;"% học phí",""),"")</f>
        <v>#REF!</v>
      </c>
      <c r="E191" s="17" t="e">
        <f>IF(#REF!="ON",SUMIF(#REF!,"&gt;0"),"")</f>
        <v>#REF!</v>
      </c>
      <c r="F191" s="16"/>
      <c r="G191" s="18" t="e">
        <f>IF(#REF!="ON",IF(RIGHT(#REF!,1)=".","",IF(#REF!&lt;0,"",#REF!)),"")</f>
        <v>#REF!</v>
      </c>
      <c r="H191" s="18" t="e">
        <f>IF(#REF!="ON",IF(RIGHT(#REF!,1)=".","",IF(#REF!&lt;0,"",#REF!)),"")</f>
        <v>#REF!</v>
      </c>
      <c r="I191" s="18" t="e">
        <f>IF(#REF!="ON",IF(RIGHT(#REF!,1)=".","",IF(#REF!&lt;0,"",#REF!)),"")</f>
        <v>#REF!</v>
      </c>
      <c r="J191" s="18" t="e">
        <f>IF(#REF!="ON",IF(RIGHT(#REF!,1)=".","",IF(#REF!&lt;0,"",#REF!)),"")</f>
        <v>#REF!</v>
      </c>
      <c r="K191" s="18" t="e">
        <f>IF(#REF!="ON",IF(RIGHT(#REF!,1)=".","",IF(#REF!&lt;0,"",#REF!)),"")</f>
        <v>#REF!</v>
      </c>
      <c r="L191" s="18" t="e">
        <f>IF(#REF!="ON",IF(RIGHT(#REF!,1)=".","",IF(#REF!&lt;0,"",#REF!)),"")</f>
        <v>#REF!</v>
      </c>
      <c r="M191" s="18" t="e">
        <f>IF(#REF!="ON",IF(RIGHT(#REF!,1)=".","",IF(#REF!&lt;0,"",#REF!)),"")</f>
        <v>#REF!</v>
      </c>
      <c r="N191" s="18"/>
      <c r="O191" s="18"/>
      <c r="P191" s="18"/>
      <c r="Q191" s="18"/>
      <c r="R191" s="18"/>
      <c r="S191" s="18"/>
      <c r="T191" s="18" t="e">
        <f>IF(#REF!="ON",IF(RIGHT(#REF!,1)=".","",IF(#REF!&lt;0,"",#REF!)),"")</f>
        <v>#REF!</v>
      </c>
      <c r="U191" s="18" t="e">
        <f>IF(#REF!="ON",IF(RIGHT(#REF!,1)=".","",IF(#REF!&lt;0,"",#REF!)),"")</f>
        <v>#REF!</v>
      </c>
      <c r="V191" s="18" t="e">
        <f>IF(#REF!="ON",IF(RIGHT(#REF!,1)=".","",IF(#REF!&lt;0,"",#REF!)),"")</f>
        <v>#REF!</v>
      </c>
      <c r="W191" s="18" t="e">
        <f>IF(#REF!="ON",IF(RIGHT(#REF!,1)=".","",IF(#REF!&lt;0,"",#REF!)),"")</f>
        <v>#REF!</v>
      </c>
      <c r="X191" s="18" t="e">
        <f>IF(#REF!="ON",IF(RIGHT(#REF!,1)=".","",IF(#REF!&lt;0,"",#REF!)),"")</f>
        <v>#REF!</v>
      </c>
      <c r="Y191" s="18" t="e">
        <f>IF(#REF!="ON",IF(RIGHT(#REF!,1)=".","",IF(#REF!&lt;0,"",#REF!)),"")</f>
        <v>#REF!</v>
      </c>
      <c r="Z191" s="18" t="e">
        <f>IF(#REF!="ON",IF(RIGHT(#REF!,1)=".","",IF(#REF!&lt;0,"",#REF!)),"")</f>
        <v>#REF!</v>
      </c>
      <c r="AA191" s="18" t="e">
        <f>IF(#REF!="ON",IF(RIGHT(#REF!,1)=".","",IF(#REF!&lt;0,"",#REF!)),"")</f>
        <v>#REF!</v>
      </c>
      <c r="AB191" s="18" t="e">
        <f>IF(#REF!="ON",IF(RIGHT(#REF!,1)=".","",IF(#REF!&lt;0,"",#REF!)),"")</f>
        <v>#REF!</v>
      </c>
      <c r="AC191" s="18" t="e">
        <f>IF(#REF!="ON",IF(RIGHT(#REF!,1)=".","",IF(#REF!&lt;0,"",#REF!)),"")</f>
        <v>#REF!</v>
      </c>
      <c r="AD191" s="19" t="e">
        <f>IF(#REF!="ON",IF(RIGHT(#REF!,1)=".","",IF(#REF!&lt;0,"",#REF!)),"")</f>
        <v>#REF!</v>
      </c>
    </row>
    <row r="192" spans="1:30" ht="28.7" customHeight="1">
      <c r="A192" s="13">
        <v>191</v>
      </c>
      <c r="B192" s="21">
        <f t="shared" si="4"/>
        <v>50</v>
      </c>
      <c r="C192" s="20" t="e">
        <f>LOOKUP(A192,#REF!,#REF!)</f>
        <v>#REF!</v>
      </c>
      <c r="D192" s="16" t="e">
        <f>IF(#REF!="ON",F192&amp;IF(#REF!&gt;0,",giảm "&amp;#REF!&amp;"% học phí",""),"")</f>
        <v>#REF!</v>
      </c>
      <c r="E192" s="17" t="e">
        <f>IF(#REF!="ON",SUMIF(#REF!,"&gt;0"),"")</f>
        <v>#REF!</v>
      </c>
      <c r="F192" s="16"/>
      <c r="G192" s="18" t="e">
        <f>IF(#REF!="ON",IF(RIGHT(#REF!,1)=".","",IF(#REF!&lt;0,"",#REF!)),"")</f>
        <v>#REF!</v>
      </c>
      <c r="H192" s="18" t="e">
        <f>IF(#REF!="ON",IF(RIGHT(#REF!,1)=".","",IF(#REF!&lt;0,"",#REF!)),"")</f>
        <v>#REF!</v>
      </c>
      <c r="I192" s="18" t="e">
        <f>IF(#REF!="ON",IF(RIGHT(#REF!,1)=".","",IF(#REF!&lt;0,"",#REF!)),"")</f>
        <v>#REF!</v>
      </c>
      <c r="J192" s="18" t="e">
        <f>IF(#REF!="ON",IF(RIGHT(#REF!,1)=".","",IF(#REF!&lt;0,"",#REF!)),"")</f>
        <v>#REF!</v>
      </c>
      <c r="K192" s="18" t="e">
        <f>IF(#REF!="ON",IF(RIGHT(#REF!,1)=".","",IF(#REF!&lt;0,"",#REF!)),"")</f>
        <v>#REF!</v>
      </c>
      <c r="L192" s="18" t="e">
        <f>IF(#REF!="ON",IF(RIGHT(#REF!,1)=".","",IF(#REF!&lt;0,"",#REF!)),"")</f>
        <v>#REF!</v>
      </c>
      <c r="M192" s="18" t="e">
        <f>IF(#REF!="ON",IF(RIGHT(#REF!,1)=".","",IF(#REF!&lt;0,"",#REF!)),"")</f>
        <v>#REF!</v>
      </c>
      <c r="N192" s="18"/>
      <c r="O192" s="18"/>
      <c r="P192" s="18"/>
      <c r="Q192" s="18"/>
      <c r="R192" s="18"/>
      <c r="S192" s="18"/>
      <c r="T192" s="18" t="e">
        <f>IF(#REF!="ON",IF(RIGHT(#REF!,1)=".","",IF(#REF!&lt;0,"",#REF!)),"")</f>
        <v>#REF!</v>
      </c>
      <c r="U192" s="18" t="e">
        <f>IF(#REF!="ON",IF(RIGHT(#REF!,1)=".","",IF(#REF!&lt;0,"",#REF!)),"")</f>
        <v>#REF!</v>
      </c>
      <c r="V192" s="18" t="e">
        <f>IF(#REF!="ON",IF(RIGHT(#REF!,1)=".","",IF(#REF!&lt;0,"",#REF!)),"")</f>
        <v>#REF!</v>
      </c>
      <c r="W192" s="18" t="e">
        <f>IF(#REF!="ON",IF(RIGHT(#REF!,1)=".","",IF(#REF!&lt;0,"",#REF!)),"")</f>
        <v>#REF!</v>
      </c>
      <c r="X192" s="18" t="e">
        <f>IF(#REF!="ON",IF(RIGHT(#REF!,1)=".","",IF(#REF!&lt;0,"",#REF!)),"")</f>
        <v>#REF!</v>
      </c>
      <c r="Y192" s="18" t="e">
        <f>IF(#REF!="ON",IF(RIGHT(#REF!,1)=".","",IF(#REF!&lt;0,"",#REF!)),"")</f>
        <v>#REF!</v>
      </c>
      <c r="Z192" s="18" t="e">
        <f>IF(#REF!="ON",IF(RIGHT(#REF!,1)=".","",IF(#REF!&lt;0,"",#REF!)),"")</f>
        <v>#REF!</v>
      </c>
      <c r="AA192" s="18" t="e">
        <f>IF(#REF!="ON",IF(RIGHT(#REF!,1)=".","",IF(#REF!&lt;0,"",#REF!)),"")</f>
        <v>#REF!</v>
      </c>
      <c r="AB192" s="18" t="e">
        <f>IF(#REF!="ON",IF(RIGHT(#REF!,1)=".","",IF(#REF!&lt;0,"",#REF!)),"")</f>
        <v>#REF!</v>
      </c>
      <c r="AC192" s="18" t="e">
        <f>IF(#REF!="ON",IF(RIGHT(#REF!,1)=".","",IF(#REF!&lt;0,"",#REF!)),"")</f>
        <v>#REF!</v>
      </c>
      <c r="AD192" s="19" t="e">
        <f>IF(#REF!="ON",IF(RIGHT(#REF!,1)=".","",IF(#REF!&lt;0,"",#REF!)),"")</f>
        <v>#REF!</v>
      </c>
    </row>
    <row r="193" spans="1:30" ht="28.7" customHeight="1">
      <c r="A193" s="13">
        <v>192</v>
      </c>
      <c r="B193" s="21">
        <f t="shared" si="6"/>
        <v>0</v>
      </c>
      <c r="C193" s="20" t="e">
        <f>LOOKUP(A193,#REF!,#REF!)</f>
        <v>#REF!</v>
      </c>
      <c r="D193" s="16" t="e">
        <f>IF(#REF!="ON",F193&amp;IF(#REF!&gt;0,",giảm "&amp;#REF!&amp;"% học phí",""),"")</f>
        <v>#REF!</v>
      </c>
      <c r="E193" s="17" t="e">
        <f>IF(#REF!="ON",SUMIF(#REF!,"&gt;0"),"")</f>
        <v>#REF!</v>
      </c>
      <c r="F193" s="16"/>
      <c r="G193" s="18" t="e">
        <f>IF(#REF!="ON",IF(RIGHT(#REF!,1)=".","",IF(#REF!&lt;0,"",#REF!)),"")</f>
        <v>#REF!</v>
      </c>
      <c r="H193" s="18" t="e">
        <f>IF(#REF!="ON",IF(RIGHT(#REF!,1)=".","",IF(#REF!&lt;0,"",#REF!)),"")</f>
        <v>#REF!</v>
      </c>
      <c r="I193" s="18" t="e">
        <f>IF(#REF!="ON",IF(RIGHT(#REF!,1)=".","",IF(#REF!&lt;0,"",#REF!)),"")</f>
        <v>#REF!</v>
      </c>
      <c r="J193" s="18" t="e">
        <f>IF(#REF!="ON",IF(RIGHT(#REF!,1)=".","",IF(#REF!&lt;0,"",#REF!)),"")</f>
        <v>#REF!</v>
      </c>
      <c r="K193" s="18" t="e">
        <f>IF(#REF!="ON",IF(RIGHT(#REF!,1)=".","",IF(#REF!&lt;0,"",#REF!)),"")</f>
        <v>#REF!</v>
      </c>
      <c r="L193" s="18" t="e">
        <f>IF(#REF!="ON",IF(RIGHT(#REF!,1)=".","",IF(#REF!&lt;0,"",#REF!)),"")</f>
        <v>#REF!</v>
      </c>
      <c r="M193" s="18" t="e">
        <f>IF(#REF!="ON",IF(RIGHT(#REF!,1)=".","",IF(#REF!&lt;0,"",#REF!)),"")</f>
        <v>#REF!</v>
      </c>
      <c r="N193" s="18"/>
      <c r="O193" s="18"/>
      <c r="P193" s="18"/>
      <c r="Q193" s="18"/>
      <c r="R193" s="18"/>
      <c r="S193" s="18"/>
      <c r="T193" s="18" t="e">
        <f>IF(#REF!="ON",IF(RIGHT(#REF!,1)=".","",IF(#REF!&lt;0,"",#REF!)),"")</f>
        <v>#REF!</v>
      </c>
      <c r="U193" s="18" t="e">
        <f>IF(#REF!="ON",IF(RIGHT(#REF!,1)=".","",IF(#REF!&lt;0,"",#REF!)),"")</f>
        <v>#REF!</v>
      </c>
      <c r="V193" s="18" t="e">
        <f>IF(#REF!="ON",IF(RIGHT(#REF!,1)=".","",IF(#REF!&lt;0,"",#REF!)),"")</f>
        <v>#REF!</v>
      </c>
      <c r="W193" s="18" t="e">
        <f>IF(#REF!="ON",IF(RIGHT(#REF!,1)=".","",IF(#REF!&lt;0,"",#REF!)),"")</f>
        <v>#REF!</v>
      </c>
      <c r="X193" s="18" t="e">
        <f>IF(#REF!="ON",IF(RIGHT(#REF!,1)=".","",IF(#REF!&lt;0,"",#REF!)),"")</f>
        <v>#REF!</v>
      </c>
      <c r="Y193" s="18" t="e">
        <f>IF(#REF!="ON",IF(RIGHT(#REF!,1)=".","",IF(#REF!&lt;0,"",#REF!)),"")</f>
        <v>#REF!</v>
      </c>
      <c r="Z193" s="18" t="e">
        <f>IF(#REF!="ON",IF(RIGHT(#REF!,1)=".","",IF(#REF!&lt;0,"",#REF!)),"")</f>
        <v>#REF!</v>
      </c>
      <c r="AA193" s="18" t="e">
        <f>IF(#REF!="ON",IF(RIGHT(#REF!,1)=".","",IF(#REF!&lt;0,"",#REF!)),"")</f>
        <v>#REF!</v>
      </c>
      <c r="AB193" s="18" t="e">
        <f>IF(#REF!="ON",IF(RIGHT(#REF!,1)=".","",IF(#REF!&lt;0,"",#REF!)),"")</f>
        <v>#REF!</v>
      </c>
      <c r="AC193" s="18" t="e">
        <f>IF(#REF!="ON",IF(RIGHT(#REF!,1)=".","",IF(#REF!&lt;0,"",#REF!)),"")</f>
        <v>#REF!</v>
      </c>
      <c r="AD193" s="19" t="e">
        <f>IF(#REF!="ON",IF(RIGHT(#REF!,1)=".","",IF(#REF!&lt;0,"",#REF!)),"")</f>
        <v>#REF!</v>
      </c>
    </row>
    <row r="194" spans="1:30" ht="28.7" customHeight="1">
      <c r="A194" s="13">
        <v>193</v>
      </c>
      <c r="B194" s="21">
        <f t="shared" si="6"/>
        <v>0</v>
      </c>
      <c r="C194" s="20" t="e">
        <f>LOOKUP(A194,#REF!,#REF!)</f>
        <v>#REF!</v>
      </c>
      <c r="D194" s="16" t="e">
        <f>IF(#REF!="ON",F194&amp;IF(#REF!&gt;0,",giảm "&amp;#REF!&amp;"% học phí",""),"")</f>
        <v>#REF!</v>
      </c>
      <c r="E194" s="17" t="e">
        <f>IF(#REF!="ON",SUMIF(#REF!,"&gt;0"),"")</f>
        <v>#REF!</v>
      </c>
      <c r="F194" s="16"/>
      <c r="G194" s="18" t="e">
        <f>IF(#REF!="ON",IF(RIGHT(#REF!,1)=".","",IF(#REF!&lt;0,"",#REF!)),"")</f>
        <v>#REF!</v>
      </c>
      <c r="H194" s="18" t="e">
        <f>IF(#REF!="ON",IF(RIGHT(#REF!,1)=".","",IF(#REF!&lt;0,"",#REF!)),"")</f>
        <v>#REF!</v>
      </c>
      <c r="I194" s="18" t="e">
        <f>IF(#REF!="ON",IF(RIGHT(#REF!,1)=".","",IF(#REF!&lt;0,"",#REF!)),"")</f>
        <v>#REF!</v>
      </c>
      <c r="J194" s="18" t="e">
        <f>IF(#REF!="ON",IF(RIGHT(#REF!,1)=".","",IF(#REF!&lt;0,"",#REF!)),"")</f>
        <v>#REF!</v>
      </c>
      <c r="K194" s="18" t="e">
        <f>IF(#REF!="ON",IF(RIGHT(#REF!,1)=".","",IF(#REF!&lt;0,"",#REF!)),"")</f>
        <v>#REF!</v>
      </c>
      <c r="L194" s="18" t="e">
        <f>IF(#REF!="ON",IF(RIGHT(#REF!,1)=".","",IF(#REF!&lt;0,"",#REF!)),"")</f>
        <v>#REF!</v>
      </c>
      <c r="M194" s="18" t="e">
        <f>IF(#REF!="ON",IF(RIGHT(#REF!,1)=".","",IF(#REF!&lt;0,"",#REF!)),"")</f>
        <v>#REF!</v>
      </c>
      <c r="N194" s="18"/>
      <c r="O194" s="18"/>
      <c r="P194" s="18"/>
      <c r="Q194" s="18"/>
      <c r="R194" s="18"/>
      <c r="S194" s="18"/>
      <c r="T194" s="18" t="e">
        <f>IF(#REF!="ON",IF(RIGHT(#REF!,1)=".","",IF(#REF!&lt;0,"",#REF!)),"")</f>
        <v>#REF!</v>
      </c>
      <c r="U194" s="18" t="e">
        <f>IF(#REF!="ON",IF(RIGHT(#REF!,1)=".","",IF(#REF!&lt;0,"",#REF!)),"")</f>
        <v>#REF!</v>
      </c>
      <c r="V194" s="18" t="e">
        <f>IF(#REF!="ON",IF(RIGHT(#REF!,1)=".","",IF(#REF!&lt;0,"",#REF!)),"")</f>
        <v>#REF!</v>
      </c>
      <c r="W194" s="18" t="e">
        <f>IF(#REF!="ON",IF(RIGHT(#REF!,1)=".","",IF(#REF!&lt;0,"",#REF!)),"")</f>
        <v>#REF!</v>
      </c>
      <c r="X194" s="18" t="e">
        <f>IF(#REF!="ON",IF(RIGHT(#REF!,1)=".","",IF(#REF!&lt;0,"",#REF!)),"")</f>
        <v>#REF!</v>
      </c>
      <c r="Y194" s="18" t="e">
        <f>IF(#REF!="ON",IF(RIGHT(#REF!,1)=".","",IF(#REF!&lt;0,"",#REF!)),"")</f>
        <v>#REF!</v>
      </c>
      <c r="Z194" s="18" t="e">
        <f>IF(#REF!="ON",IF(RIGHT(#REF!,1)=".","",IF(#REF!&lt;0,"",#REF!)),"")</f>
        <v>#REF!</v>
      </c>
      <c r="AA194" s="18" t="e">
        <f>IF(#REF!="ON",IF(RIGHT(#REF!,1)=".","",IF(#REF!&lt;0,"",#REF!)),"")</f>
        <v>#REF!</v>
      </c>
      <c r="AB194" s="18" t="e">
        <f>IF(#REF!="ON",IF(RIGHT(#REF!,1)=".","",IF(#REF!&lt;0,"",#REF!)),"")</f>
        <v>#REF!</v>
      </c>
      <c r="AC194" s="18" t="e">
        <f>IF(#REF!="ON",IF(RIGHT(#REF!,1)=".","",IF(#REF!&lt;0,"",#REF!)),"")</f>
        <v>#REF!</v>
      </c>
      <c r="AD194" s="19" t="e">
        <f>IF(#REF!="ON",IF(RIGHT(#REF!,1)=".","",IF(#REF!&lt;0,"",#REF!)),"")</f>
        <v>#REF!</v>
      </c>
    </row>
    <row r="195" spans="1:30" ht="28.7" customHeight="1">
      <c r="A195" s="13">
        <v>194</v>
      </c>
      <c r="B195" s="21">
        <f t="shared" si="6"/>
        <v>0</v>
      </c>
      <c r="C195" s="20" t="e">
        <f>LOOKUP(A195,#REF!,#REF!)</f>
        <v>#REF!</v>
      </c>
      <c r="D195" s="16" t="e">
        <f>IF(#REF!="ON",F195&amp;IF(#REF!&gt;0,",giảm "&amp;#REF!&amp;"% học phí",""),"")</f>
        <v>#REF!</v>
      </c>
      <c r="E195" s="17" t="e">
        <f>IF(#REF!="ON",SUMIF(#REF!,"&gt;0"),"")</f>
        <v>#REF!</v>
      </c>
      <c r="F195" s="16"/>
      <c r="G195" s="18" t="e">
        <f>IF(#REF!="ON",IF(RIGHT(#REF!,1)=".","",IF(#REF!&lt;0,"",#REF!)),"")</f>
        <v>#REF!</v>
      </c>
      <c r="H195" s="18" t="e">
        <f>IF(#REF!="ON",IF(RIGHT(#REF!,1)=".","",IF(#REF!&lt;0,"",#REF!)),"")</f>
        <v>#REF!</v>
      </c>
      <c r="I195" s="18" t="e">
        <f>IF(#REF!="ON",IF(RIGHT(#REF!,1)=".","",IF(#REF!&lt;0,"",#REF!)),"")</f>
        <v>#REF!</v>
      </c>
      <c r="J195" s="18" t="e">
        <f>IF(#REF!="ON",IF(RIGHT(#REF!,1)=".","",IF(#REF!&lt;0,"",#REF!)),"")</f>
        <v>#REF!</v>
      </c>
      <c r="K195" s="18" t="e">
        <f>IF(#REF!="ON",IF(RIGHT(#REF!,1)=".","",IF(#REF!&lt;0,"",#REF!)),"")</f>
        <v>#REF!</v>
      </c>
      <c r="L195" s="18" t="e">
        <f>IF(#REF!="ON",IF(RIGHT(#REF!,1)=".","",IF(#REF!&lt;0,"",#REF!)),"")</f>
        <v>#REF!</v>
      </c>
      <c r="M195" s="18" t="e">
        <f>IF(#REF!="ON",IF(RIGHT(#REF!,1)=".","",IF(#REF!&lt;0,"",#REF!)),"")</f>
        <v>#REF!</v>
      </c>
      <c r="N195" s="18"/>
      <c r="O195" s="18"/>
      <c r="P195" s="18"/>
      <c r="Q195" s="18"/>
      <c r="R195" s="18"/>
      <c r="S195" s="18"/>
      <c r="T195" s="18" t="e">
        <f>IF(#REF!="ON",IF(RIGHT(#REF!,1)=".","",IF(#REF!&lt;0,"",#REF!)),"")</f>
        <v>#REF!</v>
      </c>
      <c r="U195" s="18" t="e">
        <f>IF(#REF!="ON",IF(RIGHT(#REF!,1)=".","",IF(#REF!&lt;0,"",#REF!)),"")</f>
        <v>#REF!</v>
      </c>
      <c r="V195" s="18" t="e">
        <f>IF(#REF!="ON",IF(RIGHT(#REF!,1)=".","",IF(#REF!&lt;0,"",#REF!)),"")</f>
        <v>#REF!</v>
      </c>
      <c r="W195" s="18" t="e">
        <f>IF(#REF!="ON",IF(RIGHT(#REF!,1)=".","",IF(#REF!&lt;0,"",#REF!)),"")</f>
        <v>#REF!</v>
      </c>
      <c r="X195" s="18" t="e">
        <f>IF(#REF!="ON",IF(RIGHT(#REF!,1)=".","",IF(#REF!&lt;0,"",#REF!)),"")</f>
        <v>#REF!</v>
      </c>
      <c r="Y195" s="18" t="e">
        <f>IF(#REF!="ON",IF(RIGHT(#REF!,1)=".","",IF(#REF!&lt;0,"",#REF!)),"")</f>
        <v>#REF!</v>
      </c>
      <c r="Z195" s="18" t="e">
        <f>IF(#REF!="ON",IF(RIGHT(#REF!,1)=".","",IF(#REF!&lt;0,"",#REF!)),"")</f>
        <v>#REF!</v>
      </c>
      <c r="AA195" s="18" t="e">
        <f>IF(#REF!="ON",IF(RIGHT(#REF!,1)=".","",IF(#REF!&lt;0,"",#REF!)),"")</f>
        <v>#REF!</v>
      </c>
      <c r="AB195" s="18" t="e">
        <f>IF(#REF!="ON",IF(RIGHT(#REF!,1)=".","",IF(#REF!&lt;0,"",#REF!)),"")</f>
        <v>#REF!</v>
      </c>
      <c r="AC195" s="18" t="e">
        <f>IF(#REF!="ON",IF(RIGHT(#REF!,1)=".","",IF(#REF!&lt;0,"",#REF!)),"")</f>
        <v>#REF!</v>
      </c>
      <c r="AD195" s="19" t="e">
        <f>IF(#REF!="ON",IF(RIGHT(#REF!,1)=".","",IF(#REF!&lt;0,"",#REF!)),"")</f>
        <v>#REF!</v>
      </c>
    </row>
    <row r="196" spans="1:30" ht="28.7" customHeight="1">
      <c r="A196" s="13">
        <v>195</v>
      </c>
      <c r="B196" s="21">
        <f t="shared" si="4"/>
        <v>50</v>
      </c>
      <c r="C196" s="20" t="e">
        <f>LOOKUP(A196,#REF!,#REF!)</f>
        <v>#REF!</v>
      </c>
      <c r="D196" s="16" t="e">
        <f>IF(#REF!="ON",F196&amp;IF(#REF!&gt;0,",giảm "&amp;#REF!&amp;"% học phí",""),"")</f>
        <v>#REF!</v>
      </c>
      <c r="E196" s="17" t="e">
        <f>IF(#REF!="ON",SUMIF(#REF!,"&gt;0"),"")</f>
        <v>#REF!</v>
      </c>
      <c r="F196" s="16"/>
      <c r="G196" s="18" t="e">
        <f>IF(#REF!="ON",IF(RIGHT(#REF!,1)=".","",IF(#REF!&lt;0,"",#REF!)),"")</f>
        <v>#REF!</v>
      </c>
      <c r="H196" s="18" t="e">
        <f>IF(#REF!="ON",IF(RIGHT(#REF!,1)=".","",IF(#REF!&lt;0,"",#REF!)),"")</f>
        <v>#REF!</v>
      </c>
      <c r="I196" s="18" t="e">
        <f>IF(#REF!="ON",IF(RIGHT(#REF!,1)=".","",IF(#REF!&lt;0,"",#REF!)),"")</f>
        <v>#REF!</v>
      </c>
      <c r="J196" s="18" t="e">
        <f>IF(#REF!="ON",IF(RIGHT(#REF!,1)=".","",IF(#REF!&lt;0,"",#REF!)),"")</f>
        <v>#REF!</v>
      </c>
      <c r="K196" s="18" t="e">
        <f>IF(#REF!="ON",IF(RIGHT(#REF!,1)=".","",IF(#REF!&lt;0,"",#REF!)),"")</f>
        <v>#REF!</v>
      </c>
      <c r="L196" s="18" t="e">
        <f>IF(#REF!="ON",IF(RIGHT(#REF!,1)=".","",IF(#REF!&lt;0,"",#REF!)),"")</f>
        <v>#REF!</v>
      </c>
      <c r="M196" s="18" t="e">
        <f>IF(#REF!="ON",IF(RIGHT(#REF!,1)=".","",IF(#REF!&lt;0,"",#REF!)),"")</f>
        <v>#REF!</v>
      </c>
      <c r="N196" s="18"/>
      <c r="O196" s="18"/>
      <c r="P196" s="18"/>
      <c r="Q196" s="18"/>
      <c r="R196" s="18"/>
      <c r="S196" s="18"/>
      <c r="T196" s="18" t="e">
        <f>IF(#REF!="ON",IF(RIGHT(#REF!,1)=".","",IF(#REF!&lt;0,"",#REF!)),"")</f>
        <v>#REF!</v>
      </c>
      <c r="U196" s="18" t="e">
        <f>IF(#REF!="ON",IF(RIGHT(#REF!,1)=".","",IF(#REF!&lt;0,"",#REF!)),"")</f>
        <v>#REF!</v>
      </c>
      <c r="V196" s="18" t="e">
        <f>IF(#REF!="ON",IF(RIGHT(#REF!,1)=".","",IF(#REF!&lt;0,"",#REF!)),"")</f>
        <v>#REF!</v>
      </c>
      <c r="W196" s="18" t="e">
        <f>IF(#REF!="ON",IF(RIGHT(#REF!,1)=".","",IF(#REF!&lt;0,"",#REF!)),"")</f>
        <v>#REF!</v>
      </c>
      <c r="X196" s="18" t="e">
        <f>IF(#REF!="ON",IF(RIGHT(#REF!,1)=".","",IF(#REF!&lt;0,"",#REF!)),"")</f>
        <v>#REF!</v>
      </c>
      <c r="Y196" s="18" t="e">
        <f>IF(#REF!="ON",IF(RIGHT(#REF!,1)=".","",IF(#REF!&lt;0,"",#REF!)),"")</f>
        <v>#REF!</v>
      </c>
      <c r="Z196" s="18" t="e">
        <f>IF(#REF!="ON",IF(RIGHT(#REF!,1)=".","",IF(#REF!&lt;0,"",#REF!)),"")</f>
        <v>#REF!</v>
      </c>
      <c r="AA196" s="18" t="e">
        <f>IF(#REF!="ON",IF(RIGHT(#REF!,1)=".","",IF(#REF!&lt;0,"",#REF!)),"")</f>
        <v>#REF!</v>
      </c>
      <c r="AB196" s="18" t="e">
        <f>IF(#REF!="ON",IF(RIGHT(#REF!,1)=".","",IF(#REF!&lt;0,"",#REF!)),"")</f>
        <v>#REF!</v>
      </c>
      <c r="AC196" s="18" t="e">
        <f>IF(#REF!="ON",IF(RIGHT(#REF!,1)=".","",IF(#REF!&lt;0,"",#REF!)),"")</f>
        <v>#REF!</v>
      </c>
      <c r="AD196" s="19" t="e">
        <f>IF(#REF!="ON",IF(RIGHT(#REF!,1)=".","",IF(#REF!&lt;0,"",#REF!)),"")</f>
        <v>#REF!</v>
      </c>
    </row>
    <row r="197" spans="1:30" ht="28.7" customHeight="1">
      <c r="A197" s="13">
        <v>196</v>
      </c>
      <c r="B197" s="21">
        <f t="shared" si="6"/>
        <v>0</v>
      </c>
      <c r="C197" s="20" t="e">
        <f>LOOKUP(A197,#REF!,#REF!)</f>
        <v>#REF!</v>
      </c>
      <c r="D197" s="16" t="e">
        <f>IF(#REF!="ON",F197&amp;IF(#REF!&gt;0,",giảm "&amp;#REF!&amp;"% học phí",""),"")</f>
        <v>#REF!</v>
      </c>
      <c r="E197" s="17" t="e">
        <f>IF(#REF!="ON",SUMIF(#REF!,"&gt;0"),"")</f>
        <v>#REF!</v>
      </c>
      <c r="F197" s="16"/>
      <c r="G197" s="18" t="e">
        <f>IF(#REF!="ON",IF(RIGHT(#REF!,1)=".","",IF(#REF!&lt;0,"",#REF!)),"")</f>
        <v>#REF!</v>
      </c>
      <c r="H197" s="18" t="e">
        <f>IF(#REF!="ON",IF(RIGHT(#REF!,1)=".","",IF(#REF!&lt;0,"",#REF!)),"")</f>
        <v>#REF!</v>
      </c>
      <c r="I197" s="18" t="e">
        <f>IF(#REF!="ON",IF(RIGHT(#REF!,1)=".","",IF(#REF!&lt;0,"",#REF!)),"")</f>
        <v>#REF!</v>
      </c>
      <c r="J197" s="18" t="e">
        <f>IF(#REF!="ON",IF(RIGHT(#REF!,1)=".","",IF(#REF!&lt;0,"",#REF!)),"")</f>
        <v>#REF!</v>
      </c>
      <c r="K197" s="18" t="e">
        <f>IF(#REF!="ON",IF(RIGHT(#REF!,1)=".","",IF(#REF!&lt;0,"",#REF!)),"")</f>
        <v>#REF!</v>
      </c>
      <c r="L197" s="18" t="e">
        <f>IF(#REF!="ON",IF(RIGHT(#REF!,1)=".","",IF(#REF!&lt;0,"",#REF!)),"")</f>
        <v>#REF!</v>
      </c>
      <c r="M197" s="18" t="e">
        <f>IF(#REF!="ON",IF(RIGHT(#REF!,1)=".","",IF(#REF!&lt;0,"",#REF!)),"")</f>
        <v>#REF!</v>
      </c>
      <c r="N197" s="18" t="e">
        <f>IF(#REF!="ON",IF(RIGHT(#REF!,1)=".","",IF(#REF!&lt;0,"",#REF!)),"")</f>
        <v>#REF!</v>
      </c>
      <c r="O197" s="18" t="e">
        <f>IF(#REF!="ON",IF(RIGHT(#REF!,1)=".","",IF(#REF!&lt;0,"",#REF!)),"")</f>
        <v>#REF!</v>
      </c>
      <c r="P197" s="18" t="e">
        <f>IF(#REF!="ON",IF(RIGHT(#REF!,1)=".","",IF(#REF!&lt;0,"",#REF!)),"")</f>
        <v>#REF!</v>
      </c>
      <c r="Q197" s="18" t="e">
        <f>IF(#REF!="ON",IF(RIGHT(#REF!,1)=".","",IF(#REF!&lt;0,"",#REF!)),"")</f>
        <v>#REF!</v>
      </c>
      <c r="R197" s="18" t="e">
        <f>IF(#REF!="ON",IF(RIGHT(#REF!,1)=".","",IF(#REF!&lt;0,"",#REF!)),"")</f>
        <v>#REF!</v>
      </c>
      <c r="S197" s="18" t="e">
        <f>IF(#REF!="ON",IF(RIGHT(#REF!,1)=".","",IF(#REF!&lt;0,"",#REF!)),"")</f>
        <v>#REF!</v>
      </c>
      <c r="T197" s="18" t="e">
        <f>IF(#REF!="ON",IF(RIGHT(#REF!,1)=".","",IF(#REF!&lt;0,"",#REF!)),"")</f>
        <v>#REF!</v>
      </c>
      <c r="U197" s="18" t="e">
        <f>IF(#REF!="ON",IF(RIGHT(#REF!,1)=".","",IF(#REF!&lt;0,"",#REF!)),"")</f>
        <v>#REF!</v>
      </c>
      <c r="V197" s="18" t="e">
        <f>IF(#REF!="ON",IF(RIGHT(#REF!,1)=".","",IF(#REF!&lt;0,"",#REF!)),"")</f>
        <v>#REF!</v>
      </c>
      <c r="W197" s="18" t="e">
        <f>IF(#REF!="ON",IF(RIGHT(#REF!,1)=".","",IF(#REF!&lt;0,"",#REF!)),"")</f>
        <v>#REF!</v>
      </c>
      <c r="X197" s="18" t="e">
        <f>IF(#REF!="ON",IF(RIGHT(#REF!,1)=".","",IF(#REF!&lt;0,"",#REF!)),"")</f>
        <v>#REF!</v>
      </c>
      <c r="Y197" s="18" t="e">
        <f>IF(#REF!="ON",IF(RIGHT(#REF!,1)=".","",IF(#REF!&lt;0,"",#REF!)),"")</f>
        <v>#REF!</v>
      </c>
      <c r="Z197" s="18" t="e">
        <f>IF(#REF!="ON",IF(RIGHT(#REF!,1)=".","",IF(#REF!&lt;0,"",#REF!)),"")</f>
        <v>#REF!</v>
      </c>
      <c r="AA197" s="18" t="e">
        <f>IF(#REF!="ON",IF(RIGHT(#REF!,1)=".","",IF(#REF!&lt;0,"",#REF!)),"")</f>
        <v>#REF!</v>
      </c>
      <c r="AB197" s="18" t="e">
        <f>IF(#REF!="ON",IF(RIGHT(#REF!,1)=".","",IF(#REF!&lt;0,"",#REF!)),"")</f>
        <v>#REF!</v>
      </c>
      <c r="AC197" s="18" t="e">
        <f>IF(#REF!="ON",IF(RIGHT(#REF!,1)=".","",IF(#REF!&lt;0,"",#REF!)),"")</f>
        <v>#REF!</v>
      </c>
      <c r="AD197" s="19" t="e">
        <f>IF(#REF!="ON",IF(RIGHT(#REF!,1)=".","",IF(#REF!&lt;0,"",#REF!)),"")</f>
        <v>#REF!</v>
      </c>
    </row>
    <row r="198" spans="1:30" ht="28.7" customHeight="1">
      <c r="A198" s="13">
        <v>197</v>
      </c>
      <c r="B198" s="21">
        <f t="shared" si="6"/>
        <v>0</v>
      </c>
      <c r="C198" s="20" t="e">
        <f>LOOKUP(A198,#REF!,#REF!)</f>
        <v>#REF!</v>
      </c>
      <c r="D198" s="16" t="e">
        <f>IF(#REF!="ON",F198&amp;IF(#REF!&gt;0,",giảm "&amp;#REF!&amp;"% học phí",""),"")</f>
        <v>#REF!</v>
      </c>
      <c r="E198" s="17" t="e">
        <f>IF(#REF!="ON",SUMIF(#REF!,"&gt;0"),"")</f>
        <v>#REF!</v>
      </c>
      <c r="F198" s="16"/>
      <c r="G198" s="18" t="e">
        <f>IF(#REF!="ON",IF(RIGHT(#REF!,1)=".","",IF(#REF!&lt;0,"",#REF!)),"")</f>
        <v>#REF!</v>
      </c>
      <c r="H198" s="18" t="e">
        <f>IF(#REF!="ON",IF(RIGHT(#REF!,1)=".","",IF(#REF!&lt;0,"",#REF!)),"")</f>
        <v>#REF!</v>
      </c>
      <c r="I198" s="18" t="e">
        <f>IF(#REF!="ON",IF(RIGHT(#REF!,1)=".","",IF(#REF!&lt;0,"",#REF!)),"")</f>
        <v>#REF!</v>
      </c>
      <c r="J198" s="18" t="e">
        <f>IF(#REF!="ON",IF(RIGHT(#REF!,1)=".","",IF(#REF!&lt;0,"",#REF!)),"")</f>
        <v>#REF!</v>
      </c>
      <c r="K198" s="18" t="e">
        <f>IF(#REF!="ON",IF(RIGHT(#REF!,1)=".","",IF(#REF!&lt;0,"",#REF!)),"")</f>
        <v>#REF!</v>
      </c>
      <c r="L198" s="18" t="e">
        <f>IF(#REF!="ON",IF(RIGHT(#REF!,1)=".","",IF(#REF!&lt;0,"",#REF!)),"")</f>
        <v>#REF!</v>
      </c>
      <c r="M198" s="18" t="e">
        <f>IF(#REF!="ON",IF(RIGHT(#REF!,1)=".","",IF(#REF!&lt;0,"",#REF!)),"")</f>
        <v>#REF!</v>
      </c>
      <c r="N198" s="18" t="e">
        <f>IF(#REF!="ON",IF(RIGHT(#REF!,1)=".","",IF(#REF!&lt;0,"",#REF!)),"")</f>
        <v>#REF!</v>
      </c>
      <c r="O198" s="18" t="e">
        <f>IF(#REF!="ON",IF(RIGHT(#REF!,1)=".","",IF(#REF!&lt;0,"",#REF!)),"")</f>
        <v>#REF!</v>
      </c>
      <c r="P198" s="18" t="e">
        <f>IF(#REF!="ON",IF(RIGHT(#REF!,1)=".","",IF(#REF!&lt;0,"",#REF!)),"")</f>
        <v>#REF!</v>
      </c>
      <c r="Q198" s="18" t="e">
        <f>IF(#REF!="ON",IF(RIGHT(#REF!,1)=".","",IF(#REF!&lt;0,"",#REF!)),"")</f>
        <v>#REF!</v>
      </c>
      <c r="R198" s="18" t="e">
        <f>IF(#REF!="ON",IF(RIGHT(#REF!,1)=".","",IF(#REF!&lt;0,"",#REF!)),"")</f>
        <v>#REF!</v>
      </c>
      <c r="S198" s="18" t="e">
        <f>IF(#REF!="ON",IF(RIGHT(#REF!,1)=".","",IF(#REF!&lt;0,"",#REF!)),"")</f>
        <v>#REF!</v>
      </c>
      <c r="T198" s="18" t="e">
        <f>IF(#REF!="ON",IF(RIGHT(#REF!,1)=".","",IF(#REF!&lt;0,"",#REF!)),"")</f>
        <v>#REF!</v>
      </c>
      <c r="U198" s="18" t="e">
        <f>IF(#REF!="ON",IF(RIGHT(#REF!,1)=".","",IF(#REF!&lt;0,"",#REF!)),"")</f>
        <v>#REF!</v>
      </c>
      <c r="V198" s="18" t="e">
        <f>IF(#REF!="ON",IF(RIGHT(#REF!,1)=".","",IF(#REF!&lt;0,"",#REF!)),"")</f>
        <v>#REF!</v>
      </c>
      <c r="W198" s="18" t="e">
        <f>IF(#REF!="ON",IF(RIGHT(#REF!,1)=".","",IF(#REF!&lt;0,"",#REF!)),"")</f>
        <v>#REF!</v>
      </c>
      <c r="X198" s="18" t="e">
        <f>IF(#REF!="ON",IF(RIGHT(#REF!,1)=".","",IF(#REF!&lt;0,"",#REF!)),"")</f>
        <v>#REF!</v>
      </c>
      <c r="Y198" s="18" t="e">
        <f>IF(#REF!="ON",IF(RIGHT(#REF!,1)=".","",IF(#REF!&lt;0,"",#REF!)),"")</f>
        <v>#REF!</v>
      </c>
      <c r="Z198" s="18" t="e">
        <f>IF(#REF!="ON",IF(RIGHT(#REF!,1)=".","",IF(#REF!&lt;0,"",#REF!)),"")</f>
        <v>#REF!</v>
      </c>
      <c r="AA198" s="18" t="e">
        <f>IF(#REF!="ON",IF(RIGHT(#REF!,1)=".","",IF(#REF!&lt;0,"",#REF!)),"")</f>
        <v>#REF!</v>
      </c>
      <c r="AB198" s="18" t="e">
        <f>IF(#REF!="ON",IF(RIGHT(#REF!,1)=".","",IF(#REF!&lt;0,"",#REF!)),"")</f>
        <v>#REF!</v>
      </c>
      <c r="AC198" s="18" t="e">
        <f>IF(#REF!="ON",IF(RIGHT(#REF!,1)=".","",IF(#REF!&lt;0,"",#REF!)),"")</f>
        <v>#REF!</v>
      </c>
      <c r="AD198" s="19" t="e">
        <f>IF(#REF!="ON",IF(RIGHT(#REF!,1)=".","",IF(#REF!&lt;0,"",#REF!)),"")</f>
        <v>#REF!</v>
      </c>
    </row>
    <row r="199" spans="1:30" ht="28.7" customHeight="1">
      <c r="A199" s="13">
        <v>198</v>
      </c>
      <c r="B199" s="21">
        <f t="shared" si="6"/>
        <v>0</v>
      </c>
      <c r="C199" s="20" t="e">
        <f>LOOKUP(A199,#REF!,#REF!)</f>
        <v>#REF!</v>
      </c>
      <c r="D199" s="16" t="e">
        <f>IF(#REF!="ON",F199&amp;IF(#REF!&gt;0,",giảm "&amp;#REF!&amp;"% học phí",""),"")</f>
        <v>#REF!</v>
      </c>
      <c r="E199" s="17" t="e">
        <f>IF(#REF!="ON",SUMIF(#REF!,"&gt;0"),"")</f>
        <v>#REF!</v>
      </c>
      <c r="F199" s="16"/>
      <c r="G199" s="18" t="e">
        <f>IF(#REF!="ON",IF(RIGHT(#REF!,1)=".","",IF(#REF!&lt;0,"",#REF!)),"")</f>
        <v>#REF!</v>
      </c>
      <c r="H199" s="18" t="e">
        <f>IF(#REF!="ON",IF(RIGHT(#REF!,1)=".","",IF(#REF!&lt;0,"",#REF!)),"")</f>
        <v>#REF!</v>
      </c>
      <c r="I199" s="18" t="e">
        <f>IF(#REF!="ON",IF(RIGHT(#REF!,1)=".","",IF(#REF!&lt;0,"",#REF!)),"")</f>
        <v>#REF!</v>
      </c>
      <c r="J199" s="18" t="e">
        <f>IF(#REF!="ON",IF(RIGHT(#REF!,1)=".","",IF(#REF!&lt;0,"",#REF!)),"")</f>
        <v>#REF!</v>
      </c>
      <c r="K199" s="18" t="e">
        <f>IF(#REF!="ON",IF(RIGHT(#REF!,1)=".","",IF(#REF!&lt;0,"",#REF!)),"")</f>
        <v>#REF!</v>
      </c>
      <c r="L199" s="18" t="e">
        <f>IF(#REF!="ON",IF(RIGHT(#REF!,1)=".","",IF(#REF!&lt;0,"",#REF!)),"")</f>
        <v>#REF!</v>
      </c>
      <c r="M199" s="18" t="e">
        <f>IF(#REF!="ON",IF(RIGHT(#REF!,1)=".","",IF(#REF!&lt;0,"",#REF!)),"")</f>
        <v>#REF!</v>
      </c>
      <c r="N199" s="18"/>
      <c r="O199" s="18"/>
      <c r="P199" s="18"/>
      <c r="Q199" s="18"/>
      <c r="R199" s="18"/>
      <c r="S199" s="18"/>
      <c r="T199" s="18" t="e">
        <f>IF(#REF!="ON",IF(RIGHT(#REF!,1)=".","",IF(#REF!&lt;0,"",#REF!)),"")</f>
        <v>#REF!</v>
      </c>
      <c r="U199" s="18" t="e">
        <f>IF(#REF!="ON",IF(RIGHT(#REF!,1)=".","",IF(#REF!&lt;0,"",#REF!)),"")</f>
        <v>#REF!</v>
      </c>
      <c r="V199" s="18" t="e">
        <f>IF(#REF!="ON",IF(RIGHT(#REF!,1)=".","",IF(#REF!&lt;0,"",#REF!)),"")</f>
        <v>#REF!</v>
      </c>
      <c r="W199" s="18" t="e">
        <f>IF(#REF!="ON",IF(RIGHT(#REF!,1)=".","",IF(#REF!&lt;0,"",#REF!)),"")</f>
        <v>#REF!</v>
      </c>
      <c r="X199" s="18" t="e">
        <f>IF(#REF!="ON",IF(RIGHT(#REF!,1)=".","",IF(#REF!&lt;0,"",#REF!)),"")</f>
        <v>#REF!</v>
      </c>
      <c r="Y199" s="18" t="e">
        <f>IF(#REF!="ON",IF(RIGHT(#REF!,1)=".","",IF(#REF!&lt;0,"",#REF!)),"")</f>
        <v>#REF!</v>
      </c>
      <c r="Z199" s="18" t="e">
        <f>IF(#REF!="ON",IF(RIGHT(#REF!,1)=".","",IF(#REF!&lt;0,"",#REF!)),"")</f>
        <v>#REF!</v>
      </c>
      <c r="AA199" s="18" t="e">
        <f>IF(#REF!="ON",IF(RIGHT(#REF!,1)=".","",IF(#REF!&lt;0,"",#REF!)),"")</f>
        <v>#REF!</v>
      </c>
      <c r="AB199" s="18" t="e">
        <f>IF(#REF!="ON",IF(RIGHT(#REF!,1)=".","",IF(#REF!&lt;0,"",#REF!)),"")</f>
        <v>#REF!</v>
      </c>
      <c r="AC199" s="18" t="e">
        <f>IF(#REF!="ON",IF(RIGHT(#REF!,1)=".","",IF(#REF!&lt;0,"",#REF!)),"")</f>
        <v>#REF!</v>
      </c>
      <c r="AD199" s="19" t="e">
        <f>IF(#REF!="ON",IF(RIGHT(#REF!,1)=".","",IF(#REF!&lt;0,"",#REF!)),"")</f>
        <v>#REF!</v>
      </c>
    </row>
    <row r="200" spans="1:30" ht="28.7" customHeight="1">
      <c r="A200" s="13">
        <v>199</v>
      </c>
      <c r="B200" s="21">
        <f t="shared" si="6"/>
        <v>0</v>
      </c>
      <c r="C200" s="20" t="e">
        <f>LOOKUP(A200,#REF!,#REF!)</f>
        <v>#REF!</v>
      </c>
      <c r="D200" s="16" t="e">
        <f>IF(#REF!="ON",F200&amp;IF(#REF!&gt;0,",giảm "&amp;#REF!&amp;"% học phí",""),"")</f>
        <v>#REF!</v>
      </c>
      <c r="E200" s="17" t="e">
        <f>IF(#REF!="ON",SUMIF(#REF!,"&gt;0"),"")</f>
        <v>#REF!</v>
      </c>
      <c r="F200" s="16"/>
      <c r="G200" s="18" t="e">
        <f>IF(#REF!="ON",IF(RIGHT(#REF!,1)=".","",IF(#REF!&lt;0,"",#REF!)),"")</f>
        <v>#REF!</v>
      </c>
      <c r="H200" s="18" t="e">
        <f>IF(#REF!="ON",IF(RIGHT(#REF!,1)=".","",IF(#REF!&lt;0,"",#REF!)),"")</f>
        <v>#REF!</v>
      </c>
      <c r="I200" s="18" t="e">
        <f>IF(#REF!="ON",IF(RIGHT(#REF!,1)=".","",IF(#REF!&lt;0,"",#REF!)),"")</f>
        <v>#REF!</v>
      </c>
      <c r="J200" s="18" t="e">
        <f>IF(#REF!="ON",IF(RIGHT(#REF!,1)=".","",IF(#REF!&lt;0,"",#REF!)),"")</f>
        <v>#REF!</v>
      </c>
      <c r="K200" s="18" t="e">
        <f>IF(#REF!="ON",IF(RIGHT(#REF!,1)=".","",IF(#REF!&lt;0,"",#REF!)),"")</f>
        <v>#REF!</v>
      </c>
      <c r="L200" s="18" t="e">
        <f>IF(#REF!="ON",IF(RIGHT(#REF!,1)=".","",IF(#REF!&lt;0,"",#REF!)),"")</f>
        <v>#REF!</v>
      </c>
      <c r="M200" s="18" t="e">
        <f>IF(#REF!="ON",IF(RIGHT(#REF!,1)=".","",IF(#REF!&lt;0,"",#REF!)),"")</f>
        <v>#REF!</v>
      </c>
      <c r="N200" s="18" t="e">
        <f>IF(#REF!="ON",IF(RIGHT(#REF!,1)=".","",IF(#REF!&lt;0,"",#REF!)),"")</f>
        <v>#REF!</v>
      </c>
      <c r="O200" s="18"/>
      <c r="P200" s="18"/>
      <c r="Q200" s="18"/>
      <c r="R200" s="18"/>
      <c r="S200" s="18"/>
      <c r="T200" s="18" t="e">
        <f>IF(#REF!="ON",IF(RIGHT(#REF!,1)=".","",IF(#REF!&lt;0,"",#REF!)),"")</f>
        <v>#REF!</v>
      </c>
      <c r="U200" s="18" t="e">
        <f>IF(#REF!="ON",IF(RIGHT(#REF!,1)=".","",IF(#REF!&lt;0,"",#REF!)),"")</f>
        <v>#REF!</v>
      </c>
      <c r="V200" s="18" t="e">
        <f>IF(#REF!="ON",IF(RIGHT(#REF!,1)=".","",IF(#REF!&lt;0,"",#REF!)),"")</f>
        <v>#REF!</v>
      </c>
      <c r="W200" s="18" t="e">
        <f>IF(#REF!="ON",IF(RIGHT(#REF!,1)=".","",IF(#REF!&lt;0,"",#REF!)),"")</f>
        <v>#REF!</v>
      </c>
      <c r="X200" s="18" t="e">
        <f>IF(#REF!="ON",IF(RIGHT(#REF!,1)=".","",IF(#REF!&lt;0,"",#REF!)),"")</f>
        <v>#REF!</v>
      </c>
      <c r="Y200" s="18" t="e">
        <f>IF(#REF!="ON",IF(RIGHT(#REF!,1)=".","",IF(#REF!&lt;0,"",#REF!)),"")</f>
        <v>#REF!</v>
      </c>
      <c r="Z200" s="18" t="e">
        <f>IF(#REF!="ON",IF(RIGHT(#REF!,1)=".","",IF(#REF!&lt;0,"",#REF!)),"")</f>
        <v>#REF!</v>
      </c>
      <c r="AA200" s="18" t="e">
        <f>IF(#REF!="ON",IF(RIGHT(#REF!,1)=".","",IF(#REF!&lt;0,"",#REF!)),"")</f>
        <v>#REF!</v>
      </c>
      <c r="AB200" s="18" t="e">
        <f>IF(#REF!="ON",IF(RIGHT(#REF!,1)=".","",IF(#REF!&lt;0,"",#REF!)),"")</f>
        <v>#REF!</v>
      </c>
      <c r="AC200" s="18" t="e">
        <f>IF(#REF!="ON",IF(RIGHT(#REF!,1)=".","",IF(#REF!&lt;0,"",#REF!)),"")</f>
        <v>#REF!</v>
      </c>
      <c r="AD200" s="19" t="e">
        <f>IF(#REF!="ON",IF(RIGHT(#REF!,1)=".","",IF(#REF!&lt;0,"",#REF!)),"")</f>
        <v>#REF!</v>
      </c>
    </row>
    <row r="201" spans="1:30" ht="28.7" customHeight="1">
      <c r="A201" s="13">
        <v>200</v>
      </c>
      <c r="B201" s="21">
        <f t="shared" si="10"/>
        <v>60</v>
      </c>
      <c r="C201" s="20" t="e">
        <f>LOOKUP(A201,#REF!,#REF!)</f>
        <v>#REF!</v>
      </c>
      <c r="D201" s="16" t="e">
        <f>IF(#REF!="ON",F201&amp;IF(#REF!&gt;0,",giảm "&amp;#REF!&amp;"% học phí",""),"")</f>
        <v>#REF!</v>
      </c>
      <c r="E201" s="17" t="e">
        <f>IF(#REF!="ON",SUMIF(#REF!,"&gt;0"),"")</f>
        <v>#REF!</v>
      </c>
      <c r="F201" s="16"/>
      <c r="G201" s="18" t="e">
        <f>IF(#REF!="ON",IF(RIGHT(#REF!,1)=".","",IF(#REF!&lt;0,"",#REF!)),"")</f>
        <v>#REF!</v>
      </c>
      <c r="H201" s="18" t="e">
        <f>IF(#REF!="ON",IF(RIGHT(#REF!,1)=".","",IF(#REF!&lt;0,"",#REF!)),"")</f>
        <v>#REF!</v>
      </c>
      <c r="I201" s="18" t="e">
        <f>IF(#REF!="ON",IF(RIGHT(#REF!,1)=".","",IF(#REF!&lt;0,"",#REF!)),"")</f>
        <v>#REF!</v>
      </c>
      <c r="J201" s="18" t="e">
        <f>IF(#REF!="ON",IF(RIGHT(#REF!,1)=".","",IF(#REF!&lt;0,"",#REF!)),"")</f>
        <v>#REF!</v>
      </c>
      <c r="K201" s="18" t="e">
        <f>IF(#REF!="ON",IF(RIGHT(#REF!,1)=".","",IF(#REF!&lt;0,"",#REF!)),"")</f>
        <v>#REF!</v>
      </c>
      <c r="L201" s="18" t="e">
        <f>IF(#REF!="ON",IF(RIGHT(#REF!,1)=".","",IF(#REF!&lt;0,"",#REF!)),"")</f>
        <v>#REF!</v>
      </c>
      <c r="M201" s="18" t="e">
        <f>IF(#REF!="ON",IF(RIGHT(#REF!,1)=".","",IF(#REF!&lt;0,"",#REF!)),"")</f>
        <v>#REF!</v>
      </c>
      <c r="N201" s="18" t="e">
        <f>IF(#REF!="ON",IF(RIGHT(#REF!,1)=".","",IF(#REF!&lt;0,"",#REF!)),"")</f>
        <v>#REF!</v>
      </c>
      <c r="O201" s="18"/>
      <c r="P201" s="18"/>
      <c r="Q201" s="18"/>
      <c r="R201" s="18"/>
      <c r="S201" s="18"/>
      <c r="T201" s="18" t="e">
        <f>IF(#REF!="ON",IF(RIGHT(#REF!,1)=".","",IF(#REF!&lt;0,"",#REF!)),"")</f>
        <v>#REF!</v>
      </c>
      <c r="U201" s="18" t="e">
        <f>IF(#REF!="ON",IF(RIGHT(#REF!,1)=".","",IF(#REF!&lt;0,"",#REF!)),"")</f>
        <v>#REF!</v>
      </c>
      <c r="V201" s="18" t="e">
        <f>IF(#REF!="ON",IF(RIGHT(#REF!,1)=".","",IF(#REF!&lt;0,"",#REF!)),"")</f>
        <v>#REF!</v>
      </c>
      <c r="W201" s="18" t="e">
        <f>IF(#REF!="ON",IF(RIGHT(#REF!,1)=".","",IF(#REF!&lt;0,"",#REF!)),"")</f>
        <v>#REF!</v>
      </c>
      <c r="X201" s="18" t="e">
        <f>IF(#REF!="ON",IF(RIGHT(#REF!,1)=".","",IF(#REF!&lt;0,"",#REF!)),"")</f>
        <v>#REF!</v>
      </c>
      <c r="Y201" s="18" t="e">
        <f>IF(#REF!="ON",IF(RIGHT(#REF!,1)=".","",IF(#REF!&lt;0,"",#REF!)),"")</f>
        <v>#REF!</v>
      </c>
      <c r="Z201" s="18" t="e">
        <f>IF(#REF!="ON",IF(RIGHT(#REF!,1)=".","",IF(#REF!&lt;0,"",#REF!)),"")</f>
        <v>#REF!</v>
      </c>
      <c r="AA201" s="18" t="e">
        <f>IF(#REF!="ON",IF(RIGHT(#REF!,1)=".","",IF(#REF!&lt;0,"",#REF!)),"")</f>
        <v>#REF!</v>
      </c>
      <c r="AB201" s="18" t="e">
        <f>IF(#REF!="ON",IF(RIGHT(#REF!,1)=".","",IF(#REF!&lt;0,"",#REF!)),"")</f>
        <v>#REF!</v>
      </c>
      <c r="AC201" s="18" t="e">
        <f>IF(#REF!="ON",IF(RIGHT(#REF!,1)=".","",IF(#REF!&lt;0,"",#REF!)),"")</f>
        <v>#REF!</v>
      </c>
      <c r="AD201" s="19" t="e">
        <f>IF(#REF!="ON",IF(RIGHT(#REF!,1)=".","",IF(#REF!&lt;0,"",#REF!)),"")</f>
        <v>#REF!</v>
      </c>
    </row>
    <row r="202" spans="1:30" ht="28.7" customHeight="1">
      <c r="A202" s="13">
        <v>201</v>
      </c>
      <c r="B202" s="21">
        <f t="shared" si="4"/>
        <v>50</v>
      </c>
      <c r="C202" s="20" t="e">
        <f>LOOKUP(A202,#REF!,#REF!)</f>
        <v>#REF!</v>
      </c>
      <c r="D202" s="16" t="e">
        <f>IF(#REF!="ON",F202&amp;IF(#REF!&gt;0,",giảm "&amp;#REF!&amp;"% học phí",""),"")</f>
        <v>#REF!</v>
      </c>
      <c r="E202" s="17" t="e">
        <f>IF(#REF!="ON",SUMIF(#REF!,"&gt;0"),"")</f>
        <v>#REF!</v>
      </c>
      <c r="F202" s="16"/>
      <c r="G202" s="18" t="e">
        <f>IF(#REF!="ON",IF(RIGHT(#REF!,1)=".","",IF(#REF!&lt;0,"",#REF!)),"")</f>
        <v>#REF!</v>
      </c>
      <c r="H202" s="18" t="e">
        <f>IF(#REF!="ON",IF(RIGHT(#REF!,1)=".","",IF(#REF!&lt;0,"",#REF!)),"")</f>
        <v>#REF!</v>
      </c>
      <c r="I202" s="18" t="e">
        <f>IF(#REF!="ON",IF(RIGHT(#REF!,1)=".","",IF(#REF!&lt;0,"",#REF!)),"")</f>
        <v>#REF!</v>
      </c>
      <c r="J202" s="18" t="e">
        <f>IF(#REF!="ON",IF(RIGHT(#REF!,1)=".","",IF(#REF!&lt;0,"",#REF!)),"")</f>
        <v>#REF!</v>
      </c>
      <c r="K202" s="18" t="e">
        <f>IF(#REF!="ON",IF(RIGHT(#REF!,1)=".","",IF(#REF!&lt;0,"",#REF!)),"")</f>
        <v>#REF!</v>
      </c>
      <c r="L202" s="18" t="e">
        <f>IF(#REF!="ON",IF(RIGHT(#REF!,1)=".","",IF(#REF!&lt;0,"",#REF!)),"")</f>
        <v>#REF!</v>
      </c>
      <c r="M202" s="18" t="e">
        <f>IF(#REF!="ON",IF(RIGHT(#REF!,1)=".","",IF(#REF!&lt;0,"",#REF!)),"")</f>
        <v>#REF!</v>
      </c>
      <c r="N202" s="18" t="e">
        <f>IF(#REF!="ON",IF(RIGHT(#REF!,1)=".","",IF(#REF!&lt;0,"",#REF!)),"")</f>
        <v>#REF!</v>
      </c>
      <c r="O202" s="18"/>
      <c r="P202" s="18"/>
      <c r="Q202" s="18"/>
      <c r="R202" s="18"/>
      <c r="S202" s="18"/>
      <c r="T202" s="18" t="e">
        <f>IF(#REF!="ON",IF(RIGHT(#REF!,1)=".","",IF(#REF!&lt;0,"",#REF!)),"")</f>
        <v>#REF!</v>
      </c>
      <c r="U202" s="18" t="e">
        <f>IF(#REF!="ON",IF(RIGHT(#REF!,1)=".","",IF(#REF!&lt;0,"",#REF!)),"")</f>
        <v>#REF!</v>
      </c>
      <c r="V202" s="18" t="e">
        <f>IF(#REF!="ON",IF(RIGHT(#REF!,1)=".","",IF(#REF!&lt;0,"",#REF!)),"")</f>
        <v>#REF!</v>
      </c>
      <c r="W202" s="18" t="e">
        <f>IF(#REF!="ON",IF(RIGHT(#REF!,1)=".","",IF(#REF!&lt;0,"",#REF!)),"")</f>
        <v>#REF!</v>
      </c>
      <c r="X202" s="18" t="e">
        <f>IF(#REF!="ON",IF(RIGHT(#REF!,1)=".","",IF(#REF!&lt;0,"",#REF!)),"")</f>
        <v>#REF!</v>
      </c>
      <c r="Y202" s="18" t="e">
        <f>IF(#REF!="ON",IF(RIGHT(#REF!,1)=".","",IF(#REF!&lt;0,"",#REF!)),"")</f>
        <v>#REF!</v>
      </c>
      <c r="Z202" s="18" t="e">
        <f>IF(#REF!="ON",IF(RIGHT(#REF!,1)=".","",IF(#REF!&lt;0,"",#REF!)),"")</f>
        <v>#REF!</v>
      </c>
      <c r="AA202" s="18" t="e">
        <f>IF(#REF!="ON",IF(RIGHT(#REF!,1)=".","",IF(#REF!&lt;0,"",#REF!)),"")</f>
        <v>#REF!</v>
      </c>
      <c r="AB202" s="18" t="e">
        <f>IF(#REF!="ON",IF(RIGHT(#REF!,1)=".","",IF(#REF!&lt;0,"",#REF!)),"")</f>
        <v>#REF!</v>
      </c>
      <c r="AC202" s="18" t="e">
        <f>IF(#REF!="ON",IF(RIGHT(#REF!,1)=".","",IF(#REF!&lt;0,"",#REF!)),"")</f>
        <v>#REF!</v>
      </c>
      <c r="AD202" s="19" t="e">
        <f>IF(#REF!="ON",IF(RIGHT(#REF!,1)=".","",IF(#REF!&lt;0,"",#REF!)),"")</f>
        <v>#REF!</v>
      </c>
    </row>
    <row r="203" spans="1:30" ht="28.7" customHeight="1">
      <c r="A203" s="13">
        <v>202</v>
      </c>
      <c r="B203" s="21">
        <f t="shared" si="6"/>
        <v>0</v>
      </c>
      <c r="C203" s="20" t="e">
        <f>LOOKUP(A203,#REF!,#REF!)</f>
        <v>#REF!</v>
      </c>
      <c r="D203" s="16" t="e">
        <f>IF(#REF!="ON",F203&amp;IF(#REF!&gt;0,",giảm "&amp;#REF!&amp;"% học phí",""),"")</f>
        <v>#REF!</v>
      </c>
      <c r="E203" s="17" t="e">
        <f>IF(#REF!="ON",SUMIF(#REF!,"&gt;0"),"")</f>
        <v>#REF!</v>
      </c>
      <c r="F203" s="16"/>
      <c r="G203" s="18" t="e">
        <f>IF(#REF!="ON",IF(RIGHT(#REF!,1)=".","",IF(#REF!&lt;0,"",#REF!)),"")</f>
        <v>#REF!</v>
      </c>
      <c r="H203" s="18" t="e">
        <f>IF(#REF!="ON",IF(RIGHT(#REF!,1)=".","",IF(#REF!&lt;0,"",#REF!)),"")</f>
        <v>#REF!</v>
      </c>
      <c r="I203" s="18" t="e">
        <f>IF(#REF!="ON",IF(RIGHT(#REF!,1)=".","",IF(#REF!&lt;0,"",#REF!)),"")</f>
        <v>#REF!</v>
      </c>
      <c r="J203" s="18" t="e">
        <f>IF(#REF!="ON",IF(RIGHT(#REF!,1)=".","",IF(#REF!&lt;0,"",#REF!)),"")</f>
        <v>#REF!</v>
      </c>
      <c r="K203" s="18" t="e">
        <f>IF(#REF!="ON",IF(RIGHT(#REF!,1)=".","",IF(#REF!&lt;0,"",#REF!)),"")</f>
        <v>#REF!</v>
      </c>
      <c r="L203" s="18" t="e">
        <f>IF(#REF!="ON",IF(RIGHT(#REF!,1)=".","",IF(#REF!&lt;0,"",#REF!)),"")</f>
        <v>#REF!</v>
      </c>
      <c r="M203" s="18" t="e">
        <f>IF(#REF!="ON",IF(RIGHT(#REF!,1)=".","",IF(#REF!&lt;0,"",#REF!)),"")</f>
        <v>#REF!</v>
      </c>
      <c r="N203" s="18" t="e">
        <f>IF(#REF!="ON",IF(RIGHT(#REF!,1)=".","",IF(#REF!&lt;0,"",#REF!)),"")</f>
        <v>#REF!</v>
      </c>
      <c r="O203" s="18"/>
      <c r="P203" s="18"/>
      <c r="Q203" s="18"/>
      <c r="R203" s="18"/>
      <c r="S203" s="18"/>
      <c r="T203" s="18" t="e">
        <f>IF(#REF!="ON",IF(RIGHT(#REF!,1)=".","",IF(#REF!&lt;0,"",#REF!)),"")</f>
        <v>#REF!</v>
      </c>
      <c r="U203" s="18" t="e">
        <f>IF(#REF!="ON",IF(RIGHT(#REF!,1)=".","",IF(#REF!&lt;0,"",#REF!)),"")</f>
        <v>#REF!</v>
      </c>
      <c r="V203" s="18" t="e">
        <f>IF(#REF!="ON",IF(RIGHT(#REF!,1)=".","",IF(#REF!&lt;0,"",#REF!)),"")</f>
        <v>#REF!</v>
      </c>
      <c r="W203" s="18" t="e">
        <f>IF(#REF!="ON",IF(RIGHT(#REF!,1)=".","",IF(#REF!&lt;0,"",#REF!)),"")</f>
        <v>#REF!</v>
      </c>
      <c r="X203" s="18" t="e">
        <f>IF(#REF!="ON",IF(RIGHT(#REF!,1)=".","",IF(#REF!&lt;0,"",#REF!)),"")</f>
        <v>#REF!</v>
      </c>
      <c r="Y203" s="18" t="e">
        <f>IF(#REF!="ON",IF(RIGHT(#REF!,1)=".","",IF(#REF!&lt;0,"",#REF!)),"")</f>
        <v>#REF!</v>
      </c>
      <c r="Z203" s="18" t="e">
        <f>IF(#REF!="ON",IF(RIGHT(#REF!,1)=".","",IF(#REF!&lt;0,"",#REF!)),"")</f>
        <v>#REF!</v>
      </c>
      <c r="AA203" s="18" t="e">
        <f>IF(#REF!="ON",IF(RIGHT(#REF!,1)=".","",IF(#REF!&lt;0,"",#REF!)),"")</f>
        <v>#REF!</v>
      </c>
      <c r="AB203" s="18" t="e">
        <f>IF(#REF!="ON",IF(RIGHT(#REF!,1)=".","",IF(#REF!&lt;0,"",#REF!)),"")</f>
        <v>#REF!</v>
      </c>
      <c r="AC203" s="18" t="e">
        <f>IF(#REF!="ON",IF(RIGHT(#REF!,1)=".","",IF(#REF!&lt;0,"",#REF!)),"")</f>
        <v>#REF!</v>
      </c>
      <c r="AD203" s="19" t="e">
        <f>IF(#REF!="ON",IF(RIGHT(#REF!,1)=".","",IF(#REF!&lt;0,"",#REF!)),"")</f>
        <v>#REF!</v>
      </c>
    </row>
    <row r="204" spans="1:30" ht="28.7" customHeight="1">
      <c r="A204" s="13">
        <v>203</v>
      </c>
      <c r="B204" s="21">
        <f t="shared" si="4"/>
        <v>50</v>
      </c>
      <c r="C204" s="20" t="e">
        <f>LOOKUP(A204,#REF!,#REF!)</f>
        <v>#REF!</v>
      </c>
      <c r="D204" s="16" t="e">
        <f>IF(#REF!="ON",F204&amp;IF(#REF!&gt;0,",giảm "&amp;#REF!&amp;"% học phí",""),"")</f>
        <v>#REF!</v>
      </c>
      <c r="E204" s="17" t="e">
        <f>IF(#REF!="ON",SUMIF(#REF!,"&gt;0"),"")</f>
        <v>#REF!</v>
      </c>
      <c r="F204" s="16"/>
      <c r="G204" s="18" t="e">
        <f>IF(#REF!="ON",IF(RIGHT(#REF!,1)=".","",IF(#REF!&lt;0,"",#REF!)),"")</f>
        <v>#REF!</v>
      </c>
      <c r="H204" s="18" t="e">
        <f>IF(#REF!="ON",IF(RIGHT(#REF!,1)=".","",IF(#REF!&lt;0,"",#REF!)),"")</f>
        <v>#REF!</v>
      </c>
      <c r="I204" s="18" t="e">
        <f>IF(#REF!="ON",IF(RIGHT(#REF!,1)=".","",IF(#REF!&lt;0,"",#REF!)),"")</f>
        <v>#REF!</v>
      </c>
      <c r="J204" s="18" t="e">
        <f>IF(#REF!="ON",IF(RIGHT(#REF!,1)=".","",IF(#REF!&lt;0,"",#REF!)),"")</f>
        <v>#REF!</v>
      </c>
      <c r="K204" s="18" t="e">
        <f>IF(#REF!="ON",IF(RIGHT(#REF!,1)=".","",IF(#REF!&lt;0,"",#REF!)),"")</f>
        <v>#REF!</v>
      </c>
      <c r="L204" s="18" t="e">
        <f>IF(#REF!="ON",IF(RIGHT(#REF!,1)=".","",IF(#REF!&lt;0,"",#REF!)),"")</f>
        <v>#REF!</v>
      </c>
      <c r="M204" s="18" t="e">
        <f>IF(#REF!="ON",IF(RIGHT(#REF!,1)=".","",IF(#REF!&lt;0,"",#REF!)),"")</f>
        <v>#REF!</v>
      </c>
      <c r="N204" s="18" t="e">
        <f>IF(#REF!="ON",IF(RIGHT(#REF!,1)=".","",IF(#REF!&lt;0,"",#REF!)),"")</f>
        <v>#REF!</v>
      </c>
      <c r="O204" s="18"/>
      <c r="P204" s="18"/>
      <c r="Q204" s="18" t="e">
        <f>IF(#REF!="ON",IF(RIGHT(#REF!,1)=".","",IF(#REF!&lt;0,"",#REF!)),"")</f>
        <v>#REF!</v>
      </c>
      <c r="R204" s="18" t="e">
        <f>IF(#REF!="ON",IF(RIGHT(#REF!,1)=".","",IF(#REF!&lt;0,"",#REF!)),"")</f>
        <v>#REF!</v>
      </c>
      <c r="S204" s="18" t="e">
        <f>IF(#REF!="ON",IF(RIGHT(#REF!,1)=".","",IF(#REF!&lt;0,"",#REF!)),"")</f>
        <v>#REF!</v>
      </c>
      <c r="T204" s="18" t="e">
        <f>IF(#REF!="ON",IF(RIGHT(#REF!,1)=".","",IF(#REF!&lt;0,"",#REF!)),"")</f>
        <v>#REF!</v>
      </c>
      <c r="U204" s="18" t="e">
        <f>IF(#REF!="ON",IF(RIGHT(#REF!,1)=".","",IF(#REF!&lt;0,"",#REF!)),"")</f>
        <v>#REF!</v>
      </c>
      <c r="V204" s="18" t="e">
        <f>IF(#REF!="ON",IF(RIGHT(#REF!,1)=".","",IF(#REF!&lt;0,"",#REF!)),"")</f>
        <v>#REF!</v>
      </c>
      <c r="W204" s="18" t="e">
        <f>IF(#REF!="ON",IF(RIGHT(#REF!,1)=".","",IF(#REF!&lt;0,"",#REF!)),"")</f>
        <v>#REF!</v>
      </c>
      <c r="X204" s="18" t="e">
        <f>IF(#REF!="ON",IF(RIGHT(#REF!,1)=".","",IF(#REF!&lt;0,"",#REF!)),"")</f>
        <v>#REF!</v>
      </c>
      <c r="Y204" s="18" t="e">
        <f>IF(#REF!="ON",IF(RIGHT(#REF!,1)=".","",IF(#REF!&lt;0,"",#REF!)),"")</f>
        <v>#REF!</v>
      </c>
      <c r="Z204" s="18" t="e">
        <f>IF(#REF!="ON",IF(RIGHT(#REF!,1)=".","",IF(#REF!&lt;0,"",#REF!)),"")</f>
        <v>#REF!</v>
      </c>
      <c r="AA204" s="18" t="e">
        <f>IF(#REF!="ON",IF(RIGHT(#REF!,1)=".","",IF(#REF!&lt;0,"",#REF!)),"")</f>
        <v>#REF!</v>
      </c>
      <c r="AB204" s="18" t="e">
        <f>IF(#REF!="ON",IF(RIGHT(#REF!,1)=".","",IF(#REF!&lt;0,"",#REF!)),"")</f>
        <v>#REF!</v>
      </c>
      <c r="AC204" s="18" t="e">
        <f>IF(#REF!="ON",IF(RIGHT(#REF!,1)=".","",IF(#REF!&lt;0,"",#REF!)),"")</f>
        <v>#REF!</v>
      </c>
      <c r="AD204" s="19" t="e">
        <f>IF(#REF!="ON",IF(RIGHT(#REF!,1)=".","",IF(#REF!&lt;0,"",#REF!)),"")</f>
        <v>#REF!</v>
      </c>
    </row>
    <row r="205" spans="1:30" ht="28.7" customHeight="1">
      <c r="A205" s="13">
        <v>204</v>
      </c>
      <c r="B205" s="21">
        <f t="shared" si="6"/>
        <v>0</v>
      </c>
      <c r="C205" s="20" t="e">
        <f>LOOKUP(A205,#REF!,#REF!)</f>
        <v>#REF!</v>
      </c>
      <c r="D205" s="16" t="e">
        <f>IF(#REF!="ON",F205&amp;IF(#REF!&gt;0,",giảm "&amp;#REF!&amp;"% học phí",""),"")</f>
        <v>#REF!</v>
      </c>
      <c r="E205" s="17" t="e">
        <f>IF(#REF!="ON",SUMIF(#REF!,"&gt;0"),"")</f>
        <v>#REF!</v>
      </c>
      <c r="F205" s="16"/>
      <c r="G205" s="18" t="e">
        <f>IF(#REF!="ON",IF(RIGHT(#REF!,1)=".","",IF(#REF!&lt;0,"",#REF!)),"")</f>
        <v>#REF!</v>
      </c>
      <c r="H205" s="18" t="e">
        <f>IF(#REF!="ON",IF(RIGHT(#REF!,1)=".","",IF(#REF!&lt;0,"",#REF!)),"")</f>
        <v>#REF!</v>
      </c>
      <c r="I205" s="18" t="e">
        <f>IF(#REF!="ON",IF(RIGHT(#REF!,1)=".","",IF(#REF!&lt;0,"",#REF!)),"")</f>
        <v>#REF!</v>
      </c>
      <c r="J205" s="18" t="e">
        <f>IF(#REF!="ON",IF(RIGHT(#REF!,1)=".","",IF(#REF!&lt;0,"",#REF!)),"")</f>
        <v>#REF!</v>
      </c>
      <c r="K205" s="18" t="e">
        <f>IF(#REF!="ON",IF(RIGHT(#REF!,1)=".","",IF(#REF!&lt;0,"",#REF!)),"")</f>
        <v>#REF!</v>
      </c>
      <c r="L205" s="18" t="e">
        <f>IF(#REF!="ON",IF(RIGHT(#REF!,1)=".","",IF(#REF!&lt;0,"",#REF!)),"")</f>
        <v>#REF!</v>
      </c>
      <c r="M205" s="18" t="e">
        <f>IF(#REF!="ON",IF(RIGHT(#REF!,1)=".","",IF(#REF!&lt;0,"",#REF!)),"")</f>
        <v>#REF!</v>
      </c>
      <c r="N205" s="18" t="e">
        <f>IF(#REF!="ON",IF(RIGHT(#REF!,1)=".","",IF(#REF!&lt;0,"",#REF!)),"")</f>
        <v>#REF!</v>
      </c>
      <c r="O205" s="18"/>
      <c r="P205" s="18"/>
      <c r="Q205" s="18" t="e">
        <f>IF(#REF!="ON",IF(RIGHT(#REF!,1)=".","",IF(#REF!&lt;0,"",#REF!)),"")</f>
        <v>#REF!</v>
      </c>
      <c r="R205" s="18"/>
      <c r="S205" s="18" t="e">
        <f>IF(#REF!="ON",IF(RIGHT(#REF!,1)=".","",IF(#REF!&lt;0,"",#REF!)),"")</f>
        <v>#REF!</v>
      </c>
      <c r="T205" s="18" t="e">
        <f>IF(#REF!="ON",IF(RIGHT(#REF!,1)=".","",IF(#REF!&lt;0,"",#REF!)),"")</f>
        <v>#REF!</v>
      </c>
      <c r="U205" s="18" t="e">
        <f>IF(#REF!="ON",IF(RIGHT(#REF!,1)=".","",IF(#REF!&lt;0,"",#REF!)),"")</f>
        <v>#REF!</v>
      </c>
      <c r="V205" s="18" t="e">
        <f>IF(#REF!="ON",IF(RIGHT(#REF!,1)=".","",IF(#REF!&lt;0,"",#REF!)),"")</f>
        <v>#REF!</v>
      </c>
      <c r="W205" s="18" t="e">
        <f>IF(#REF!="ON",IF(RIGHT(#REF!,1)=".","",IF(#REF!&lt;0,"",#REF!)),"")</f>
        <v>#REF!</v>
      </c>
      <c r="X205" s="18" t="e">
        <f>IF(#REF!="ON",IF(RIGHT(#REF!,1)=".","",IF(#REF!&lt;0,"",#REF!)),"")</f>
        <v>#REF!</v>
      </c>
      <c r="Y205" s="18" t="e">
        <f>IF(#REF!="ON",IF(RIGHT(#REF!,1)=".","",IF(#REF!&lt;0,"",#REF!)),"")</f>
        <v>#REF!</v>
      </c>
      <c r="Z205" s="18" t="e">
        <f>IF(#REF!="ON",IF(RIGHT(#REF!,1)=".","",IF(#REF!&lt;0,"",#REF!)),"")</f>
        <v>#REF!</v>
      </c>
      <c r="AA205" s="18" t="e">
        <f>IF(#REF!="ON",IF(RIGHT(#REF!,1)=".","",IF(#REF!&lt;0,"",#REF!)),"")</f>
        <v>#REF!</v>
      </c>
      <c r="AB205" s="18" t="e">
        <f>IF(#REF!="ON",IF(RIGHT(#REF!,1)=".","",IF(#REF!&lt;0,"",#REF!)),"")</f>
        <v>#REF!</v>
      </c>
      <c r="AC205" s="18" t="e">
        <f>IF(#REF!="ON",IF(RIGHT(#REF!,1)=".","",IF(#REF!&lt;0,"",#REF!)),"")</f>
        <v>#REF!</v>
      </c>
      <c r="AD205" s="19" t="e">
        <f>IF(#REF!="ON",IF(RIGHT(#REF!,1)=".","",IF(#REF!&lt;0,"",#REF!)),"")</f>
        <v>#REF!</v>
      </c>
    </row>
    <row r="206" spans="1:30" ht="28.7" customHeight="1">
      <c r="A206" s="13">
        <v>205</v>
      </c>
      <c r="B206" s="21">
        <f t="shared" si="6"/>
        <v>0</v>
      </c>
      <c r="C206" s="20" t="e">
        <f>LOOKUP(A206,#REF!,#REF!)</f>
        <v>#REF!</v>
      </c>
      <c r="D206" s="16" t="e">
        <f>IF(#REF!="ON",F206&amp;IF(#REF!&gt;0,",giảm "&amp;#REF!&amp;"% học phí",""),"")</f>
        <v>#REF!</v>
      </c>
      <c r="E206" s="17" t="e">
        <f>IF(#REF!="ON",SUMIF(#REF!,"&gt;0"),"")</f>
        <v>#REF!</v>
      </c>
      <c r="F206" s="16"/>
      <c r="G206" s="18" t="e">
        <f>IF(#REF!="ON",IF(RIGHT(#REF!,1)=".","",IF(#REF!&lt;0,"",#REF!)),"")</f>
        <v>#REF!</v>
      </c>
      <c r="H206" s="18" t="e">
        <f>IF(#REF!="ON",IF(RIGHT(#REF!,1)=".","",IF(#REF!&lt;0,"",#REF!)),"")</f>
        <v>#REF!</v>
      </c>
      <c r="I206" s="18" t="e">
        <f>IF(#REF!="ON",IF(RIGHT(#REF!,1)=".","",IF(#REF!&lt;0,"",#REF!)),"")</f>
        <v>#REF!</v>
      </c>
      <c r="J206" s="18" t="e">
        <f>IF(#REF!="ON",IF(RIGHT(#REF!,1)=".","",IF(#REF!&lt;0,"",#REF!)),"")</f>
        <v>#REF!</v>
      </c>
      <c r="K206" s="18" t="e">
        <f>IF(#REF!="ON",IF(RIGHT(#REF!,1)=".","",IF(#REF!&lt;0,"",#REF!)),"")</f>
        <v>#REF!</v>
      </c>
      <c r="L206" s="18" t="e">
        <f>IF(#REF!="ON",IF(RIGHT(#REF!,1)=".","",IF(#REF!&lt;0,"",#REF!)),"")</f>
        <v>#REF!</v>
      </c>
      <c r="M206" s="18" t="e">
        <f>IF(#REF!="ON",IF(RIGHT(#REF!,1)=".","",IF(#REF!&lt;0,"",#REF!)),"")</f>
        <v>#REF!</v>
      </c>
      <c r="N206" s="18" t="e">
        <f>IF(#REF!="ON",IF(RIGHT(#REF!,1)=".","",IF(#REF!&lt;0,"",#REF!)),"")</f>
        <v>#REF!</v>
      </c>
      <c r="O206" s="18"/>
      <c r="P206" s="18"/>
      <c r="Q206" s="18"/>
      <c r="R206" s="18"/>
      <c r="S206" s="18"/>
      <c r="T206" s="18" t="e">
        <f>IF(#REF!="ON",IF(RIGHT(#REF!,1)=".","",IF(#REF!&lt;0,"",#REF!)),"")</f>
        <v>#REF!</v>
      </c>
      <c r="U206" s="18" t="e">
        <f>IF(#REF!="ON",IF(RIGHT(#REF!,1)=".","",IF(#REF!&lt;0,"",#REF!)),"")</f>
        <v>#REF!</v>
      </c>
      <c r="V206" s="18" t="e">
        <f>IF(#REF!="ON",IF(RIGHT(#REF!,1)=".","",IF(#REF!&lt;0,"",#REF!)),"")</f>
        <v>#REF!</v>
      </c>
      <c r="W206" s="18" t="e">
        <f>IF(#REF!="ON",IF(RIGHT(#REF!,1)=".","",IF(#REF!&lt;0,"",#REF!)),"")</f>
        <v>#REF!</v>
      </c>
      <c r="X206" s="18" t="e">
        <f>IF(#REF!="ON",IF(RIGHT(#REF!,1)=".","",IF(#REF!&lt;0,"",#REF!)),"")</f>
        <v>#REF!</v>
      </c>
      <c r="Y206" s="18" t="e">
        <f>IF(#REF!="ON",IF(RIGHT(#REF!,1)=".","",IF(#REF!&lt;0,"",#REF!)),"")</f>
        <v>#REF!</v>
      </c>
      <c r="Z206" s="18" t="e">
        <f>IF(#REF!="ON",IF(RIGHT(#REF!,1)=".","",IF(#REF!&lt;0,"",#REF!)),"")</f>
        <v>#REF!</v>
      </c>
      <c r="AA206" s="18" t="e">
        <f>IF(#REF!="ON",IF(RIGHT(#REF!,1)=".","",IF(#REF!&lt;0,"",#REF!)),"")</f>
        <v>#REF!</v>
      </c>
      <c r="AB206" s="18" t="e">
        <f>IF(#REF!="ON",IF(RIGHT(#REF!,1)=".","",IF(#REF!&lt;0,"",#REF!)),"")</f>
        <v>#REF!</v>
      </c>
      <c r="AC206" s="18" t="e">
        <f>IF(#REF!="ON",IF(RIGHT(#REF!,1)=".","",IF(#REF!&lt;0,"",#REF!)),"")</f>
        <v>#REF!</v>
      </c>
      <c r="AD206" s="19" t="e">
        <f>IF(#REF!="ON",IF(RIGHT(#REF!,1)=".","",IF(#REF!&lt;0,"",#REF!)),"")</f>
        <v>#REF!</v>
      </c>
    </row>
    <row r="207" spans="1:30" ht="28.7" customHeight="1">
      <c r="A207" s="13">
        <v>206</v>
      </c>
      <c r="B207" s="21">
        <f t="shared" si="6"/>
        <v>0</v>
      </c>
      <c r="C207" s="20" t="e">
        <f>LOOKUP(A207,#REF!,#REF!)</f>
        <v>#REF!</v>
      </c>
      <c r="D207" s="16" t="e">
        <f>IF(#REF!="ON",F207&amp;IF(#REF!&gt;0,",giảm "&amp;#REF!&amp;"% học phí",""),"")</f>
        <v>#REF!</v>
      </c>
      <c r="E207" s="17" t="e">
        <f>IF(#REF!="ON",SUMIF(#REF!,"&gt;0"),"")</f>
        <v>#REF!</v>
      </c>
      <c r="F207" s="16"/>
      <c r="G207" s="18" t="e">
        <f>IF(#REF!="ON",IF(RIGHT(#REF!,1)=".","",IF(#REF!&lt;0,"",#REF!)),"")</f>
        <v>#REF!</v>
      </c>
      <c r="H207" s="18" t="e">
        <f>IF(#REF!="ON",IF(RIGHT(#REF!,1)=".","",IF(#REF!&lt;0,"",#REF!)),"")</f>
        <v>#REF!</v>
      </c>
      <c r="I207" s="18" t="e">
        <f>IF(#REF!="ON",IF(RIGHT(#REF!,1)=".","",IF(#REF!&lt;0,"",#REF!)),"")</f>
        <v>#REF!</v>
      </c>
      <c r="J207" s="18" t="e">
        <f>IF(#REF!="ON",IF(RIGHT(#REF!,1)=".","",IF(#REF!&lt;0,"",#REF!)),"")</f>
        <v>#REF!</v>
      </c>
      <c r="K207" s="18" t="e">
        <f>IF(#REF!="ON",IF(RIGHT(#REF!,1)=".","",IF(#REF!&lt;0,"",#REF!)),"")</f>
        <v>#REF!</v>
      </c>
      <c r="L207" s="18" t="e">
        <f>IF(#REF!="ON",IF(RIGHT(#REF!,1)=".","",IF(#REF!&lt;0,"",#REF!)),"")</f>
        <v>#REF!</v>
      </c>
      <c r="M207" s="18" t="e">
        <f>IF(#REF!="ON",IF(RIGHT(#REF!,1)=".","",IF(#REF!&lt;0,"",#REF!)),"")</f>
        <v>#REF!</v>
      </c>
      <c r="N207" s="18" t="e">
        <f>IF(#REF!="ON",IF(RIGHT(#REF!,1)=".","",IF(#REF!&lt;0,"",#REF!)),"")</f>
        <v>#REF!</v>
      </c>
      <c r="O207" s="18"/>
      <c r="P207" s="18"/>
      <c r="Q207" s="18"/>
      <c r="R207" s="18"/>
      <c r="S207" s="18"/>
      <c r="T207" s="18" t="e">
        <f>IF(#REF!="ON",IF(RIGHT(#REF!,1)=".","",IF(#REF!&lt;0,"",#REF!)),"")</f>
        <v>#REF!</v>
      </c>
      <c r="U207" s="18" t="e">
        <f>IF(#REF!="ON",IF(RIGHT(#REF!,1)=".","",IF(#REF!&lt;0,"",#REF!)),"")</f>
        <v>#REF!</v>
      </c>
      <c r="V207" s="18" t="e">
        <f>IF(#REF!="ON",IF(RIGHT(#REF!,1)=".","",IF(#REF!&lt;0,"",#REF!)),"")</f>
        <v>#REF!</v>
      </c>
      <c r="W207" s="18" t="e">
        <f>IF(#REF!="ON",IF(RIGHT(#REF!,1)=".","",IF(#REF!&lt;0,"",#REF!)),"")</f>
        <v>#REF!</v>
      </c>
      <c r="X207" s="18" t="e">
        <f>IF(#REF!="ON",IF(RIGHT(#REF!,1)=".","",IF(#REF!&lt;0,"",#REF!)),"")</f>
        <v>#REF!</v>
      </c>
      <c r="Y207" s="18" t="e">
        <f>IF(#REF!="ON",IF(RIGHT(#REF!,1)=".","",IF(#REF!&lt;0,"",#REF!)),"")</f>
        <v>#REF!</v>
      </c>
      <c r="Z207" s="18" t="e">
        <f>IF(#REF!="ON",IF(RIGHT(#REF!,1)=".","",IF(#REF!&lt;0,"",#REF!)),"")</f>
        <v>#REF!</v>
      </c>
      <c r="AA207" s="18" t="e">
        <f>IF(#REF!="ON",IF(RIGHT(#REF!,1)=".","",IF(#REF!&lt;0,"",#REF!)),"")</f>
        <v>#REF!</v>
      </c>
      <c r="AB207" s="18" t="e">
        <f>IF(#REF!="ON",IF(RIGHT(#REF!,1)=".","",IF(#REF!&lt;0,"",#REF!)),"")</f>
        <v>#REF!</v>
      </c>
      <c r="AC207" s="18" t="e">
        <f>IF(#REF!="ON",IF(RIGHT(#REF!,1)=".","",IF(#REF!&lt;0,"",#REF!)),"")</f>
        <v>#REF!</v>
      </c>
      <c r="AD207" s="19" t="e">
        <f>IF(#REF!="ON",IF(RIGHT(#REF!,1)=".","",IF(#REF!&lt;0,"",#REF!)),"")</f>
        <v>#REF!</v>
      </c>
    </row>
    <row r="208" spans="1:30" ht="28.7" customHeight="1">
      <c r="A208" s="13">
        <v>207</v>
      </c>
      <c r="B208" s="21">
        <f t="shared" si="6"/>
        <v>0</v>
      </c>
      <c r="C208" s="20" t="e">
        <f>LOOKUP(A208,#REF!,#REF!)</f>
        <v>#REF!</v>
      </c>
      <c r="D208" s="16" t="e">
        <f>IF(#REF!="ON",F208&amp;IF(#REF!&gt;0,",giảm "&amp;#REF!&amp;"% học phí",""),"")</f>
        <v>#REF!</v>
      </c>
      <c r="E208" s="17" t="e">
        <f>IF(#REF!="ON",SUMIF(#REF!,"&gt;0"),"")</f>
        <v>#REF!</v>
      </c>
      <c r="F208" s="16"/>
      <c r="G208" s="18" t="e">
        <f>IF(#REF!="ON",IF(RIGHT(#REF!,1)=".","",IF(#REF!&lt;0,"",#REF!)),"")</f>
        <v>#REF!</v>
      </c>
      <c r="H208" s="18" t="e">
        <f>IF(#REF!="ON",IF(RIGHT(#REF!,1)=".","",IF(#REF!&lt;0,"",#REF!)),"")</f>
        <v>#REF!</v>
      </c>
      <c r="I208" s="18" t="e">
        <f>IF(#REF!="ON",IF(RIGHT(#REF!,1)=".","",IF(#REF!&lt;0,"",#REF!)),"")</f>
        <v>#REF!</v>
      </c>
      <c r="J208" s="18" t="e">
        <f>IF(#REF!="ON",IF(RIGHT(#REF!,1)=".","",IF(#REF!&lt;0,"",#REF!)),"")</f>
        <v>#REF!</v>
      </c>
      <c r="K208" s="18" t="e">
        <f>IF(#REF!="ON",IF(RIGHT(#REF!,1)=".","",IF(#REF!&lt;0,"",#REF!)),"")</f>
        <v>#REF!</v>
      </c>
      <c r="L208" s="18" t="e">
        <f>IF(#REF!="ON",IF(RIGHT(#REF!,1)=".","",IF(#REF!&lt;0,"",#REF!)),"")</f>
        <v>#REF!</v>
      </c>
      <c r="M208" s="18" t="e">
        <f>IF(#REF!="ON",IF(RIGHT(#REF!,1)=".","",IF(#REF!&lt;0,"",#REF!)),"")</f>
        <v>#REF!</v>
      </c>
      <c r="N208" s="18" t="e">
        <f>IF(#REF!="ON",IF(RIGHT(#REF!,1)=".","",IF(#REF!&lt;0,"",#REF!)),"")</f>
        <v>#REF!</v>
      </c>
      <c r="O208" s="18"/>
      <c r="P208" s="18"/>
      <c r="Q208" s="18"/>
      <c r="R208" s="18"/>
      <c r="S208" s="18"/>
      <c r="T208" s="18" t="e">
        <f>IF(#REF!="ON",IF(RIGHT(#REF!,1)=".","",IF(#REF!&lt;0,"",#REF!)),"")</f>
        <v>#REF!</v>
      </c>
      <c r="U208" s="18" t="e">
        <f>IF(#REF!="ON",IF(RIGHT(#REF!,1)=".","",IF(#REF!&lt;0,"",#REF!)),"")</f>
        <v>#REF!</v>
      </c>
      <c r="V208" s="18" t="e">
        <f>IF(#REF!="ON",IF(RIGHT(#REF!,1)=".","",IF(#REF!&lt;0,"",#REF!)),"")</f>
        <v>#REF!</v>
      </c>
      <c r="W208" s="18" t="e">
        <f>IF(#REF!="ON",IF(RIGHT(#REF!,1)=".","",IF(#REF!&lt;0,"",#REF!)),"")</f>
        <v>#REF!</v>
      </c>
      <c r="X208" s="18" t="e">
        <f>IF(#REF!="ON",IF(RIGHT(#REF!,1)=".","",IF(#REF!&lt;0,"",#REF!)),"")</f>
        <v>#REF!</v>
      </c>
      <c r="Y208" s="18" t="e">
        <f>IF(#REF!="ON",IF(RIGHT(#REF!,1)=".","",IF(#REF!&lt;0,"",#REF!)),"")</f>
        <v>#REF!</v>
      </c>
      <c r="Z208" s="18" t="e">
        <f>IF(#REF!="ON",IF(RIGHT(#REF!,1)=".","",IF(#REF!&lt;0,"",#REF!)),"")</f>
        <v>#REF!</v>
      </c>
      <c r="AA208" s="18" t="e">
        <f>IF(#REF!="ON",IF(RIGHT(#REF!,1)=".","",IF(#REF!&lt;0,"",#REF!)),"")</f>
        <v>#REF!</v>
      </c>
      <c r="AB208" s="18" t="e">
        <f>IF(#REF!="ON",IF(RIGHT(#REF!,1)=".","",IF(#REF!&lt;0,"",#REF!)),"")</f>
        <v>#REF!</v>
      </c>
      <c r="AC208" s="18" t="e">
        <f>IF(#REF!="ON",IF(RIGHT(#REF!,1)=".","",IF(#REF!&lt;0,"",#REF!)),"")</f>
        <v>#REF!</v>
      </c>
      <c r="AD208" s="19" t="e">
        <f>IF(#REF!="ON",IF(RIGHT(#REF!,1)=".","",IF(#REF!&lt;0,"",#REF!)),"")</f>
        <v>#REF!</v>
      </c>
    </row>
    <row r="209" spans="1:30" ht="28.7" customHeight="1">
      <c r="A209" s="13">
        <v>208</v>
      </c>
      <c r="B209" s="21">
        <f t="shared" si="6"/>
        <v>0</v>
      </c>
      <c r="C209" s="20" t="e">
        <f>LOOKUP(A209,#REF!,#REF!)</f>
        <v>#REF!</v>
      </c>
      <c r="D209" s="16" t="e">
        <f>IF(#REF!="ON",F209&amp;IF(#REF!&gt;0,",giảm "&amp;#REF!&amp;"% học phí",""),"")</f>
        <v>#REF!</v>
      </c>
      <c r="E209" s="17" t="e">
        <f>IF(#REF!="ON",SUMIF(#REF!,"&gt;0"),"")</f>
        <v>#REF!</v>
      </c>
      <c r="F209" s="16"/>
      <c r="G209" s="18" t="e">
        <f>IF(#REF!="ON",IF(RIGHT(#REF!,1)=".","",IF(#REF!&lt;0,"",#REF!)),"")</f>
        <v>#REF!</v>
      </c>
      <c r="H209" s="18" t="e">
        <f>IF(#REF!="ON",IF(RIGHT(#REF!,1)=".","",IF(#REF!&lt;0,"",#REF!)),"")</f>
        <v>#REF!</v>
      </c>
      <c r="I209" s="18" t="e">
        <f>IF(#REF!="ON",IF(RIGHT(#REF!,1)=".","",IF(#REF!&lt;0,"",#REF!)),"")</f>
        <v>#REF!</v>
      </c>
      <c r="J209" s="18" t="e">
        <f>IF(#REF!="ON",IF(RIGHT(#REF!,1)=".","",IF(#REF!&lt;0,"",#REF!)),"")</f>
        <v>#REF!</v>
      </c>
      <c r="K209" s="18" t="e">
        <f>IF(#REF!="ON",IF(RIGHT(#REF!,1)=".","",IF(#REF!&lt;0,"",#REF!)),"")</f>
        <v>#REF!</v>
      </c>
      <c r="L209" s="18" t="e">
        <f>IF(#REF!="ON",IF(RIGHT(#REF!,1)=".","",IF(#REF!&lt;0,"",#REF!)),"")</f>
        <v>#REF!</v>
      </c>
      <c r="M209" s="18" t="e">
        <f>IF(#REF!="ON",IF(RIGHT(#REF!,1)=".","",IF(#REF!&lt;0,"",#REF!)),"")</f>
        <v>#REF!</v>
      </c>
      <c r="N209" s="18" t="e">
        <f>IF(#REF!="ON",IF(RIGHT(#REF!,1)=".","",IF(#REF!&lt;0,"",#REF!)),"")</f>
        <v>#REF!</v>
      </c>
      <c r="O209" s="18"/>
      <c r="P209" s="18"/>
      <c r="Q209" s="18"/>
      <c r="R209" s="18"/>
      <c r="S209" s="18"/>
      <c r="T209" s="18" t="e">
        <f>IF(#REF!="ON",IF(RIGHT(#REF!,1)=".","",IF(#REF!&lt;0,"",#REF!)),"")</f>
        <v>#REF!</v>
      </c>
      <c r="U209" s="18" t="e">
        <f>IF(#REF!="ON",IF(RIGHT(#REF!,1)=".","",IF(#REF!&lt;0,"",#REF!)),"")</f>
        <v>#REF!</v>
      </c>
      <c r="V209" s="18" t="e">
        <f>IF(#REF!="ON",IF(RIGHT(#REF!,1)=".","",IF(#REF!&lt;0,"",#REF!)),"")</f>
        <v>#REF!</v>
      </c>
      <c r="W209" s="18" t="e">
        <f>IF(#REF!="ON",IF(RIGHT(#REF!,1)=".","",IF(#REF!&lt;0,"",#REF!)),"")</f>
        <v>#REF!</v>
      </c>
      <c r="X209" s="18" t="e">
        <f>IF(#REF!="ON",IF(RIGHT(#REF!,1)=".","",IF(#REF!&lt;0,"",#REF!)),"")</f>
        <v>#REF!</v>
      </c>
      <c r="Y209" s="18" t="e">
        <f>IF(#REF!="ON",IF(RIGHT(#REF!,1)=".","",IF(#REF!&lt;0,"",#REF!)),"")</f>
        <v>#REF!</v>
      </c>
      <c r="Z209" s="18" t="e">
        <f>IF(#REF!="ON",IF(RIGHT(#REF!,1)=".","",IF(#REF!&lt;0,"",#REF!)),"")</f>
        <v>#REF!</v>
      </c>
      <c r="AA209" s="18" t="e">
        <f>IF(#REF!="ON",IF(RIGHT(#REF!,1)=".","",IF(#REF!&lt;0,"",#REF!)),"")</f>
        <v>#REF!</v>
      </c>
      <c r="AB209" s="18" t="e">
        <f>IF(#REF!="ON",IF(RIGHT(#REF!,1)=".","",IF(#REF!&lt;0,"",#REF!)),"")</f>
        <v>#REF!</v>
      </c>
      <c r="AC209" s="18" t="e">
        <f>IF(#REF!="ON",IF(RIGHT(#REF!,1)=".","",IF(#REF!&lt;0,"",#REF!)),"")</f>
        <v>#REF!</v>
      </c>
      <c r="AD209" s="19" t="e">
        <f>IF(#REF!="ON",IF(RIGHT(#REF!,1)=".","",IF(#REF!&lt;0,"",#REF!)),"")</f>
        <v>#REF!</v>
      </c>
    </row>
    <row r="210" spans="1:30" ht="28.7" customHeight="1">
      <c r="A210" s="13">
        <v>209</v>
      </c>
      <c r="B210" s="21">
        <f t="shared" si="6"/>
        <v>0</v>
      </c>
      <c r="C210" s="20" t="e">
        <f>LOOKUP(A210,#REF!,#REF!)</f>
        <v>#REF!</v>
      </c>
      <c r="D210" s="16" t="e">
        <f>IF(#REF!="ON",F210&amp;IF(#REF!&gt;0,",giảm "&amp;#REF!&amp;"% học phí",""),"")</f>
        <v>#REF!</v>
      </c>
      <c r="E210" s="17" t="e">
        <f>IF(#REF!="ON",SUMIF(#REF!,"&gt;0"),"")</f>
        <v>#REF!</v>
      </c>
      <c r="F210" s="16"/>
      <c r="G210" s="18" t="e">
        <f>IF(#REF!="ON",IF(RIGHT(#REF!,1)=".","",IF(#REF!&lt;0,"",#REF!)),"")</f>
        <v>#REF!</v>
      </c>
      <c r="H210" s="18" t="e">
        <f>IF(#REF!="ON",IF(RIGHT(#REF!,1)=".","",IF(#REF!&lt;0,"",#REF!)),"")</f>
        <v>#REF!</v>
      </c>
      <c r="I210" s="18" t="e">
        <f>IF(#REF!="ON",IF(RIGHT(#REF!,1)=".","",IF(#REF!&lt;0,"",#REF!)),"")</f>
        <v>#REF!</v>
      </c>
      <c r="J210" s="18" t="e">
        <f>IF(#REF!="ON",IF(RIGHT(#REF!,1)=".","",IF(#REF!&lt;0,"",#REF!)),"")</f>
        <v>#REF!</v>
      </c>
      <c r="K210" s="18" t="e">
        <f>IF(#REF!="ON",IF(RIGHT(#REF!,1)=".","",IF(#REF!&lt;0,"",#REF!)),"")</f>
        <v>#REF!</v>
      </c>
      <c r="L210" s="18" t="e">
        <f>IF(#REF!="ON",IF(RIGHT(#REF!,1)=".","",IF(#REF!&lt;0,"",#REF!)),"")</f>
        <v>#REF!</v>
      </c>
      <c r="M210" s="18" t="e">
        <f>IF(#REF!="ON",IF(RIGHT(#REF!,1)=".","",IF(#REF!&lt;0,"",#REF!)),"")</f>
        <v>#REF!</v>
      </c>
      <c r="N210" s="18" t="e">
        <f>IF(#REF!="ON",IF(RIGHT(#REF!,1)=".","",IF(#REF!&lt;0,"",#REF!)),"")</f>
        <v>#REF!</v>
      </c>
      <c r="O210" s="18"/>
      <c r="P210" s="18"/>
      <c r="Q210" s="18" t="e">
        <f>IF(#REF!="ON",IF(RIGHT(#REF!,1)=".","",IF(#REF!&lt;0,"",#REF!)),"")</f>
        <v>#REF!</v>
      </c>
      <c r="R210" s="18" t="e">
        <f>IF(#REF!="ON",IF(RIGHT(#REF!,1)=".","",IF(#REF!&lt;0,"",#REF!)),"")</f>
        <v>#REF!</v>
      </c>
      <c r="S210" s="18" t="e">
        <f>IF(#REF!="ON",IF(RIGHT(#REF!,1)=".","",IF(#REF!&lt;0,"",#REF!)),"")</f>
        <v>#REF!</v>
      </c>
      <c r="T210" s="18" t="e">
        <f>IF(#REF!="ON",IF(RIGHT(#REF!,1)=".","",IF(#REF!&lt;0,"",#REF!)),"")</f>
        <v>#REF!</v>
      </c>
      <c r="U210" s="18" t="e">
        <f>IF(#REF!="ON",IF(RIGHT(#REF!,1)=".","",IF(#REF!&lt;0,"",#REF!)),"")</f>
        <v>#REF!</v>
      </c>
      <c r="V210" s="18" t="e">
        <f>IF(#REF!="ON",IF(RIGHT(#REF!,1)=".","",IF(#REF!&lt;0,"",#REF!)),"")</f>
        <v>#REF!</v>
      </c>
      <c r="W210" s="18" t="e">
        <f>IF(#REF!="ON",IF(RIGHT(#REF!,1)=".","",IF(#REF!&lt;0,"",#REF!)),"")</f>
        <v>#REF!</v>
      </c>
      <c r="X210" s="18" t="e">
        <f>IF(#REF!="ON",IF(RIGHT(#REF!,1)=".","",IF(#REF!&lt;0,"",#REF!)),"")</f>
        <v>#REF!</v>
      </c>
      <c r="Y210" s="18" t="e">
        <f>IF(#REF!="ON",IF(RIGHT(#REF!,1)=".","",IF(#REF!&lt;0,"",#REF!)),"")</f>
        <v>#REF!</v>
      </c>
      <c r="Z210" s="18" t="e">
        <f>IF(#REF!="ON",IF(RIGHT(#REF!,1)=".","",IF(#REF!&lt;0,"",#REF!)),"")</f>
        <v>#REF!</v>
      </c>
      <c r="AA210" s="18" t="e">
        <f>IF(#REF!="ON",IF(RIGHT(#REF!,1)=".","",IF(#REF!&lt;0,"",#REF!)),"")</f>
        <v>#REF!</v>
      </c>
      <c r="AB210" s="18" t="e">
        <f>IF(#REF!="ON",IF(RIGHT(#REF!,1)=".","",IF(#REF!&lt;0,"",#REF!)),"")</f>
        <v>#REF!</v>
      </c>
      <c r="AC210" s="18" t="e">
        <f>IF(#REF!="ON",IF(RIGHT(#REF!,1)=".","",IF(#REF!&lt;0,"",#REF!)),"")</f>
        <v>#REF!</v>
      </c>
      <c r="AD210" s="19" t="e">
        <f>IF(#REF!="ON",IF(RIGHT(#REF!,1)=".","",IF(#REF!&lt;0,"",#REF!)),"")</f>
        <v>#REF!</v>
      </c>
    </row>
    <row r="211" spans="1:30" ht="28.7" customHeight="1">
      <c r="A211" s="13">
        <v>210</v>
      </c>
      <c r="B211" s="21">
        <f t="shared" si="6"/>
        <v>0</v>
      </c>
      <c r="C211" s="20" t="e">
        <f>LOOKUP(A211,#REF!,#REF!)</f>
        <v>#REF!</v>
      </c>
      <c r="D211" s="16" t="e">
        <f>IF(#REF!="ON",F211&amp;IF(#REF!&gt;0,",giảm "&amp;#REF!&amp;"% học phí",""),"")</f>
        <v>#REF!</v>
      </c>
      <c r="E211" s="17" t="e">
        <f>IF(#REF!="ON",SUMIF(#REF!,"&gt;0"),"")</f>
        <v>#REF!</v>
      </c>
      <c r="F211" s="16"/>
      <c r="G211" s="18" t="e">
        <f>IF(#REF!="ON",IF(RIGHT(#REF!,1)=".","",IF(#REF!&lt;0,"",#REF!)),"")</f>
        <v>#REF!</v>
      </c>
      <c r="H211" s="18" t="e">
        <f>IF(#REF!="ON",IF(RIGHT(#REF!,1)=".","",IF(#REF!&lt;0,"",#REF!)),"")</f>
        <v>#REF!</v>
      </c>
      <c r="I211" s="18" t="e">
        <f>IF(#REF!="ON",IF(RIGHT(#REF!,1)=".","",IF(#REF!&lt;0,"",#REF!)),"")</f>
        <v>#REF!</v>
      </c>
      <c r="J211" s="18" t="e">
        <f>IF(#REF!="ON",IF(RIGHT(#REF!,1)=".","",IF(#REF!&lt;0,"",#REF!)),"")</f>
        <v>#REF!</v>
      </c>
      <c r="K211" s="18" t="e">
        <f>IF(#REF!="ON",IF(RIGHT(#REF!,1)=".","",IF(#REF!&lt;0,"",#REF!)),"")</f>
        <v>#REF!</v>
      </c>
      <c r="L211" s="18" t="e">
        <f>IF(#REF!="ON",IF(RIGHT(#REF!,1)=".","",IF(#REF!&lt;0,"",#REF!)),"")</f>
        <v>#REF!</v>
      </c>
      <c r="M211" s="18" t="e">
        <f>IF(#REF!="ON",IF(RIGHT(#REF!,1)=".","",IF(#REF!&lt;0,"",#REF!)),"")</f>
        <v>#REF!</v>
      </c>
      <c r="N211" s="18" t="e">
        <f>IF(#REF!="ON",IF(RIGHT(#REF!,1)=".","",IF(#REF!&lt;0,"",#REF!)),"")</f>
        <v>#REF!</v>
      </c>
      <c r="O211" s="18"/>
      <c r="P211" s="18"/>
      <c r="Q211" s="18" t="e">
        <f>IF(#REF!="ON",IF(RIGHT(#REF!,1)=".","",IF(#REF!&lt;0,"",#REF!)),"")</f>
        <v>#REF!</v>
      </c>
      <c r="R211" s="18" t="e">
        <f>IF(#REF!="ON",IF(RIGHT(#REF!,1)=".","",IF(#REF!&lt;0,"",#REF!)),"")</f>
        <v>#REF!</v>
      </c>
      <c r="S211" s="18" t="e">
        <f>IF(#REF!="ON",IF(RIGHT(#REF!,1)=".","",IF(#REF!&lt;0,"",#REF!)),"")</f>
        <v>#REF!</v>
      </c>
      <c r="T211" s="18" t="e">
        <f>IF(#REF!="ON",IF(RIGHT(#REF!,1)=".","",IF(#REF!&lt;0,"",#REF!)),"")</f>
        <v>#REF!</v>
      </c>
      <c r="U211" s="18" t="e">
        <f>IF(#REF!="ON",IF(RIGHT(#REF!,1)=".","",IF(#REF!&lt;0,"",#REF!)),"")</f>
        <v>#REF!</v>
      </c>
      <c r="V211" s="18" t="e">
        <f>IF(#REF!="ON",IF(RIGHT(#REF!,1)=".","",IF(#REF!&lt;0,"",#REF!)),"")</f>
        <v>#REF!</v>
      </c>
      <c r="W211" s="18" t="e">
        <f>IF(#REF!="ON",IF(RIGHT(#REF!,1)=".","",IF(#REF!&lt;0,"",#REF!)),"")</f>
        <v>#REF!</v>
      </c>
      <c r="X211" s="18" t="e">
        <f>IF(#REF!="ON",IF(RIGHT(#REF!,1)=".","",IF(#REF!&lt;0,"",#REF!)),"")</f>
        <v>#REF!</v>
      </c>
      <c r="Y211" s="18" t="e">
        <f>IF(#REF!="ON",IF(RIGHT(#REF!,1)=".","",IF(#REF!&lt;0,"",#REF!)),"")</f>
        <v>#REF!</v>
      </c>
      <c r="Z211" s="18" t="e">
        <f>IF(#REF!="ON",IF(RIGHT(#REF!,1)=".","",IF(#REF!&lt;0,"",#REF!)),"")</f>
        <v>#REF!</v>
      </c>
      <c r="AA211" s="18" t="e">
        <f>IF(#REF!="ON",IF(RIGHT(#REF!,1)=".","",IF(#REF!&lt;0,"",#REF!)),"")</f>
        <v>#REF!</v>
      </c>
      <c r="AB211" s="18" t="e">
        <f>IF(#REF!="ON",IF(RIGHT(#REF!,1)=".","",IF(#REF!&lt;0,"",#REF!)),"")</f>
        <v>#REF!</v>
      </c>
      <c r="AC211" s="18" t="e">
        <f>IF(#REF!="ON",IF(RIGHT(#REF!,1)=".","",IF(#REF!&lt;0,"",#REF!)),"")</f>
        <v>#REF!</v>
      </c>
      <c r="AD211" s="19" t="e">
        <f>IF(#REF!="ON",IF(RIGHT(#REF!,1)=".","",IF(#REF!&lt;0,"",#REF!)),"")</f>
        <v>#REF!</v>
      </c>
    </row>
    <row r="212" spans="1:30" ht="28.7" customHeight="1">
      <c r="A212" s="13">
        <v>211</v>
      </c>
      <c r="B212" s="21">
        <f t="shared" si="6"/>
        <v>0</v>
      </c>
      <c r="C212" s="20" t="e">
        <f>LOOKUP(A212,#REF!,#REF!)</f>
        <v>#REF!</v>
      </c>
      <c r="D212" s="16" t="e">
        <f>IF(#REF!="ON",F212&amp;IF(#REF!&gt;0,",giảm "&amp;#REF!&amp;"% học phí",""),"")</f>
        <v>#REF!</v>
      </c>
      <c r="E212" s="17" t="e">
        <f>IF(#REF!="ON",SUMIF(#REF!,"&gt;0"),"")</f>
        <v>#REF!</v>
      </c>
      <c r="F212" s="16"/>
      <c r="G212" s="18" t="e">
        <f>IF(#REF!="ON",IF(RIGHT(#REF!,1)=".","",IF(#REF!&lt;0,"",#REF!)),"")</f>
        <v>#REF!</v>
      </c>
      <c r="H212" s="18" t="e">
        <f>IF(#REF!="ON",IF(RIGHT(#REF!,1)=".","",IF(#REF!&lt;0,"",#REF!)),"")</f>
        <v>#REF!</v>
      </c>
      <c r="I212" s="18" t="e">
        <f>IF(#REF!="ON",IF(RIGHT(#REF!,1)=".","",IF(#REF!&lt;0,"",#REF!)),"")</f>
        <v>#REF!</v>
      </c>
      <c r="J212" s="18" t="e">
        <f>IF(#REF!="ON",IF(RIGHT(#REF!,1)=".","",IF(#REF!&lt;0,"",#REF!)),"")</f>
        <v>#REF!</v>
      </c>
      <c r="K212" s="18" t="e">
        <f>IF(#REF!="ON",IF(RIGHT(#REF!,1)=".","",IF(#REF!&lt;0,"",#REF!)),"")</f>
        <v>#REF!</v>
      </c>
      <c r="L212" s="18" t="e">
        <f>IF(#REF!="ON",IF(RIGHT(#REF!,1)=".","",IF(#REF!&lt;0,"",#REF!)),"")</f>
        <v>#REF!</v>
      </c>
      <c r="M212" s="18" t="e">
        <f>IF(#REF!="ON",IF(RIGHT(#REF!,1)=".","",IF(#REF!&lt;0,"",#REF!)),"")</f>
        <v>#REF!</v>
      </c>
      <c r="N212" s="18" t="e">
        <f>IF(#REF!="ON",IF(RIGHT(#REF!,1)=".","",IF(#REF!&lt;0,"",#REF!)),"")</f>
        <v>#REF!</v>
      </c>
      <c r="O212" s="18"/>
      <c r="P212" s="18"/>
      <c r="Q212" s="18"/>
      <c r="R212" s="18"/>
      <c r="S212" s="18"/>
      <c r="T212" s="18" t="e">
        <f>IF(#REF!="ON",IF(RIGHT(#REF!,1)=".","",IF(#REF!&lt;0,"",#REF!)),"")</f>
        <v>#REF!</v>
      </c>
      <c r="U212" s="18" t="e">
        <f>IF(#REF!="ON",IF(RIGHT(#REF!,1)=".","",IF(#REF!&lt;0,"",#REF!)),"")</f>
        <v>#REF!</v>
      </c>
      <c r="V212" s="18" t="e">
        <f>IF(#REF!="ON",IF(RIGHT(#REF!,1)=".","",IF(#REF!&lt;0,"",#REF!)),"")</f>
        <v>#REF!</v>
      </c>
      <c r="W212" s="18" t="e">
        <f>IF(#REF!="ON",IF(RIGHT(#REF!,1)=".","",IF(#REF!&lt;0,"",#REF!)),"")</f>
        <v>#REF!</v>
      </c>
      <c r="X212" s="18" t="e">
        <f>IF(#REF!="ON",IF(RIGHT(#REF!,1)=".","",IF(#REF!&lt;0,"",#REF!)),"")</f>
        <v>#REF!</v>
      </c>
      <c r="Y212" s="18" t="e">
        <f>IF(#REF!="ON",IF(RIGHT(#REF!,1)=".","",IF(#REF!&lt;0,"",#REF!)),"")</f>
        <v>#REF!</v>
      </c>
      <c r="Z212" s="18" t="e">
        <f>IF(#REF!="ON",IF(RIGHT(#REF!,1)=".","",IF(#REF!&lt;0,"",#REF!)),"")</f>
        <v>#REF!</v>
      </c>
      <c r="AA212" s="18" t="e">
        <f>IF(#REF!="ON",IF(RIGHT(#REF!,1)=".","",IF(#REF!&lt;0,"",#REF!)),"")</f>
        <v>#REF!</v>
      </c>
      <c r="AB212" s="18" t="e">
        <f>IF(#REF!="ON",IF(RIGHT(#REF!,1)=".","",IF(#REF!&lt;0,"",#REF!)),"")</f>
        <v>#REF!</v>
      </c>
      <c r="AC212" s="18" t="e">
        <f>IF(#REF!="ON",IF(RIGHT(#REF!,1)=".","",IF(#REF!&lt;0,"",#REF!)),"")</f>
        <v>#REF!</v>
      </c>
      <c r="AD212" s="19" t="e">
        <f>IF(#REF!="ON",IF(RIGHT(#REF!,1)=".","",IF(#REF!&lt;0,"",#REF!)),"")</f>
        <v>#REF!</v>
      </c>
    </row>
    <row r="213" spans="1:30" ht="28.7" customHeight="1">
      <c r="A213" s="13">
        <v>212</v>
      </c>
      <c r="B213" s="21">
        <f t="shared" si="6"/>
        <v>0</v>
      </c>
      <c r="C213" s="20" t="e">
        <f>LOOKUP(A213,#REF!,#REF!)</f>
        <v>#REF!</v>
      </c>
      <c r="D213" s="16" t="e">
        <f>IF(#REF!="ON",F213&amp;IF(#REF!&gt;0,",giảm "&amp;#REF!&amp;"% học phí",""),"")</f>
        <v>#REF!</v>
      </c>
      <c r="E213" s="17" t="e">
        <f>IF(#REF!="ON",SUMIF(#REF!,"&gt;0"),"")</f>
        <v>#REF!</v>
      </c>
      <c r="F213" s="16"/>
      <c r="G213" s="18" t="e">
        <f>IF(#REF!="ON",IF(RIGHT(#REF!,1)=".","",IF(#REF!&lt;0,"",#REF!)),"")</f>
        <v>#REF!</v>
      </c>
      <c r="H213" s="18" t="e">
        <f>IF(#REF!="ON",IF(RIGHT(#REF!,1)=".","",IF(#REF!&lt;0,"",#REF!)),"")</f>
        <v>#REF!</v>
      </c>
      <c r="I213" s="18" t="e">
        <f>IF(#REF!="ON",IF(RIGHT(#REF!,1)=".","",IF(#REF!&lt;0,"",#REF!)),"")</f>
        <v>#REF!</v>
      </c>
      <c r="J213" s="18" t="e">
        <f>IF(#REF!="ON",IF(RIGHT(#REF!,1)=".","",IF(#REF!&lt;0,"",#REF!)),"")</f>
        <v>#REF!</v>
      </c>
      <c r="K213" s="18" t="e">
        <f>IF(#REF!="ON",IF(RIGHT(#REF!,1)=".","",IF(#REF!&lt;0,"",#REF!)),"")</f>
        <v>#REF!</v>
      </c>
      <c r="L213" s="18" t="e">
        <f>IF(#REF!="ON",IF(RIGHT(#REF!,1)=".","",IF(#REF!&lt;0,"",#REF!)),"")</f>
        <v>#REF!</v>
      </c>
      <c r="M213" s="18" t="e">
        <f>IF(#REF!="ON",IF(RIGHT(#REF!,1)=".","",IF(#REF!&lt;0,"",#REF!)),"")</f>
        <v>#REF!</v>
      </c>
      <c r="N213" s="18" t="e">
        <f>IF(#REF!="ON",IF(RIGHT(#REF!,1)=".","",IF(#REF!&lt;0,"",#REF!)),"")</f>
        <v>#REF!</v>
      </c>
      <c r="O213" s="18"/>
      <c r="P213" s="18"/>
      <c r="Q213" s="18"/>
      <c r="R213" s="18"/>
      <c r="S213" s="18"/>
      <c r="T213" s="18" t="e">
        <f>IF(#REF!="ON",IF(RIGHT(#REF!,1)=".","",IF(#REF!&lt;0,"",#REF!)),"")</f>
        <v>#REF!</v>
      </c>
      <c r="U213" s="18" t="e">
        <f>IF(#REF!="ON",IF(RIGHT(#REF!,1)=".","",IF(#REF!&lt;0,"",#REF!)),"")</f>
        <v>#REF!</v>
      </c>
      <c r="V213" s="18" t="e">
        <f>IF(#REF!="ON",IF(RIGHT(#REF!,1)=".","",IF(#REF!&lt;0,"",#REF!)),"")</f>
        <v>#REF!</v>
      </c>
      <c r="W213" s="18" t="e">
        <f>IF(#REF!="ON",IF(RIGHT(#REF!,1)=".","",IF(#REF!&lt;0,"",#REF!)),"")</f>
        <v>#REF!</v>
      </c>
      <c r="X213" s="18" t="e">
        <f>IF(#REF!="ON",IF(RIGHT(#REF!,1)=".","",IF(#REF!&lt;0,"",#REF!)),"")</f>
        <v>#REF!</v>
      </c>
      <c r="Y213" s="18" t="e">
        <f>IF(#REF!="ON",IF(RIGHT(#REF!,1)=".","",IF(#REF!&lt;0,"",#REF!)),"")</f>
        <v>#REF!</v>
      </c>
      <c r="Z213" s="18" t="e">
        <f>IF(#REF!="ON",IF(RIGHT(#REF!,1)=".","",IF(#REF!&lt;0,"",#REF!)),"")</f>
        <v>#REF!</v>
      </c>
      <c r="AA213" s="18" t="e">
        <f>IF(#REF!="ON",IF(RIGHT(#REF!,1)=".","",IF(#REF!&lt;0,"",#REF!)),"")</f>
        <v>#REF!</v>
      </c>
      <c r="AB213" s="18" t="e">
        <f>IF(#REF!="ON",IF(RIGHT(#REF!,1)=".","",IF(#REF!&lt;0,"",#REF!)),"")</f>
        <v>#REF!</v>
      </c>
      <c r="AC213" s="18" t="e">
        <f>IF(#REF!="ON",IF(RIGHT(#REF!,1)=".","",IF(#REF!&lt;0,"",#REF!)),"")</f>
        <v>#REF!</v>
      </c>
      <c r="AD213" s="19" t="e">
        <f>IF(#REF!="ON",IF(RIGHT(#REF!,1)=".","",IF(#REF!&lt;0,"",#REF!)),"")</f>
        <v>#REF!</v>
      </c>
    </row>
    <row r="214" spans="1:30" ht="28.7" customHeight="1">
      <c r="A214" s="13">
        <v>213</v>
      </c>
      <c r="B214" s="21">
        <f t="shared" si="6"/>
        <v>0</v>
      </c>
      <c r="C214" s="20" t="e">
        <f>LOOKUP(A214,#REF!,#REF!)</f>
        <v>#REF!</v>
      </c>
      <c r="D214" s="16" t="e">
        <f>IF(#REF!="ON",F214&amp;IF(#REF!&gt;0,",giảm "&amp;#REF!&amp;"% học phí",""),"")</f>
        <v>#REF!</v>
      </c>
      <c r="E214" s="17" t="e">
        <f>IF(#REF!="ON",SUMIF(#REF!,"&gt;0"),"")</f>
        <v>#REF!</v>
      </c>
      <c r="F214" s="16"/>
      <c r="G214" s="18" t="e">
        <f>IF(#REF!="ON",IF(RIGHT(#REF!,1)=".","",IF(#REF!&lt;0,"",#REF!)),"")</f>
        <v>#REF!</v>
      </c>
      <c r="H214" s="18" t="e">
        <f>IF(#REF!="ON",IF(RIGHT(#REF!,1)=".","",IF(#REF!&lt;0,"",#REF!)),"")</f>
        <v>#REF!</v>
      </c>
      <c r="I214" s="18" t="e">
        <f>IF(#REF!="ON",IF(RIGHT(#REF!,1)=".","",IF(#REF!&lt;0,"",#REF!)),"")</f>
        <v>#REF!</v>
      </c>
      <c r="J214" s="18" t="e">
        <f>IF(#REF!="ON",IF(RIGHT(#REF!,1)=".","",IF(#REF!&lt;0,"",#REF!)),"")</f>
        <v>#REF!</v>
      </c>
      <c r="K214" s="18" t="e">
        <f>IF(#REF!="ON",IF(RIGHT(#REF!,1)=".","",IF(#REF!&lt;0,"",#REF!)),"")</f>
        <v>#REF!</v>
      </c>
      <c r="L214" s="18" t="e">
        <f>IF(#REF!="ON",IF(RIGHT(#REF!,1)=".","",IF(#REF!&lt;0,"",#REF!)),"")</f>
        <v>#REF!</v>
      </c>
      <c r="M214" s="18" t="e">
        <f>IF(#REF!="ON",IF(RIGHT(#REF!,1)=".","",IF(#REF!&lt;0,"",#REF!)),"")</f>
        <v>#REF!</v>
      </c>
      <c r="N214" s="18" t="e">
        <f>IF(#REF!="ON",IF(RIGHT(#REF!,1)=".","",IF(#REF!&lt;0,"",#REF!)),"")</f>
        <v>#REF!</v>
      </c>
      <c r="O214" s="18"/>
      <c r="P214" s="18"/>
      <c r="Q214" s="18"/>
      <c r="R214" s="18"/>
      <c r="S214" s="18"/>
      <c r="T214" s="18" t="e">
        <f>IF(#REF!="ON",IF(RIGHT(#REF!,1)=".","",IF(#REF!&lt;0,"",#REF!)),"")</f>
        <v>#REF!</v>
      </c>
      <c r="U214" s="18" t="e">
        <f>IF(#REF!="ON",IF(RIGHT(#REF!,1)=".","",IF(#REF!&lt;0,"",#REF!)),"")</f>
        <v>#REF!</v>
      </c>
      <c r="V214" s="18" t="e">
        <f>IF(#REF!="ON",IF(RIGHT(#REF!,1)=".","",IF(#REF!&lt;0,"",#REF!)),"")</f>
        <v>#REF!</v>
      </c>
      <c r="W214" s="18" t="e">
        <f>IF(#REF!="ON",IF(RIGHT(#REF!,1)=".","",IF(#REF!&lt;0,"",#REF!)),"")</f>
        <v>#REF!</v>
      </c>
      <c r="X214" s="18" t="e">
        <f>IF(#REF!="ON",IF(RIGHT(#REF!,1)=".","",IF(#REF!&lt;0,"",#REF!)),"")</f>
        <v>#REF!</v>
      </c>
      <c r="Y214" s="18" t="e">
        <f>IF(#REF!="ON",IF(RIGHT(#REF!,1)=".","",IF(#REF!&lt;0,"",#REF!)),"")</f>
        <v>#REF!</v>
      </c>
      <c r="Z214" s="18" t="e">
        <f>IF(#REF!="ON",IF(RIGHT(#REF!,1)=".","",IF(#REF!&lt;0,"",#REF!)),"")</f>
        <v>#REF!</v>
      </c>
      <c r="AA214" s="18" t="e">
        <f>IF(#REF!="ON",IF(RIGHT(#REF!,1)=".","",IF(#REF!&lt;0,"",#REF!)),"")</f>
        <v>#REF!</v>
      </c>
      <c r="AB214" s="18" t="e">
        <f>IF(#REF!="ON",IF(RIGHT(#REF!,1)=".","",IF(#REF!&lt;0,"",#REF!)),"")</f>
        <v>#REF!</v>
      </c>
      <c r="AC214" s="18" t="e">
        <f>IF(#REF!="ON",IF(RIGHT(#REF!,1)=".","",IF(#REF!&lt;0,"",#REF!)),"")</f>
        <v>#REF!</v>
      </c>
      <c r="AD214" s="19" t="e">
        <f>IF(#REF!="ON",IF(RIGHT(#REF!,1)=".","",IF(#REF!&lt;0,"",#REF!)),"")</f>
        <v>#REF!</v>
      </c>
    </row>
    <row r="215" spans="1:30" ht="28.7" customHeight="1">
      <c r="A215" s="13">
        <v>214</v>
      </c>
      <c r="B215" s="21">
        <f t="shared" si="6"/>
        <v>0</v>
      </c>
      <c r="C215" s="20" t="e">
        <f>LOOKUP(A215,#REF!,#REF!)</f>
        <v>#REF!</v>
      </c>
      <c r="D215" s="16" t="e">
        <f>IF(#REF!="ON",F215&amp;IF(#REF!&gt;0,",giảm "&amp;#REF!&amp;"% học phí",""),"")</f>
        <v>#REF!</v>
      </c>
      <c r="E215" s="17" t="e">
        <f>IF(#REF!="ON",SUMIF(#REF!,"&gt;0"),"")</f>
        <v>#REF!</v>
      </c>
      <c r="F215" s="16"/>
      <c r="G215" s="18" t="e">
        <f>IF(#REF!="ON",IF(RIGHT(#REF!,1)=".","",IF(#REF!&lt;0,"",#REF!)),"")</f>
        <v>#REF!</v>
      </c>
      <c r="H215" s="18" t="e">
        <f>IF(#REF!="ON",IF(RIGHT(#REF!,1)=".","",IF(#REF!&lt;0,"",#REF!)),"")</f>
        <v>#REF!</v>
      </c>
      <c r="I215" s="18" t="e">
        <f>IF(#REF!="ON",IF(RIGHT(#REF!,1)=".","",IF(#REF!&lt;0,"",#REF!)),"")</f>
        <v>#REF!</v>
      </c>
      <c r="J215" s="18" t="e">
        <f>IF(#REF!="ON",IF(RIGHT(#REF!,1)=".","",IF(#REF!&lt;0,"",#REF!)),"")</f>
        <v>#REF!</v>
      </c>
      <c r="K215" s="18" t="e">
        <f>IF(#REF!="ON",IF(RIGHT(#REF!,1)=".","",IF(#REF!&lt;0,"",#REF!)),"")</f>
        <v>#REF!</v>
      </c>
      <c r="L215" s="18" t="e">
        <f>IF(#REF!="ON",IF(RIGHT(#REF!,1)=".","",IF(#REF!&lt;0,"",#REF!)),"")</f>
        <v>#REF!</v>
      </c>
      <c r="M215" s="18" t="e">
        <f>IF(#REF!="ON",IF(RIGHT(#REF!,1)=".","",IF(#REF!&lt;0,"",#REF!)),"")</f>
        <v>#REF!</v>
      </c>
      <c r="N215" s="18" t="e">
        <f>IF(#REF!="ON",IF(RIGHT(#REF!,1)=".","",IF(#REF!&lt;0,"",#REF!)),"")</f>
        <v>#REF!</v>
      </c>
      <c r="O215" s="18"/>
      <c r="P215" s="18"/>
      <c r="Q215" s="18"/>
      <c r="R215" s="18"/>
      <c r="S215" s="18"/>
      <c r="T215" s="18" t="e">
        <f>IF(#REF!="ON",IF(RIGHT(#REF!,1)=".","",IF(#REF!&lt;0,"",#REF!)),"")</f>
        <v>#REF!</v>
      </c>
      <c r="U215" s="18" t="e">
        <f>IF(#REF!="ON",IF(RIGHT(#REF!,1)=".","",IF(#REF!&lt;0,"",#REF!)),"")</f>
        <v>#REF!</v>
      </c>
      <c r="V215" s="18" t="e">
        <f>IF(#REF!="ON",IF(RIGHT(#REF!,1)=".","",IF(#REF!&lt;0,"",#REF!)),"")</f>
        <v>#REF!</v>
      </c>
      <c r="W215" s="18" t="e">
        <f>IF(#REF!="ON",IF(RIGHT(#REF!,1)=".","",IF(#REF!&lt;0,"",#REF!)),"")</f>
        <v>#REF!</v>
      </c>
      <c r="X215" s="18" t="e">
        <f>IF(#REF!="ON",IF(RIGHT(#REF!,1)=".","",IF(#REF!&lt;0,"",#REF!)),"")</f>
        <v>#REF!</v>
      </c>
      <c r="Y215" s="18" t="e">
        <f>IF(#REF!="ON",IF(RIGHT(#REF!,1)=".","",IF(#REF!&lt;0,"",#REF!)),"")</f>
        <v>#REF!</v>
      </c>
      <c r="Z215" s="18" t="e">
        <f>IF(#REF!="ON",IF(RIGHT(#REF!,1)=".","",IF(#REF!&lt;0,"",#REF!)),"")</f>
        <v>#REF!</v>
      </c>
      <c r="AA215" s="18" t="e">
        <f>IF(#REF!="ON",IF(RIGHT(#REF!,1)=".","",IF(#REF!&lt;0,"",#REF!)),"")</f>
        <v>#REF!</v>
      </c>
      <c r="AB215" s="18" t="e">
        <f>IF(#REF!="ON",IF(RIGHT(#REF!,1)=".","",IF(#REF!&lt;0,"",#REF!)),"")</f>
        <v>#REF!</v>
      </c>
      <c r="AC215" s="18" t="e">
        <f>IF(#REF!="ON",IF(RIGHT(#REF!,1)=".","",IF(#REF!&lt;0,"",#REF!)),"")</f>
        <v>#REF!</v>
      </c>
      <c r="AD215" s="19" t="e">
        <f>IF(#REF!="ON",IF(RIGHT(#REF!,1)=".","",IF(#REF!&lt;0,"",#REF!)),"")</f>
        <v>#REF!</v>
      </c>
    </row>
    <row r="216" spans="1:30" ht="28.7" customHeight="1">
      <c r="A216" s="13">
        <v>215</v>
      </c>
      <c r="B216" s="21">
        <f t="shared" si="6"/>
        <v>0</v>
      </c>
      <c r="C216" s="20" t="e">
        <f>LOOKUP(A216,#REF!,#REF!)</f>
        <v>#REF!</v>
      </c>
      <c r="D216" s="16" t="e">
        <f>IF(#REF!="ON",F216&amp;IF(#REF!&gt;0,",giảm "&amp;#REF!&amp;"% học phí",""),"")</f>
        <v>#REF!</v>
      </c>
      <c r="E216" s="17" t="e">
        <f>IF(#REF!="ON",SUMIF(#REF!,"&gt;0"),"")</f>
        <v>#REF!</v>
      </c>
      <c r="F216" s="16"/>
      <c r="G216" s="18" t="e">
        <f>IF(#REF!="ON",IF(RIGHT(#REF!,1)=".","",IF(#REF!&lt;0,"",#REF!)),"")</f>
        <v>#REF!</v>
      </c>
      <c r="H216" s="18" t="e">
        <f>IF(#REF!="ON",IF(RIGHT(#REF!,1)=".","",IF(#REF!&lt;0,"",#REF!)),"")</f>
        <v>#REF!</v>
      </c>
      <c r="I216" s="18" t="e">
        <f>IF(#REF!="ON",IF(RIGHT(#REF!,1)=".","",IF(#REF!&lt;0,"",#REF!)),"")</f>
        <v>#REF!</v>
      </c>
      <c r="J216" s="18" t="e">
        <f>IF(#REF!="ON",IF(RIGHT(#REF!,1)=".","",IF(#REF!&lt;0,"",#REF!)),"")</f>
        <v>#REF!</v>
      </c>
      <c r="K216" s="18" t="e">
        <f>IF(#REF!="ON",IF(RIGHT(#REF!,1)=".","",IF(#REF!&lt;0,"",#REF!)),"")</f>
        <v>#REF!</v>
      </c>
      <c r="L216" s="18" t="e">
        <f>IF(#REF!="ON",IF(RIGHT(#REF!,1)=".","",IF(#REF!&lt;0,"",#REF!)),"")</f>
        <v>#REF!</v>
      </c>
      <c r="M216" s="18" t="e">
        <f>IF(#REF!="ON",IF(RIGHT(#REF!,1)=".","",IF(#REF!&lt;0,"",#REF!)),"")</f>
        <v>#REF!</v>
      </c>
      <c r="N216" s="18" t="e">
        <f>IF(#REF!="ON",IF(RIGHT(#REF!,1)=".","",IF(#REF!&lt;0,"",#REF!)),"")</f>
        <v>#REF!</v>
      </c>
      <c r="O216" s="18"/>
      <c r="P216" s="18"/>
      <c r="Q216" s="18"/>
      <c r="R216" s="18"/>
      <c r="S216" s="18"/>
      <c r="T216" s="18" t="e">
        <f>IF(#REF!="ON",IF(RIGHT(#REF!,1)=".","",IF(#REF!&lt;0,"",#REF!)),"")</f>
        <v>#REF!</v>
      </c>
      <c r="U216" s="18" t="e">
        <f>IF(#REF!="ON",IF(RIGHT(#REF!,1)=".","",IF(#REF!&lt;0,"",#REF!)),"")</f>
        <v>#REF!</v>
      </c>
      <c r="V216" s="18" t="e">
        <f>IF(#REF!="ON",IF(RIGHT(#REF!,1)=".","",IF(#REF!&lt;0,"",#REF!)),"")</f>
        <v>#REF!</v>
      </c>
      <c r="W216" s="18" t="e">
        <f>IF(#REF!="ON",IF(RIGHT(#REF!,1)=".","",IF(#REF!&lt;0,"",#REF!)),"")</f>
        <v>#REF!</v>
      </c>
      <c r="X216" s="18" t="e">
        <f>IF(#REF!="ON",IF(RIGHT(#REF!,1)=".","",IF(#REF!&lt;0,"",#REF!)),"")</f>
        <v>#REF!</v>
      </c>
      <c r="Y216" s="18" t="e">
        <f>IF(#REF!="ON",IF(RIGHT(#REF!,1)=".","",IF(#REF!&lt;0,"",#REF!)),"")</f>
        <v>#REF!</v>
      </c>
      <c r="Z216" s="18" t="e">
        <f>IF(#REF!="ON",IF(RIGHT(#REF!,1)=".","",IF(#REF!&lt;0,"",#REF!)),"")</f>
        <v>#REF!</v>
      </c>
      <c r="AA216" s="18" t="e">
        <f>IF(#REF!="ON",IF(RIGHT(#REF!,1)=".","",IF(#REF!&lt;0,"",#REF!)),"")</f>
        <v>#REF!</v>
      </c>
      <c r="AB216" s="18" t="e">
        <f>IF(#REF!="ON",IF(RIGHT(#REF!,1)=".","",IF(#REF!&lt;0,"",#REF!)),"")</f>
        <v>#REF!</v>
      </c>
      <c r="AC216" s="18" t="e">
        <f>IF(#REF!="ON",IF(RIGHT(#REF!,1)=".","",IF(#REF!&lt;0,"",#REF!)),"")</f>
        <v>#REF!</v>
      </c>
      <c r="AD216" s="19" t="e">
        <f>IF(#REF!="ON",IF(RIGHT(#REF!,1)=".","",IF(#REF!&lt;0,"",#REF!)),"")</f>
        <v>#REF!</v>
      </c>
    </row>
    <row r="217" spans="1:30" ht="28.7" customHeight="1">
      <c r="A217" s="13">
        <v>216</v>
      </c>
      <c r="B217" s="21">
        <f t="shared" si="1"/>
        <v>10</v>
      </c>
      <c r="C217" s="20" t="e">
        <f>LOOKUP(A217,#REF!,#REF!)</f>
        <v>#REF!</v>
      </c>
      <c r="D217" s="16" t="e">
        <f>IF(#REF!="ON",F217&amp;IF(#REF!&gt;0,",giảm "&amp;#REF!&amp;"% học phí",""),"")</f>
        <v>#REF!</v>
      </c>
      <c r="E217" s="17" t="e">
        <f>IF(#REF!="ON",SUMIF(#REF!,"&gt;0"),"")</f>
        <v>#REF!</v>
      </c>
      <c r="F217" s="16"/>
      <c r="G217" s="18" t="e">
        <f>IF(#REF!="ON",IF(RIGHT(#REF!,1)=".","",IF(#REF!&lt;0,"",#REF!)),"")</f>
        <v>#REF!</v>
      </c>
      <c r="H217" s="18" t="e">
        <f>IF(#REF!="ON",IF(RIGHT(#REF!,1)=".","",IF(#REF!&lt;0,"",#REF!)),"")</f>
        <v>#REF!</v>
      </c>
      <c r="I217" s="18" t="e">
        <f>IF(#REF!="ON",IF(RIGHT(#REF!,1)=".","",IF(#REF!&lt;0,"",#REF!)),"")</f>
        <v>#REF!</v>
      </c>
      <c r="J217" s="18" t="e">
        <f>IF(#REF!="ON",IF(RIGHT(#REF!,1)=".","",IF(#REF!&lt;0,"",#REF!)),"")</f>
        <v>#REF!</v>
      </c>
      <c r="K217" s="18" t="e">
        <f>IF(#REF!="ON",IF(RIGHT(#REF!,1)=".","",IF(#REF!&lt;0,"",#REF!)),"")</f>
        <v>#REF!</v>
      </c>
      <c r="L217" s="18" t="e">
        <f>IF(#REF!="ON",IF(RIGHT(#REF!,1)=".","",IF(#REF!&lt;0,"",#REF!)),"")</f>
        <v>#REF!</v>
      </c>
      <c r="M217" s="18" t="e">
        <f>IF(#REF!="ON",IF(RIGHT(#REF!,1)=".","",IF(#REF!&lt;0,"",#REF!)),"")</f>
        <v>#REF!</v>
      </c>
      <c r="N217" s="18" t="e">
        <f>IF(#REF!="ON",IF(RIGHT(#REF!,1)=".","",IF(#REF!&lt;0,"",#REF!)),"")</f>
        <v>#REF!</v>
      </c>
      <c r="O217" s="18"/>
      <c r="P217" s="18"/>
      <c r="Q217" s="18"/>
      <c r="R217" s="18"/>
      <c r="S217" s="18"/>
      <c r="T217" s="18" t="e">
        <f>IF(#REF!="ON",IF(RIGHT(#REF!,1)=".","",IF(#REF!&lt;0,"",#REF!)),"")</f>
        <v>#REF!</v>
      </c>
      <c r="U217" s="18" t="e">
        <f>IF(#REF!="ON",IF(RIGHT(#REF!,1)=".","",IF(#REF!&lt;0,"",#REF!)),"")</f>
        <v>#REF!</v>
      </c>
      <c r="V217" s="18" t="e">
        <f>IF(#REF!="ON",IF(RIGHT(#REF!,1)=".","",IF(#REF!&lt;0,"",#REF!)),"")</f>
        <v>#REF!</v>
      </c>
      <c r="W217" s="18" t="e">
        <f>IF(#REF!="ON",IF(RIGHT(#REF!,1)=".","",IF(#REF!&lt;0,"",#REF!)),"")</f>
        <v>#REF!</v>
      </c>
      <c r="X217" s="18" t="e">
        <f>IF(#REF!="ON",IF(RIGHT(#REF!,1)=".","",IF(#REF!&lt;0,"",#REF!)),"")</f>
        <v>#REF!</v>
      </c>
      <c r="Y217" s="18" t="e">
        <f>IF(#REF!="ON",IF(RIGHT(#REF!,1)=".","",IF(#REF!&lt;0,"",#REF!)),"")</f>
        <v>#REF!</v>
      </c>
      <c r="Z217" s="18" t="e">
        <f>IF(#REF!="ON",IF(RIGHT(#REF!,1)=".","",IF(#REF!&lt;0,"",#REF!)),"")</f>
        <v>#REF!</v>
      </c>
      <c r="AA217" s="18" t="e">
        <f>IF(#REF!="ON",IF(RIGHT(#REF!,1)=".","",IF(#REF!&lt;0,"",#REF!)),"")</f>
        <v>#REF!</v>
      </c>
      <c r="AB217" s="18" t="e">
        <f>IF(#REF!="ON",IF(RIGHT(#REF!,1)=".","",IF(#REF!&lt;0,"",#REF!)),"")</f>
        <v>#REF!</v>
      </c>
      <c r="AC217" s="18" t="e">
        <f>IF(#REF!="ON",IF(RIGHT(#REF!,1)=".","",IF(#REF!&lt;0,"",#REF!)),"")</f>
        <v>#REF!</v>
      </c>
      <c r="AD217" s="19" t="e">
        <f>IF(#REF!="ON",IF(RIGHT(#REF!,1)=".","",IF(#REF!&lt;0,"",#REF!)),"")</f>
        <v>#REF!</v>
      </c>
    </row>
    <row r="218" spans="1:30" ht="28.7" customHeight="1">
      <c r="A218" s="13">
        <v>217</v>
      </c>
      <c r="B218" s="21">
        <f t="shared" si="6"/>
        <v>0</v>
      </c>
      <c r="C218" s="20" t="e">
        <f>LOOKUP(A218,#REF!,#REF!)</f>
        <v>#REF!</v>
      </c>
      <c r="D218" s="16" t="e">
        <f>IF(#REF!="ON",F218&amp;IF(#REF!&gt;0,",giảm "&amp;#REF!&amp;"% học phí",""),"")</f>
        <v>#REF!</v>
      </c>
      <c r="E218" s="17" t="e">
        <f>IF(#REF!="ON",SUMIF(#REF!,"&gt;0"),"")</f>
        <v>#REF!</v>
      </c>
      <c r="F218" s="16"/>
      <c r="G218" s="18" t="e">
        <f>IF(#REF!="ON",IF(RIGHT(#REF!,1)=".","",IF(#REF!&lt;0,"",#REF!)),"")</f>
        <v>#REF!</v>
      </c>
      <c r="H218" s="18" t="e">
        <f>IF(#REF!="ON",IF(RIGHT(#REF!,1)=".","",IF(#REF!&lt;0,"",#REF!)),"")</f>
        <v>#REF!</v>
      </c>
      <c r="I218" s="18" t="e">
        <f>IF(#REF!="ON",IF(RIGHT(#REF!,1)=".","",IF(#REF!&lt;0,"",#REF!)),"")</f>
        <v>#REF!</v>
      </c>
      <c r="J218" s="18" t="e">
        <f>IF(#REF!="ON",IF(RIGHT(#REF!,1)=".","",IF(#REF!&lt;0,"",#REF!)),"")</f>
        <v>#REF!</v>
      </c>
      <c r="K218" s="18" t="e">
        <f>IF(#REF!="ON",IF(RIGHT(#REF!,1)=".","",IF(#REF!&lt;0,"",#REF!)),"")</f>
        <v>#REF!</v>
      </c>
      <c r="L218" s="18" t="e">
        <f>IF(#REF!="ON",IF(RIGHT(#REF!,1)=".","",IF(#REF!&lt;0,"",#REF!)),"")</f>
        <v>#REF!</v>
      </c>
      <c r="M218" s="18" t="e">
        <f>IF(#REF!="ON",IF(RIGHT(#REF!,1)=".","",IF(#REF!&lt;0,"",#REF!)),"")</f>
        <v>#REF!</v>
      </c>
      <c r="N218" s="18" t="e">
        <f>IF(#REF!="ON",IF(RIGHT(#REF!,1)=".","",IF(#REF!&lt;0,"",#REF!)),"")</f>
        <v>#REF!</v>
      </c>
      <c r="O218" s="18"/>
      <c r="P218" s="18"/>
      <c r="Q218" s="18"/>
      <c r="R218" s="18"/>
      <c r="S218" s="18"/>
      <c r="T218" s="18" t="e">
        <f>IF(#REF!="ON",IF(RIGHT(#REF!,1)=".","",IF(#REF!&lt;0,"",#REF!)),"")</f>
        <v>#REF!</v>
      </c>
      <c r="U218" s="18" t="e">
        <f>IF(#REF!="ON",IF(RIGHT(#REF!,1)=".","",IF(#REF!&lt;0,"",#REF!)),"")</f>
        <v>#REF!</v>
      </c>
      <c r="V218" s="18" t="e">
        <f>IF(#REF!="ON",IF(RIGHT(#REF!,1)=".","",IF(#REF!&lt;0,"",#REF!)),"")</f>
        <v>#REF!</v>
      </c>
      <c r="W218" s="18" t="e">
        <f>IF(#REF!="ON",IF(RIGHT(#REF!,1)=".","",IF(#REF!&lt;0,"",#REF!)),"")</f>
        <v>#REF!</v>
      </c>
      <c r="X218" s="18" t="e">
        <f>IF(#REF!="ON",IF(RIGHT(#REF!,1)=".","",IF(#REF!&lt;0,"",#REF!)),"")</f>
        <v>#REF!</v>
      </c>
      <c r="Y218" s="18" t="e">
        <f>IF(#REF!="ON",IF(RIGHT(#REF!,1)=".","",IF(#REF!&lt;0,"",#REF!)),"")</f>
        <v>#REF!</v>
      </c>
      <c r="Z218" s="18" t="e">
        <f>IF(#REF!="ON",IF(RIGHT(#REF!,1)=".","",IF(#REF!&lt;0,"",#REF!)),"")</f>
        <v>#REF!</v>
      </c>
      <c r="AA218" s="18" t="e">
        <f>IF(#REF!="ON",IF(RIGHT(#REF!,1)=".","",IF(#REF!&lt;0,"",#REF!)),"")</f>
        <v>#REF!</v>
      </c>
      <c r="AB218" s="18" t="e">
        <f>IF(#REF!="ON",IF(RIGHT(#REF!,1)=".","",IF(#REF!&lt;0,"",#REF!)),"")</f>
        <v>#REF!</v>
      </c>
      <c r="AC218" s="18" t="e">
        <f>IF(#REF!="ON",IF(RIGHT(#REF!,1)=".","",IF(#REF!&lt;0,"",#REF!)),"")</f>
        <v>#REF!</v>
      </c>
      <c r="AD218" s="19" t="e">
        <f>IF(#REF!="ON",IF(RIGHT(#REF!,1)=".","",IF(#REF!&lt;0,"",#REF!)),"")</f>
        <v>#REF!</v>
      </c>
    </row>
    <row r="219" spans="1:30" ht="28.7" customHeight="1">
      <c r="A219" s="13">
        <v>218</v>
      </c>
      <c r="B219" s="21">
        <f t="shared" si="6"/>
        <v>0</v>
      </c>
      <c r="C219" s="20" t="e">
        <f>LOOKUP(A219,#REF!,#REF!)</f>
        <v>#REF!</v>
      </c>
      <c r="D219" s="16" t="e">
        <f>IF(#REF!="ON",F219&amp;IF(#REF!&gt;0,",giảm "&amp;#REF!&amp;"% học phí",""),"")</f>
        <v>#REF!</v>
      </c>
      <c r="E219" s="17" t="e">
        <f>IF(#REF!="ON",SUMIF(#REF!,"&gt;0"),"")</f>
        <v>#REF!</v>
      </c>
      <c r="F219" s="16"/>
      <c r="G219" s="18" t="e">
        <f>IF(#REF!="ON",IF(RIGHT(#REF!,1)=".","",IF(#REF!&lt;0,"",#REF!)),"")</f>
        <v>#REF!</v>
      </c>
      <c r="H219" s="18" t="e">
        <f>IF(#REF!="ON",IF(RIGHT(#REF!,1)=".","",IF(#REF!&lt;0,"",#REF!)),"")</f>
        <v>#REF!</v>
      </c>
      <c r="I219" s="18" t="e">
        <f>IF(#REF!="ON",IF(RIGHT(#REF!,1)=".","",IF(#REF!&lt;0,"",#REF!)),"")</f>
        <v>#REF!</v>
      </c>
      <c r="J219" s="18" t="e">
        <f>IF(#REF!="ON",IF(RIGHT(#REF!,1)=".","",IF(#REF!&lt;0,"",#REF!)),"")</f>
        <v>#REF!</v>
      </c>
      <c r="K219" s="18" t="e">
        <f>IF(#REF!="ON",IF(RIGHT(#REF!,1)=".","",IF(#REF!&lt;0,"",#REF!)),"")</f>
        <v>#REF!</v>
      </c>
      <c r="L219" s="18" t="e">
        <f>IF(#REF!="ON",IF(RIGHT(#REF!,1)=".","",IF(#REF!&lt;0,"",#REF!)),"")</f>
        <v>#REF!</v>
      </c>
      <c r="M219" s="18" t="e">
        <f>IF(#REF!="ON",IF(RIGHT(#REF!,1)=".","",IF(#REF!&lt;0,"",#REF!)),"")</f>
        <v>#REF!</v>
      </c>
      <c r="N219" s="18" t="e">
        <f>IF(#REF!="ON",IF(RIGHT(#REF!,1)=".","",IF(#REF!&lt;0,"",#REF!)),"")</f>
        <v>#REF!</v>
      </c>
      <c r="O219" s="18"/>
      <c r="P219" s="18"/>
      <c r="Q219" s="18"/>
      <c r="R219" s="18"/>
      <c r="S219" s="18"/>
      <c r="T219" s="18" t="e">
        <f>IF(#REF!="ON",IF(RIGHT(#REF!,1)=".","",IF(#REF!&lt;0,"",#REF!)),"")</f>
        <v>#REF!</v>
      </c>
      <c r="U219" s="18" t="e">
        <f>IF(#REF!="ON",IF(RIGHT(#REF!,1)=".","",IF(#REF!&lt;0,"",#REF!)),"")</f>
        <v>#REF!</v>
      </c>
      <c r="V219" s="18" t="e">
        <f>IF(#REF!="ON",IF(RIGHT(#REF!,1)=".","",IF(#REF!&lt;0,"",#REF!)),"")</f>
        <v>#REF!</v>
      </c>
      <c r="W219" s="18" t="e">
        <f>IF(#REF!="ON",IF(RIGHT(#REF!,1)=".","",IF(#REF!&lt;0,"",#REF!)),"")</f>
        <v>#REF!</v>
      </c>
      <c r="X219" s="18" t="e">
        <f>IF(#REF!="ON",IF(RIGHT(#REF!,1)=".","",IF(#REF!&lt;0,"",#REF!)),"")</f>
        <v>#REF!</v>
      </c>
      <c r="Y219" s="18" t="e">
        <f>IF(#REF!="ON",IF(RIGHT(#REF!,1)=".","",IF(#REF!&lt;0,"",#REF!)),"")</f>
        <v>#REF!</v>
      </c>
      <c r="Z219" s="18" t="e">
        <f>IF(#REF!="ON",IF(RIGHT(#REF!,1)=".","",IF(#REF!&lt;0,"",#REF!)),"")</f>
        <v>#REF!</v>
      </c>
      <c r="AA219" s="18" t="e">
        <f>IF(#REF!="ON",IF(RIGHT(#REF!,1)=".","",IF(#REF!&lt;0,"",#REF!)),"")</f>
        <v>#REF!</v>
      </c>
      <c r="AB219" s="18" t="e">
        <f>IF(#REF!="ON",IF(RIGHT(#REF!,1)=".","",IF(#REF!&lt;0,"",#REF!)),"")</f>
        <v>#REF!</v>
      </c>
      <c r="AC219" s="18" t="e">
        <f>IF(#REF!="ON",IF(RIGHT(#REF!,1)=".","",IF(#REF!&lt;0,"",#REF!)),"")</f>
        <v>#REF!</v>
      </c>
      <c r="AD219" s="19" t="e">
        <f>IF(#REF!="ON",IF(RIGHT(#REF!,1)=".","",IF(#REF!&lt;0,"",#REF!)),"")</f>
        <v>#REF!</v>
      </c>
    </row>
    <row r="220" spans="1:30" ht="28.7" customHeight="1">
      <c r="A220" s="13">
        <v>219</v>
      </c>
      <c r="B220" s="21">
        <f t="shared" si="6"/>
        <v>0</v>
      </c>
      <c r="C220" s="20" t="e">
        <f>LOOKUP(A220,#REF!,#REF!)</f>
        <v>#REF!</v>
      </c>
      <c r="D220" s="16" t="e">
        <f>IF(#REF!="ON",F220&amp;IF(#REF!&gt;0,",giảm "&amp;#REF!&amp;"% học phí",""),"")</f>
        <v>#REF!</v>
      </c>
      <c r="E220" s="17" t="e">
        <f>IF(#REF!="ON",SUMIF(#REF!,"&gt;0"),"")</f>
        <v>#REF!</v>
      </c>
      <c r="F220" s="16"/>
      <c r="G220" s="18" t="e">
        <f>IF(#REF!="ON",IF(RIGHT(#REF!,1)=".","",IF(#REF!&lt;0,"",#REF!)),"")</f>
        <v>#REF!</v>
      </c>
      <c r="H220" s="18" t="e">
        <f>IF(#REF!="ON",IF(RIGHT(#REF!,1)=".","",IF(#REF!&lt;0,"",#REF!)),"")</f>
        <v>#REF!</v>
      </c>
      <c r="I220" s="18" t="e">
        <f>IF(#REF!="ON",IF(RIGHT(#REF!,1)=".","",IF(#REF!&lt;0,"",#REF!)),"")</f>
        <v>#REF!</v>
      </c>
      <c r="J220" s="18" t="e">
        <f>IF(#REF!="ON",IF(RIGHT(#REF!,1)=".","",IF(#REF!&lt;0,"",#REF!)),"")</f>
        <v>#REF!</v>
      </c>
      <c r="K220" s="18" t="e">
        <f>IF(#REF!="ON",IF(RIGHT(#REF!,1)=".","",IF(#REF!&lt;0,"",#REF!)),"")</f>
        <v>#REF!</v>
      </c>
      <c r="L220" s="18" t="e">
        <f>IF(#REF!="ON",IF(RIGHT(#REF!,1)=".","",IF(#REF!&lt;0,"",#REF!)),"")</f>
        <v>#REF!</v>
      </c>
      <c r="M220" s="18" t="e">
        <f>IF(#REF!="ON",IF(RIGHT(#REF!,1)=".","",IF(#REF!&lt;0,"",#REF!)),"")</f>
        <v>#REF!</v>
      </c>
      <c r="N220" s="18" t="e">
        <f>IF(#REF!="ON",IF(RIGHT(#REF!,1)=".","",IF(#REF!&lt;0,"",#REF!)),"")</f>
        <v>#REF!</v>
      </c>
      <c r="O220" s="18"/>
      <c r="P220" s="18"/>
      <c r="Q220" s="18"/>
      <c r="R220" s="18"/>
      <c r="S220" s="18"/>
      <c r="T220" s="18" t="e">
        <f>IF(#REF!="ON",IF(RIGHT(#REF!,1)=".","",IF(#REF!&lt;0,"",#REF!)),"")</f>
        <v>#REF!</v>
      </c>
      <c r="U220" s="18" t="e">
        <f>IF(#REF!="ON",IF(RIGHT(#REF!,1)=".","",IF(#REF!&lt;0,"",#REF!)),"")</f>
        <v>#REF!</v>
      </c>
      <c r="V220" s="18" t="e">
        <f>IF(#REF!="ON",IF(RIGHT(#REF!,1)=".","",IF(#REF!&lt;0,"",#REF!)),"")</f>
        <v>#REF!</v>
      </c>
      <c r="W220" s="18" t="e">
        <f>IF(#REF!="ON",IF(RIGHT(#REF!,1)=".","",IF(#REF!&lt;0,"",#REF!)),"")</f>
        <v>#REF!</v>
      </c>
      <c r="X220" s="18" t="e">
        <f>IF(#REF!="ON",IF(RIGHT(#REF!,1)=".","",IF(#REF!&lt;0,"",#REF!)),"")</f>
        <v>#REF!</v>
      </c>
      <c r="Y220" s="18" t="e">
        <f>IF(#REF!="ON",IF(RIGHT(#REF!,1)=".","",IF(#REF!&lt;0,"",#REF!)),"")</f>
        <v>#REF!</v>
      </c>
      <c r="Z220" s="18" t="e">
        <f>IF(#REF!="ON",IF(RIGHT(#REF!,1)=".","",IF(#REF!&lt;0,"",#REF!)),"")</f>
        <v>#REF!</v>
      </c>
      <c r="AA220" s="18" t="e">
        <f>IF(#REF!="ON",IF(RIGHT(#REF!,1)=".","",IF(#REF!&lt;0,"",#REF!)),"")</f>
        <v>#REF!</v>
      </c>
      <c r="AB220" s="18" t="e">
        <f>IF(#REF!="ON",IF(RIGHT(#REF!,1)=".","",IF(#REF!&lt;0,"",#REF!)),"")</f>
        <v>#REF!</v>
      </c>
      <c r="AC220" s="18" t="e">
        <f>IF(#REF!="ON",IF(RIGHT(#REF!,1)=".","",IF(#REF!&lt;0,"",#REF!)),"")</f>
        <v>#REF!</v>
      </c>
      <c r="AD220" s="19" t="e">
        <f>IF(#REF!="ON",IF(RIGHT(#REF!,1)=".","",IF(#REF!&lt;0,"",#REF!)),"")</f>
        <v>#REF!</v>
      </c>
    </row>
    <row r="221" spans="1:30" ht="28.7" customHeight="1">
      <c r="A221" s="13">
        <v>220</v>
      </c>
      <c r="B221" s="21">
        <f t="shared" si="6"/>
        <v>0</v>
      </c>
      <c r="C221" s="20" t="e">
        <f>LOOKUP(A221,#REF!,#REF!)</f>
        <v>#REF!</v>
      </c>
      <c r="D221" s="16" t="e">
        <f>IF(#REF!="ON",F221&amp;IF(#REF!&gt;0,",giảm "&amp;#REF!&amp;"% học phí",""),"")</f>
        <v>#REF!</v>
      </c>
      <c r="E221" s="17" t="e">
        <f>IF(#REF!="ON",SUMIF(#REF!,"&gt;0"),"")</f>
        <v>#REF!</v>
      </c>
      <c r="F221" s="16"/>
      <c r="G221" s="18" t="e">
        <f>IF(#REF!="ON",IF(RIGHT(#REF!,1)=".","",IF(#REF!&lt;0,"",#REF!)),"")</f>
        <v>#REF!</v>
      </c>
      <c r="H221" s="18" t="e">
        <f>IF(#REF!="ON",IF(RIGHT(#REF!,1)=".","",IF(#REF!&lt;0,"",#REF!)),"")</f>
        <v>#REF!</v>
      </c>
      <c r="I221" s="18" t="e">
        <f>IF(#REF!="ON",IF(RIGHT(#REF!,1)=".","",IF(#REF!&lt;0,"",#REF!)),"")</f>
        <v>#REF!</v>
      </c>
      <c r="J221" s="18" t="e">
        <f>IF(#REF!="ON",IF(RIGHT(#REF!,1)=".","",IF(#REF!&lt;0,"",#REF!)),"")</f>
        <v>#REF!</v>
      </c>
      <c r="K221" s="18" t="e">
        <f>IF(#REF!="ON",IF(RIGHT(#REF!,1)=".","",IF(#REF!&lt;0,"",#REF!)),"")</f>
        <v>#REF!</v>
      </c>
      <c r="L221" s="18" t="e">
        <f>IF(#REF!="ON",IF(RIGHT(#REF!,1)=".","",IF(#REF!&lt;0,"",#REF!)),"")</f>
        <v>#REF!</v>
      </c>
      <c r="M221" s="18" t="e">
        <f>IF(#REF!="ON",IF(RIGHT(#REF!,1)=".","",IF(#REF!&lt;0,"",#REF!)),"")</f>
        <v>#REF!</v>
      </c>
      <c r="N221" s="18" t="e">
        <f>IF(#REF!="ON",IF(RIGHT(#REF!,1)=".","",IF(#REF!&lt;0,"",#REF!)),"")</f>
        <v>#REF!</v>
      </c>
      <c r="O221" s="18"/>
      <c r="P221" s="18"/>
      <c r="Q221" s="18"/>
      <c r="R221" s="18"/>
      <c r="S221" s="18"/>
      <c r="T221" s="18" t="e">
        <f>IF(#REF!="ON",IF(RIGHT(#REF!,1)=".","",IF(#REF!&lt;0,"",#REF!)),"")</f>
        <v>#REF!</v>
      </c>
      <c r="U221" s="18" t="e">
        <f>IF(#REF!="ON",IF(RIGHT(#REF!,1)=".","",IF(#REF!&lt;0,"",#REF!)),"")</f>
        <v>#REF!</v>
      </c>
      <c r="V221" s="18" t="e">
        <f>IF(#REF!="ON",IF(RIGHT(#REF!,1)=".","",IF(#REF!&lt;0,"",#REF!)),"")</f>
        <v>#REF!</v>
      </c>
      <c r="W221" s="18" t="e">
        <f>IF(#REF!="ON",IF(RIGHT(#REF!,1)=".","",IF(#REF!&lt;0,"",#REF!)),"")</f>
        <v>#REF!</v>
      </c>
      <c r="X221" s="18" t="e">
        <f>IF(#REF!="ON",IF(RIGHT(#REF!,1)=".","",IF(#REF!&lt;0,"",#REF!)),"")</f>
        <v>#REF!</v>
      </c>
      <c r="Y221" s="18" t="e">
        <f>IF(#REF!="ON",IF(RIGHT(#REF!,1)=".","",IF(#REF!&lt;0,"",#REF!)),"")</f>
        <v>#REF!</v>
      </c>
      <c r="Z221" s="18" t="e">
        <f>IF(#REF!="ON",IF(RIGHT(#REF!,1)=".","",IF(#REF!&lt;0,"",#REF!)),"")</f>
        <v>#REF!</v>
      </c>
      <c r="AA221" s="18" t="e">
        <f>IF(#REF!="ON",IF(RIGHT(#REF!,1)=".","",IF(#REF!&lt;0,"",#REF!)),"")</f>
        <v>#REF!</v>
      </c>
      <c r="AB221" s="18" t="e">
        <f>IF(#REF!="ON",IF(RIGHT(#REF!,1)=".","",IF(#REF!&lt;0,"",#REF!)),"")</f>
        <v>#REF!</v>
      </c>
      <c r="AC221" s="18" t="e">
        <f>IF(#REF!="ON",IF(RIGHT(#REF!,1)=".","",IF(#REF!&lt;0,"",#REF!)),"")</f>
        <v>#REF!</v>
      </c>
      <c r="AD221" s="19" t="e">
        <f>IF(#REF!="ON",IF(RIGHT(#REF!,1)=".","",IF(#REF!&lt;0,"",#REF!)),"")</f>
        <v>#REF!</v>
      </c>
    </row>
    <row r="222" spans="1:30" ht="28.7" customHeight="1">
      <c r="A222" s="13">
        <v>221</v>
      </c>
      <c r="B222" s="21">
        <f t="shared" si="6"/>
        <v>0</v>
      </c>
      <c r="C222" s="20" t="e">
        <f>LOOKUP(A222,#REF!,#REF!)</f>
        <v>#REF!</v>
      </c>
      <c r="D222" s="16" t="e">
        <f>IF(#REF!="ON",F222&amp;IF(#REF!&gt;0,",giảm "&amp;#REF!&amp;"% học phí",""),"")</f>
        <v>#REF!</v>
      </c>
      <c r="E222" s="17" t="e">
        <f>IF(#REF!="ON",SUMIF(#REF!,"&gt;0"),"")</f>
        <v>#REF!</v>
      </c>
      <c r="F222" s="16"/>
      <c r="G222" s="18" t="e">
        <f>IF(#REF!="ON",IF(RIGHT(#REF!,1)=".","",IF(#REF!&lt;0,"",#REF!)),"")</f>
        <v>#REF!</v>
      </c>
      <c r="H222" s="18" t="e">
        <f>IF(#REF!="ON",IF(RIGHT(#REF!,1)=".","",IF(#REF!&lt;0,"",#REF!)),"")</f>
        <v>#REF!</v>
      </c>
      <c r="I222" s="18" t="e">
        <f>IF(#REF!="ON",IF(RIGHT(#REF!,1)=".","",IF(#REF!&lt;0,"",#REF!)),"")</f>
        <v>#REF!</v>
      </c>
      <c r="J222" s="18" t="e">
        <f>IF(#REF!="ON",IF(RIGHT(#REF!,1)=".","",IF(#REF!&lt;0,"",#REF!)),"")</f>
        <v>#REF!</v>
      </c>
      <c r="K222" s="18" t="e">
        <f>IF(#REF!="ON",IF(RIGHT(#REF!,1)=".","",IF(#REF!&lt;0,"",#REF!)),"")</f>
        <v>#REF!</v>
      </c>
      <c r="L222" s="18" t="e">
        <f>IF(#REF!="ON",IF(RIGHT(#REF!,1)=".","",IF(#REF!&lt;0,"",#REF!)),"")</f>
        <v>#REF!</v>
      </c>
      <c r="M222" s="18" t="e">
        <f>IF(#REF!="ON",IF(RIGHT(#REF!,1)=".","",IF(#REF!&lt;0,"",#REF!)),"")</f>
        <v>#REF!</v>
      </c>
      <c r="N222" s="18" t="e">
        <f>IF(#REF!="ON",IF(RIGHT(#REF!,1)=".","",IF(#REF!&lt;0,"",#REF!)),"")</f>
        <v>#REF!</v>
      </c>
      <c r="O222" s="18"/>
      <c r="P222" s="18"/>
      <c r="Q222" s="18"/>
      <c r="R222" s="18"/>
      <c r="S222" s="18"/>
      <c r="T222" s="18" t="e">
        <f>IF(#REF!="ON",IF(RIGHT(#REF!,1)=".","",IF(#REF!&lt;0,"",#REF!)),"")</f>
        <v>#REF!</v>
      </c>
      <c r="U222" s="18" t="e">
        <f>IF(#REF!="ON",IF(RIGHT(#REF!,1)=".","",IF(#REF!&lt;0,"",#REF!)),"")</f>
        <v>#REF!</v>
      </c>
      <c r="V222" s="18" t="e">
        <f>IF(#REF!="ON",IF(RIGHT(#REF!,1)=".","",IF(#REF!&lt;0,"",#REF!)),"")</f>
        <v>#REF!</v>
      </c>
      <c r="W222" s="18" t="e">
        <f>IF(#REF!="ON",IF(RIGHT(#REF!,1)=".","",IF(#REF!&lt;0,"",#REF!)),"")</f>
        <v>#REF!</v>
      </c>
      <c r="X222" s="18" t="e">
        <f>IF(#REF!="ON",IF(RIGHT(#REF!,1)=".","",IF(#REF!&lt;0,"",#REF!)),"")</f>
        <v>#REF!</v>
      </c>
      <c r="Y222" s="18" t="e">
        <f>IF(#REF!="ON",IF(RIGHT(#REF!,1)=".","",IF(#REF!&lt;0,"",#REF!)),"")</f>
        <v>#REF!</v>
      </c>
      <c r="Z222" s="18" t="e">
        <f>IF(#REF!="ON",IF(RIGHT(#REF!,1)=".","",IF(#REF!&lt;0,"",#REF!)),"")</f>
        <v>#REF!</v>
      </c>
      <c r="AA222" s="18" t="e">
        <f>IF(#REF!="ON",IF(RIGHT(#REF!,1)=".","",IF(#REF!&lt;0,"",#REF!)),"")</f>
        <v>#REF!</v>
      </c>
      <c r="AB222" s="18" t="e">
        <f>IF(#REF!="ON",IF(RIGHT(#REF!,1)=".","",IF(#REF!&lt;0,"",#REF!)),"")</f>
        <v>#REF!</v>
      </c>
      <c r="AC222" s="18" t="e">
        <f>IF(#REF!="ON",IF(RIGHT(#REF!,1)=".","",IF(#REF!&lt;0,"",#REF!)),"")</f>
        <v>#REF!</v>
      </c>
      <c r="AD222" s="19" t="e">
        <f>IF(#REF!="ON",IF(RIGHT(#REF!,1)=".","",IF(#REF!&lt;0,"",#REF!)),"")</f>
        <v>#REF!</v>
      </c>
    </row>
    <row r="223" spans="1:30" ht="28.7" customHeight="1">
      <c r="A223" s="13">
        <v>222</v>
      </c>
      <c r="B223" s="21">
        <f t="shared" si="1"/>
        <v>10</v>
      </c>
      <c r="C223" s="20" t="e">
        <f>LOOKUP(A223,#REF!,#REF!)</f>
        <v>#REF!</v>
      </c>
      <c r="D223" s="16" t="e">
        <f>IF(#REF!="ON",F223&amp;IF(#REF!&gt;0,",giảm "&amp;#REF!&amp;"% học phí",""),"")</f>
        <v>#REF!</v>
      </c>
      <c r="E223" s="17" t="e">
        <f>IF(#REF!="ON",SUMIF(#REF!,"&gt;0"),"")</f>
        <v>#REF!</v>
      </c>
      <c r="F223" s="16"/>
      <c r="G223" s="18" t="e">
        <f>IF(#REF!="ON",IF(RIGHT(#REF!,1)=".","",IF(#REF!&lt;0,"",#REF!)),"")</f>
        <v>#REF!</v>
      </c>
      <c r="H223" s="18" t="e">
        <f>IF(#REF!="ON",IF(RIGHT(#REF!,1)=".","",IF(#REF!&lt;0,"",#REF!)),"")</f>
        <v>#REF!</v>
      </c>
      <c r="I223" s="18" t="e">
        <f>IF(#REF!="ON",IF(RIGHT(#REF!,1)=".","",IF(#REF!&lt;0,"",#REF!)),"")</f>
        <v>#REF!</v>
      </c>
      <c r="J223" s="18" t="e">
        <f>IF(#REF!="ON",IF(RIGHT(#REF!,1)=".","",IF(#REF!&lt;0,"",#REF!)),"")</f>
        <v>#REF!</v>
      </c>
      <c r="K223" s="18" t="e">
        <f>IF(#REF!="ON",IF(RIGHT(#REF!,1)=".","",IF(#REF!&lt;0,"",#REF!)),"")</f>
        <v>#REF!</v>
      </c>
      <c r="L223" s="18" t="e">
        <f>IF(#REF!="ON",IF(RIGHT(#REF!,1)=".","",IF(#REF!&lt;0,"",#REF!)),"")</f>
        <v>#REF!</v>
      </c>
      <c r="M223" s="18" t="e">
        <f>IF(#REF!="ON",IF(RIGHT(#REF!,1)=".","",IF(#REF!&lt;0,"",#REF!)),"")</f>
        <v>#REF!</v>
      </c>
      <c r="N223" s="18" t="e">
        <f>IF(#REF!="ON",IF(RIGHT(#REF!,1)=".","",IF(#REF!&lt;0,"",#REF!)),"")</f>
        <v>#REF!</v>
      </c>
      <c r="O223" s="18"/>
      <c r="P223" s="18"/>
      <c r="Q223" s="18"/>
      <c r="R223" s="18"/>
      <c r="S223" s="18"/>
      <c r="T223" s="18" t="e">
        <f>IF(#REF!="ON",IF(RIGHT(#REF!,1)=".","",IF(#REF!&lt;0,"",#REF!)),"")</f>
        <v>#REF!</v>
      </c>
      <c r="U223" s="18" t="e">
        <f>IF(#REF!="ON",IF(RIGHT(#REF!,1)=".","",IF(#REF!&lt;0,"",#REF!)),"")</f>
        <v>#REF!</v>
      </c>
      <c r="V223" s="18" t="e">
        <f>IF(#REF!="ON",IF(RIGHT(#REF!,1)=".","",IF(#REF!&lt;0,"",#REF!)),"")</f>
        <v>#REF!</v>
      </c>
      <c r="W223" s="18" t="e">
        <f>IF(#REF!="ON",IF(RIGHT(#REF!,1)=".","",IF(#REF!&lt;0,"",#REF!)),"")</f>
        <v>#REF!</v>
      </c>
      <c r="X223" s="18" t="e">
        <f>IF(#REF!="ON",IF(RIGHT(#REF!,1)=".","",IF(#REF!&lt;0,"",#REF!)),"")</f>
        <v>#REF!</v>
      </c>
      <c r="Y223" s="18" t="e">
        <f>IF(#REF!="ON",IF(RIGHT(#REF!,1)=".","",IF(#REF!&lt;0,"",#REF!)),"")</f>
        <v>#REF!</v>
      </c>
      <c r="Z223" s="18" t="e">
        <f>IF(#REF!="ON",IF(RIGHT(#REF!,1)=".","",IF(#REF!&lt;0,"",#REF!)),"")</f>
        <v>#REF!</v>
      </c>
      <c r="AA223" s="18" t="e">
        <f>IF(#REF!="ON",IF(RIGHT(#REF!,1)=".","",IF(#REF!&lt;0,"",#REF!)),"")</f>
        <v>#REF!</v>
      </c>
      <c r="AB223" s="18" t="e">
        <f>IF(#REF!="ON",IF(RIGHT(#REF!,1)=".","",IF(#REF!&lt;0,"",#REF!)),"")</f>
        <v>#REF!</v>
      </c>
      <c r="AC223" s="18" t="e">
        <f>IF(#REF!="ON",IF(RIGHT(#REF!,1)=".","",IF(#REF!&lt;0,"",#REF!)),"")</f>
        <v>#REF!</v>
      </c>
      <c r="AD223" s="19" t="e">
        <f>IF(#REF!="ON",IF(RIGHT(#REF!,1)=".","",IF(#REF!&lt;0,"",#REF!)),"")</f>
        <v>#REF!</v>
      </c>
    </row>
    <row r="224" spans="1:30" ht="28.7" customHeight="1">
      <c r="A224" s="13">
        <v>223</v>
      </c>
      <c r="B224" s="21">
        <f>10+10+10</f>
        <v>30</v>
      </c>
      <c r="C224" s="20" t="e">
        <f>LOOKUP(A224,#REF!,#REF!)</f>
        <v>#REF!</v>
      </c>
      <c r="D224" s="16" t="e">
        <f>IF(#REF!="ON",F224&amp;IF(#REF!&gt;0,",giảm "&amp;#REF!&amp;"% học phí",""),"")</f>
        <v>#REF!</v>
      </c>
      <c r="E224" s="17" t="e">
        <f>IF(#REF!="ON",SUMIF(#REF!,"&gt;0"),"")</f>
        <v>#REF!</v>
      </c>
      <c r="F224" s="16"/>
      <c r="G224" s="18" t="e">
        <f>IF(#REF!="ON",IF(RIGHT(#REF!,1)=".","",IF(#REF!&lt;0,"",#REF!)),"")</f>
        <v>#REF!</v>
      </c>
      <c r="H224" s="18" t="e">
        <f>IF(#REF!="ON",IF(RIGHT(#REF!,1)=".","",IF(#REF!&lt;0,"",#REF!)),"")</f>
        <v>#REF!</v>
      </c>
      <c r="I224" s="18" t="e">
        <f>IF(#REF!="ON",IF(RIGHT(#REF!,1)=".","",IF(#REF!&lt;0,"",#REF!)),"")</f>
        <v>#REF!</v>
      </c>
      <c r="J224" s="18" t="e">
        <f>IF(#REF!="ON",IF(RIGHT(#REF!,1)=".","",IF(#REF!&lt;0,"",#REF!)),"")</f>
        <v>#REF!</v>
      </c>
      <c r="K224" s="18" t="e">
        <f>IF(#REF!="ON",IF(RIGHT(#REF!,1)=".","",IF(#REF!&lt;0,"",#REF!)),"")</f>
        <v>#REF!</v>
      </c>
      <c r="L224" s="18" t="e">
        <f>IF(#REF!="ON",IF(RIGHT(#REF!,1)=".","",IF(#REF!&lt;0,"",#REF!)),"")</f>
        <v>#REF!</v>
      </c>
      <c r="M224" s="18" t="e">
        <f>IF(#REF!="ON",IF(RIGHT(#REF!,1)=".","",IF(#REF!&lt;0,"",#REF!)),"")</f>
        <v>#REF!</v>
      </c>
      <c r="N224" s="18" t="e">
        <f>IF(#REF!="ON",IF(RIGHT(#REF!,1)=".","",IF(#REF!&lt;0,"",#REF!)),"")</f>
        <v>#REF!</v>
      </c>
      <c r="O224" s="18"/>
      <c r="P224" s="18"/>
      <c r="Q224" s="18"/>
      <c r="R224" s="18"/>
      <c r="S224" s="18"/>
      <c r="T224" s="18" t="e">
        <f>IF(#REF!="ON",IF(RIGHT(#REF!,1)=".","",IF(#REF!&lt;0,"",#REF!)),"")</f>
        <v>#REF!</v>
      </c>
      <c r="U224" s="18" t="e">
        <f>IF(#REF!="ON",IF(RIGHT(#REF!,1)=".","",IF(#REF!&lt;0,"",#REF!)),"")</f>
        <v>#REF!</v>
      </c>
      <c r="V224" s="18" t="e">
        <f>IF(#REF!="ON",IF(RIGHT(#REF!,1)=".","",IF(#REF!&lt;0,"",#REF!)),"")</f>
        <v>#REF!</v>
      </c>
      <c r="W224" s="18" t="e">
        <f>IF(#REF!="ON",IF(RIGHT(#REF!,1)=".","",IF(#REF!&lt;0,"",#REF!)),"")</f>
        <v>#REF!</v>
      </c>
      <c r="X224" s="18" t="e">
        <f>IF(#REF!="ON",IF(RIGHT(#REF!,1)=".","",IF(#REF!&lt;0,"",#REF!)),"")</f>
        <v>#REF!</v>
      </c>
      <c r="Y224" s="18" t="e">
        <f>IF(#REF!="ON",IF(RIGHT(#REF!,1)=".","",IF(#REF!&lt;0,"",#REF!)),"")</f>
        <v>#REF!</v>
      </c>
      <c r="Z224" s="18" t="e">
        <f>IF(#REF!="ON",IF(RIGHT(#REF!,1)=".","",IF(#REF!&lt;0,"",#REF!)),"")</f>
        <v>#REF!</v>
      </c>
      <c r="AA224" s="18" t="e">
        <f>IF(#REF!="ON",IF(RIGHT(#REF!,1)=".","",IF(#REF!&lt;0,"",#REF!)),"")</f>
        <v>#REF!</v>
      </c>
      <c r="AB224" s="18" t="e">
        <f>IF(#REF!="ON",IF(RIGHT(#REF!,1)=".","",IF(#REF!&lt;0,"",#REF!)),"")</f>
        <v>#REF!</v>
      </c>
      <c r="AC224" s="18" t="e">
        <f>IF(#REF!="ON",IF(RIGHT(#REF!,1)=".","",IF(#REF!&lt;0,"",#REF!)),"")</f>
        <v>#REF!</v>
      </c>
      <c r="AD224" s="19" t="e">
        <f>IF(#REF!="ON",IF(RIGHT(#REF!,1)=".","",IF(#REF!&lt;0,"",#REF!)),"")</f>
        <v>#REF!</v>
      </c>
    </row>
    <row r="225" spans="1:30" ht="28.7" customHeight="1">
      <c r="A225" s="13">
        <v>224</v>
      </c>
      <c r="B225" s="21">
        <f t="shared" si="6"/>
        <v>0</v>
      </c>
      <c r="C225" s="20" t="e">
        <f>LOOKUP(A225,#REF!,#REF!)</f>
        <v>#REF!</v>
      </c>
      <c r="D225" s="16" t="e">
        <f>IF(#REF!="ON",F225&amp;IF(#REF!&gt;0,",giảm "&amp;#REF!&amp;"% học phí",""),"")</f>
        <v>#REF!</v>
      </c>
      <c r="E225" s="17" t="e">
        <f>IF(#REF!="ON",SUMIF(#REF!,"&gt;0"),"")</f>
        <v>#REF!</v>
      </c>
      <c r="F225" s="16"/>
      <c r="G225" s="18" t="e">
        <f>IF(#REF!="ON",IF(RIGHT(#REF!,1)=".","",IF(#REF!&lt;0,"",#REF!)),"")</f>
        <v>#REF!</v>
      </c>
      <c r="H225" s="18" t="e">
        <f>IF(#REF!="ON",IF(RIGHT(#REF!,1)=".","",IF(#REF!&lt;0,"",#REF!)),"")</f>
        <v>#REF!</v>
      </c>
      <c r="I225" s="18" t="e">
        <f>IF(#REF!="ON",IF(RIGHT(#REF!,1)=".","",IF(#REF!&lt;0,"",#REF!)),"")</f>
        <v>#REF!</v>
      </c>
      <c r="J225" s="18" t="e">
        <f>IF(#REF!="ON",IF(RIGHT(#REF!,1)=".","",IF(#REF!&lt;0,"",#REF!)),"")</f>
        <v>#REF!</v>
      </c>
      <c r="K225" s="18" t="e">
        <f>IF(#REF!="ON",IF(RIGHT(#REF!,1)=".","",IF(#REF!&lt;0,"",#REF!)),"")</f>
        <v>#REF!</v>
      </c>
      <c r="L225" s="18" t="e">
        <f>IF(#REF!="ON",IF(RIGHT(#REF!,1)=".","",IF(#REF!&lt;0,"",#REF!)),"")</f>
        <v>#REF!</v>
      </c>
      <c r="M225" s="18" t="e">
        <f>IF(#REF!="ON",IF(RIGHT(#REF!,1)=".","",IF(#REF!&lt;0,"",#REF!)),"")</f>
        <v>#REF!</v>
      </c>
      <c r="N225" s="18" t="e">
        <f>IF(#REF!="ON",IF(RIGHT(#REF!,1)=".","",IF(#REF!&lt;0,"",#REF!)),"")</f>
        <v>#REF!</v>
      </c>
      <c r="O225" s="18"/>
      <c r="P225" s="18"/>
      <c r="Q225" s="18"/>
      <c r="R225" s="18"/>
      <c r="S225" s="18"/>
      <c r="T225" s="18" t="e">
        <f>IF(#REF!="ON",IF(RIGHT(#REF!,1)=".","",IF(#REF!&lt;0,"",#REF!)),"")</f>
        <v>#REF!</v>
      </c>
      <c r="U225" s="18" t="e">
        <f>IF(#REF!="ON",IF(RIGHT(#REF!,1)=".","",IF(#REF!&lt;0,"",#REF!)),"")</f>
        <v>#REF!</v>
      </c>
      <c r="V225" s="18" t="e">
        <f>IF(#REF!="ON",IF(RIGHT(#REF!,1)=".","",IF(#REF!&lt;0,"",#REF!)),"")</f>
        <v>#REF!</v>
      </c>
      <c r="W225" s="18" t="e">
        <f>IF(#REF!="ON",IF(RIGHT(#REF!,1)=".","",IF(#REF!&lt;0,"",#REF!)),"")</f>
        <v>#REF!</v>
      </c>
      <c r="X225" s="18" t="e">
        <f>IF(#REF!="ON",IF(RIGHT(#REF!,1)=".","",IF(#REF!&lt;0,"",#REF!)),"")</f>
        <v>#REF!</v>
      </c>
      <c r="Y225" s="18" t="e">
        <f>IF(#REF!="ON",IF(RIGHT(#REF!,1)=".","",IF(#REF!&lt;0,"",#REF!)),"")</f>
        <v>#REF!</v>
      </c>
      <c r="Z225" s="18" t="e">
        <f>IF(#REF!="ON",IF(RIGHT(#REF!,1)=".","",IF(#REF!&lt;0,"",#REF!)),"")</f>
        <v>#REF!</v>
      </c>
      <c r="AA225" s="18" t="e">
        <f>IF(#REF!="ON",IF(RIGHT(#REF!,1)=".","",IF(#REF!&lt;0,"",#REF!)),"")</f>
        <v>#REF!</v>
      </c>
      <c r="AB225" s="18" t="e">
        <f>IF(#REF!="ON",IF(RIGHT(#REF!,1)=".","",IF(#REF!&lt;0,"",#REF!)),"")</f>
        <v>#REF!</v>
      </c>
      <c r="AC225" s="18" t="e">
        <f>IF(#REF!="ON",IF(RIGHT(#REF!,1)=".","",IF(#REF!&lt;0,"",#REF!)),"")</f>
        <v>#REF!</v>
      </c>
      <c r="AD225" s="19" t="e">
        <f>IF(#REF!="ON",IF(RIGHT(#REF!,1)=".","",IF(#REF!&lt;0,"",#REF!)),"")</f>
        <v>#REF!</v>
      </c>
    </row>
    <row r="226" spans="1:30" ht="28.7" customHeight="1">
      <c r="A226" s="13">
        <v>225</v>
      </c>
      <c r="B226" s="21">
        <f t="shared" si="6"/>
        <v>0</v>
      </c>
      <c r="C226" s="20" t="e">
        <f>LOOKUP(A226,#REF!,#REF!)</f>
        <v>#REF!</v>
      </c>
      <c r="D226" s="16" t="e">
        <f>IF(#REF!="ON",F226&amp;IF(#REF!&gt;0,",giảm "&amp;#REF!&amp;"% học phí",""),"")</f>
        <v>#REF!</v>
      </c>
      <c r="E226" s="17" t="e">
        <f>IF(#REF!="ON",SUMIF(#REF!,"&gt;0"),"")</f>
        <v>#REF!</v>
      </c>
      <c r="F226" s="16"/>
      <c r="G226" s="18" t="e">
        <f>IF(#REF!="ON",IF(RIGHT(#REF!,1)=".","",IF(#REF!&lt;0,"",#REF!)),"")</f>
        <v>#REF!</v>
      </c>
      <c r="H226" s="18" t="e">
        <f>IF(#REF!="ON",IF(RIGHT(#REF!,1)=".","",IF(#REF!&lt;0,"",#REF!)),"")</f>
        <v>#REF!</v>
      </c>
      <c r="I226" s="18" t="e">
        <f>IF(#REF!="ON",IF(RIGHT(#REF!,1)=".","",IF(#REF!&lt;0,"",#REF!)),"")</f>
        <v>#REF!</v>
      </c>
      <c r="J226" s="18" t="e">
        <f>IF(#REF!="ON",IF(RIGHT(#REF!,1)=".","",IF(#REF!&lt;0,"",#REF!)),"")</f>
        <v>#REF!</v>
      </c>
      <c r="K226" s="18" t="e">
        <f>IF(#REF!="ON",IF(RIGHT(#REF!,1)=".","",IF(#REF!&lt;0,"",#REF!)),"")</f>
        <v>#REF!</v>
      </c>
      <c r="L226" s="18" t="e">
        <f>IF(#REF!="ON",IF(RIGHT(#REF!,1)=".","",IF(#REF!&lt;0,"",#REF!)),"")</f>
        <v>#REF!</v>
      </c>
      <c r="M226" s="18" t="e">
        <f>IF(#REF!="ON",IF(RIGHT(#REF!,1)=".","",IF(#REF!&lt;0,"",#REF!)),"")</f>
        <v>#REF!</v>
      </c>
      <c r="N226" s="18" t="e">
        <f>IF(#REF!="ON",IF(RIGHT(#REF!,1)=".","",IF(#REF!&lt;0,"",#REF!)),"")</f>
        <v>#REF!</v>
      </c>
      <c r="O226" s="18" t="e">
        <f>IF(#REF!="ON",IF(RIGHT(#REF!,1)=".","",IF(#REF!&lt;0,"",#REF!)),"")</f>
        <v>#REF!</v>
      </c>
      <c r="P226" s="18"/>
      <c r="Q226" s="18"/>
      <c r="R226" s="18"/>
      <c r="S226" s="18"/>
      <c r="T226" s="18" t="e">
        <f>IF(#REF!="ON",IF(RIGHT(#REF!,1)=".","",IF(#REF!&lt;0,"",#REF!)),"")</f>
        <v>#REF!</v>
      </c>
      <c r="U226" s="18" t="e">
        <f>IF(#REF!="ON",IF(RIGHT(#REF!,1)=".","",IF(#REF!&lt;0,"",#REF!)),"")</f>
        <v>#REF!</v>
      </c>
      <c r="V226" s="18" t="e">
        <f>IF(#REF!="ON",IF(RIGHT(#REF!,1)=".","",IF(#REF!&lt;0,"",#REF!)),"")</f>
        <v>#REF!</v>
      </c>
      <c r="W226" s="18" t="e">
        <f>IF(#REF!="ON",IF(RIGHT(#REF!,1)=".","",IF(#REF!&lt;0,"",#REF!)),"")</f>
        <v>#REF!</v>
      </c>
      <c r="X226" s="18" t="e">
        <f>IF(#REF!="ON",IF(RIGHT(#REF!,1)=".","",IF(#REF!&lt;0,"",#REF!)),"")</f>
        <v>#REF!</v>
      </c>
      <c r="Y226" s="18" t="e">
        <f>IF(#REF!="ON",IF(RIGHT(#REF!,1)=".","",IF(#REF!&lt;0,"",#REF!)),"")</f>
        <v>#REF!</v>
      </c>
      <c r="Z226" s="18" t="e">
        <f>IF(#REF!="ON",IF(RIGHT(#REF!,1)=".","",IF(#REF!&lt;0,"",#REF!)),"")</f>
        <v>#REF!</v>
      </c>
      <c r="AA226" s="18" t="e">
        <f>IF(#REF!="ON",IF(RIGHT(#REF!,1)=".","",IF(#REF!&lt;0,"",#REF!)),"")</f>
        <v>#REF!</v>
      </c>
      <c r="AB226" s="18" t="e">
        <f>IF(#REF!="ON",IF(RIGHT(#REF!,1)=".","",IF(#REF!&lt;0,"",#REF!)),"")</f>
        <v>#REF!</v>
      </c>
      <c r="AC226" s="18" t="e">
        <f>IF(#REF!="ON",IF(RIGHT(#REF!,1)=".","",IF(#REF!&lt;0,"",#REF!)),"")</f>
        <v>#REF!</v>
      </c>
      <c r="AD226" s="19" t="e">
        <f>IF(#REF!="ON",IF(RIGHT(#REF!,1)=".","",IF(#REF!&lt;0,"",#REF!)),"")</f>
        <v>#REF!</v>
      </c>
    </row>
    <row r="227" spans="1:30" ht="28.7" customHeight="1">
      <c r="A227" s="13">
        <v>226</v>
      </c>
      <c r="B227" s="21">
        <f t="shared" si="1"/>
        <v>10</v>
      </c>
      <c r="C227" s="20" t="e">
        <f>LOOKUP(A227,#REF!,#REF!)</f>
        <v>#REF!</v>
      </c>
      <c r="D227" s="16" t="e">
        <f>IF(#REF!="ON",F227&amp;IF(#REF!&gt;0,",giảm "&amp;#REF!&amp;"% học phí",""),"")</f>
        <v>#REF!</v>
      </c>
      <c r="E227" s="17" t="e">
        <f>IF(#REF!="ON",SUMIF(#REF!,"&gt;0"),"")</f>
        <v>#REF!</v>
      </c>
      <c r="F227" s="16"/>
      <c r="G227" s="18" t="e">
        <f>IF(#REF!="ON",IF(RIGHT(#REF!,1)=".","",IF(#REF!&lt;0,"",#REF!)),"")</f>
        <v>#REF!</v>
      </c>
      <c r="H227" s="18" t="e">
        <f>IF(#REF!="ON",IF(RIGHT(#REF!,1)=".","",IF(#REF!&lt;0,"",#REF!)),"")</f>
        <v>#REF!</v>
      </c>
      <c r="I227" s="18" t="e">
        <f>IF(#REF!="ON",IF(RIGHT(#REF!,1)=".","",IF(#REF!&lt;0,"",#REF!)),"")</f>
        <v>#REF!</v>
      </c>
      <c r="J227" s="18" t="e">
        <f>IF(#REF!="ON",IF(RIGHT(#REF!,1)=".","",IF(#REF!&lt;0,"",#REF!)),"")</f>
        <v>#REF!</v>
      </c>
      <c r="K227" s="18" t="e">
        <f>IF(#REF!="ON",IF(RIGHT(#REF!,1)=".","",IF(#REF!&lt;0,"",#REF!)),"")</f>
        <v>#REF!</v>
      </c>
      <c r="L227" s="18" t="e">
        <f>IF(#REF!="ON",IF(RIGHT(#REF!,1)=".","",IF(#REF!&lt;0,"",#REF!)),"")</f>
        <v>#REF!</v>
      </c>
      <c r="M227" s="18" t="e">
        <f>IF(#REF!="ON",IF(RIGHT(#REF!,1)=".","",IF(#REF!&lt;0,"",#REF!)),"")</f>
        <v>#REF!</v>
      </c>
      <c r="N227" s="18" t="e">
        <f>IF(#REF!="ON",IF(RIGHT(#REF!,1)=".","",IF(#REF!&lt;0,"",#REF!)),"")</f>
        <v>#REF!</v>
      </c>
      <c r="O227" s="18" t="e">
        <f>IF(#REF!="ON",IF(RIGHT(#REF!,1)=".","",IF(#REF!&lt;0,"",#REF!)),"")</f>
        <v>#REF!</v>
      </c>
      <c r="P227" s="18"/>
      <c r="Q227" s="18"/>
      <c r="R227" s="18"/>
      <c r="S227" s="18"/>
      <c r="T227" s="18" t="e">
        <f>IF(#REF!="ON",IF(RIGHT(#REF!,1)=".","",IF(#REF!&lt;0,"",#REF!)),"")</f>
        <v>#REF!</v>
      </c>
      <c r="U227" s="18" t="e">
        <f>IF(#REF!="ON",IF(RIGHT(#REF!,1)=".","",IF(#REF!&lt;0,"",#REF!)),"")</f>
        <v>#REF!</v>
      </c>
      <c r="V227" s="18" t="e">
        <f>IF(#REF!="ON",IF(RIGHT(#REF!,1)=".","",IF(#REF!&lt;0,"",#REF!)),"")</f>
        <v>#REF!</v>
      </c>
      <c r="W227" s="18" t="e">
        <f>IF(#REF!="ON",IF(RIGHT(#REF!,1)=".","",IF(#REF!&lt;0,"",#REF!)),"")</f>
        <v>#REF!</v>
      </c>
      <c r="X227" s="18" t="e">
        <f>IF(#REF!="ON",IF(RIGHT(#REF!,1)=".","",IF(#REF!&lt;0,"",#REF!)),"")</f>
        <v>#REF!</v>
      </c>
      <c r="Y227" s="18" t="e">
        <f>IF(#REF!="ON",IF(RIGHT(#REF!,1)=".","",IF(#REF!&lt;0,"",#REF!)),"")</f>
        <v>#REF!</v>
      </c>
      <c r="Z227" s="18" t="e">
        <f>IF(#REF!="ON",IF(RIGHT(#REF!,1)=".","",IF(#REF!&lt;0,"",#REF!)),"")</f>
        <v>#REF!</v>
      </c>
      <c r="AA227" s="18" t="e">
        <f>IF(#REF!="ON",IF(RIGHT(#REF!,1)=".","",IF(#REF!&lt;0,"",#REF!)),"")</f>
        <v>#REF!</v>
      </c>
      <c r="AB227" s="18" t="e">
        <f>IF(#REF!="ON",IF(RIGHT(#REF!,1)=".","",IF(#REF!&lt;0,"",#REF!)),"")</f>
        <v>#REF!</v>
      </c>
      <c r="AC227" s="18" t="e">
        <f>IF(#REF!="ON",IF(RIGHT(#REF!,1)=".","",IF(#REF!&lt;0,"",#REF!)),"")</f>
        <v>#REF!</v>
      </c>
      <c r="AD227" s="19" t="e">
        <f>IF(#REF!="ON",IF(RIGHT(#REF!,1)=".","",IF(#REF!&lt;0,"",#REF!)),"")</f>
        <v>#REF!</v>
      </c>
    </row>
    <row r="228" spans="1:30" ht="28.7" customHeight="1">
      <c r="A228" s="13">
        <v>227</v>
      </c>
      <c r="B228" s="21">
        <f t="shared" si="6"/>
        <v>0</v>
      </c>
      <c r="C228" s="20" t="e">
        <f>LOOKUP(A228,#REF!,#REF!)</f>
        <v>#REF!</v>
      </c>
      <c r="D228" s="16" t="e">
        <f>IF(#REF!="ON",F228&amp;IF(#REF!&gt;0,",giảm "&amp;#REF!&amp;"% học phí",""),"")</f>
        <v>#REF!</v>
      </c>
      <c r="E228" s="17" t="e">
        <f>IF(#REF!="ON",SUMIF(#REF!,"&gt;0"),"")</f>
        <v>#REF!</v>
      </c>
      <c r="F228" s="16"/>
      <c r="G228" s="18" t="e">
        <f>IF(#REF!="ON",IF(RIGHT(#REF!,1)=".","",IF(#REF!&lt;0,"",#REF!)),"")</f>
        <v>#REF!</v>
      </c>
      <c r="H228" s="18" t="e">
        <f>IF(#REF!="ON",IF(RIGHT(#REF!,1)=".","",IF(#REF!&lt;0,"",#REF!)),"")</f>
        <v>#REF!</v>
      </c>
      <c r="I228" s="18" t="e">
        <f>IF(#REF!="ON",IF(RIGHT(#REF!,1)=".","",IF(#REF!&lt;0,"",#REF!)),"")</f>
        <v>#REF!</v>
      </c>
      <c r="J228" s="18" t="e">
        <f>IF(#REF!="ON",IF(RIGHT(#REF!,1)=".","",IF(#REF!&lt;0,"",#REF!)),"")</f>
        <v>#REF!</v>
      </c>
      <c r="K228" s="18" t="e">
        <f>IF(#REF!="ON",IF(RIGHT(#REF!,1)=".","",IF(#REF!&lt;0,"",#REF!)),"")</f>
        <v>#REF!</v>
      </c>
      <c r="L228" s="18" t="e">
        <f>IF(#REF!="ON",IF(RIGHT(#REF!,1)=".","",IF(#REF!&lt;0,"",#REF!)),"")</f>
        <v>#REF!</v>
      </c>
      <c r="M228" s="18" t="e">
        <f>IF(#REF!="ON",IF(RIGHT(#REF!,1)=".","",IF(#REF!&lt;0,"",#REF!)),"")</f>
        <v>#REF!</v>
      </c>
      <c r="N228" s="18" t="e">
        <f>IF(#REF!="ON",IF(RIGHT(#REF!,1)=".","",IF(#REF!&lt;0,"",#REF!)),"")</f>
        <v>#REF!</v>
      </c>
      <c r="O228" s="18" t="e">
        <f>IF(#REF!="ON",IF(RIGHT(#REF!,1)=".","",IF(#REF!&lt;0,"",#REF!)),"")</f>
        <v>#REF!</v>
      </c>
      <c r="P228" s="18"/>
      <c r="Q228" s="18"/>
      <c r="R228" s="18"/>
      <c r="S228" s="18"/>
      <c r="T228" s="18" t="e">
        <f>IF(#REF!="ON",IF(RIGHT(#REF!,1)=".","",IF(#REF!&lt;0,"",#REF!)),"")</f>
        <v>#REF!</v>
      </c>
      <c r="U228" s="18" t="e">
        <f>IF(#REF!="ON",IF(RIGHT(#REF!,1)=".","",IF(#REF!&lt;0,"",#REF!)),"")</f>
        <v>#REF!</v>
      </c>
      <c r="V228" s="18" t="e">
        <f>IF(#REF!="ON",IF(RIGHT(#REF!,1)=".","",IF(#REF!&lt;0,"",#REF!)),"")</f>
        <v>#REF!</v>
      </c>
      <c r="W228" s="18" t="e">
        <f>IF(#REF!="ON",IF(RIGHT(#REF!,1)=".","",IF(#REF!&lt;0,"",#REF!)),"")</f>
        <v>#REF!</v>
      </c>
      <c r="X228" s="18" t="e">
        <f>IF(#REF!="ON",IF(RIGHT(#REF!,1)=".","",IF(#REF!&lt;0,"",#REF!)),"")</f>
        <v>#REF!</v>
      </c>
      <c r="Y228" s="18" t="e">
        <f>IF(#REF!="ON",IF(RIGHT(#REF!,1)=".","",IF(#REF!&lt;0,"",#REF!)),"")</f>
        <v>#REF!</v>
      </c>
      <c r="Z228" s="18" t="e">
        <f>IF(#REF!="ON",IF(RIGHT(#REF!,1)=".","",IF(#REF!&lt;0,"",#REF!)),"")</f>
        <v>#REF!</v>
      </c>
      <c r="AA228" s="18" t="e">
        <f>IF(#REF!="ON",IF(RIGHT(#REF!,1)=".","",IF(#REF!&lt;0,"",#REF!)),"")</f>
        <v>#REF!</v>
      </c>
      <c r="AB228" s="18" t="e">
        <f>IF(#REF!="ON",IF(RIGHT(#REF!,1)=".","",IF(#REF!&lt;0,"",#REF!)),"")</f>
        <v>#REF!</v>
      </c>
      <c r="AC228" s="18" t="e">
        <f>IF(#REF!="ON",IF(RIGHT(#REF!,1)=".","",IF(#REF!&lt;0,"",#REF!)),"")</f>
        <v>#REF!</v>
      </c>
      <c r="AD228" s="19" t="e">
        <f>IF(#REF!="ON",IF(RIGHT(#REF!,1)=".","",IF(#REF!&lt;0,"",#REF!)),"")</f>
        <v>#REF!</v>
      </c>
    </row>
    <row r="229" spans="1:30" ht="28.7" customHeight="1">
      <c r="A229" s="13">
        <v>228</v>
      </c>
      <c r="B229" s="21">
        <f t="shared" si="6"/>
        <v>0</v>
      </c>
      <c r="C229" s="20" t="e">
        <f>LOOKUP(A229,#REF!,#REF!)</f>
        <v>#REF!</v>
      </c>
      <c r="D229" s="16" t="e">
        <f>IF(#REF!="ON",F229&amp;IF(#REF!&gt;0,",giảm "&amp;#REF!&amp;"% học phí",""),"")</f>
        <v>#REF!</v>
      </c>
      <c r="E229" s="17" t="e">
        <f>IF(#REF!="ON",SUMIF(#REF!,"&gt;0"),"")</f>
        <v>#REF!</v>
      </c>
      <c r="F229" s="16"/>
      <c r="G229" s="18" t="e">
        <f>IF(#REF!="ON",IF(RIGHT(#REF!,1)=".","",IF(#REF!&lt;0,"",#REF!)),"")</f>
        <v>#REF!</v>
      </c>
      <c r="H229" s="18" t="e">
        <f>IF(#REF!="ON",IF(RIGHT(#REF!,1)=".","",IF(#REF!&lt;0,"",#REF!)),"")</f>
        <v>#REF!</v>
      </c>
      <c r="I229" s="18" t="e">
        <f>IF(#REF!="ON",IF(RIGHT(#REF!,1)=".","",IF(#REF!&lt;0,"",#REF!)),"")</f>
        <v>#REF!</v>
      </c>
      <c r="J229" s="18" t="e">
        <f>IF(#REF!="ON",IF(RIGHT(#REF!,1)=".","",IF(#REF!&lt;0,"",#REF!)),"")</f>
        <v>#REF!</v>
      </c>
      <c r="K229" s="18" t="e">
        <f>IF(#REF!="ON",IF(RIGHT(#REF!,1)=".","",IF(#REF!&lt;0,"",#REF!)),"")</f>
        <v>#REF!</v>
      </c>
      <c r="L229" s="18" t="e">
        <f>IF(#REF!="ON",IF(RIGHT(#REF!,1)=".","",IF(#REF!&lt;0,"",#REF!)),"")</f>
        <v>#REF!</v>
      </c>
      <c r="M229" s="18" t="e">
        <f>IF(#REF!="ON",IF(RIGHT(#REF!,1)=".","",IF(#REF!&lt;0,"",#REF!)),"")</f>
        <v>#REF!</v>
      </c>
      <c r="N229" s="18" t="e">
        <f>IF(#REF!="ON",IF(RIGHT(#REF!,1)=".","",IF(#REF!&lt;0,"",#REF!)),"")</f>
        <v>#REF!</v>
      </c>
      <c r="O229" s="18" t="e">
        <f>IF(#REF!="ON",IF(RIGHT(#REF!,1)=".","",IF(#REF!&lt;0,"",#REF!)),"")</f>
        <v>#REF!</v>
      </c>
      <c r="P229" s="18"/>
      <c r="Q229" s="18"/>
      <c r="R229" s="18"/>
      <c r="S229" s="18"/>
      <c r="T229" s="18" t="e">
        <f>IF(#REF!="ON",IF(RIGHT(#REF!,1)=".","",IF(#REF!&lt;0,"",#REF!)),"")</f>
        <v>#REF!</v>
      </c>
      <c r="U229" s="18" t="e">
        <f>IF(#REF!="ON",IF(RIGHT(#REF!,1)=".","",IF(#REF!&lt;0,"",#REF!)),"")</f>
        <v>#REF!</v>
      </c>
      <c r="V229" s="18" t="e">
        <f>IF(#REF!="ON",IF(RIGHT(#REF!,1)=".","",IF(#REF!&lt;0,"",#REF!)),"")</f>
        <v>#REF!</v>
      </c>
      <c r="W229" s="18" t="e">
        <f>IF(#REF!="ON",IF(RIGHT(#REF!,1)=".","",IF(#REF!&lt;0,"",#REF!)),"")</f>
        <v>#REF!</v>
      </c>
      <c r="X229" s="18" t="e">
        <f>IF(#REF!="ON",IF(RIGHT(#REF!,1)=".","",IF(#REF!&lt;0,"",#REF!)),"")</f>
        <v>#REF!</v>
      </c>
      <c r="Y229" s="18" t="e">
        <f>IF(#REF!="ON",IF(RIGHT(#REF!,1)=".","",IF(#REF!&lt;0,"",#REF!)),"")</f>
        <v>#REF!</v>
      </c>
      <c r="Z229" s="18" t="e">
        <f>IF(#REF!="ON",IF(RIGHT(#REF!,1)=".","",IF(#REF!&lt;0,"",#REF!)),"")</f>
        <v>#REF!</v>
      </c>
      <c r="AA229" s="18" t="e">
        <f>IF(#REF!="ON",IF(RIGHT(#REF!,1)=".","",IF(#REF!&lt;0,"",#REF!)),"")</f>
        <v>#REF!</v>
      </c>
      <c r="AB229" s="18" t="e">
        <f>IF(#REF!="ON",IF(RIGHT(#REF!,1)=".","",IF(#REF!&lt;0,"",#REF!)),"")</f>
        <v>#REF!</v>
      </c>
      <c r="AC229" s="18" t="e">
        <f>IF(#REF!="ON",IF(RIGHT(#REF!,1)=".","",IF(#REF!&lt;0,"",#REF!)),"")</f>
        <v>#REF!</v>
      </c>
      <c r="AD229" s="19" t="e">
        <f>IF(#REF!="ON",IF(RIGHT(#REF!,1)=".","",IF(#REF!&lt;0,"",#REF!)),"")</f>
        <v>#REF!</v>
      </c>
    </row>
    <row r="230" spans="1:30" ht="28.7" customHeight="1">
      <c r="A230" s="13">
        <v>229</v>
      </c>
      <c r="B230" s="21">
        <f t="shared" si="6"/>
        <v>0</v>
      </c>
      <c r="C230" s="20" t="e">
        <f>LOOKUP(A230,#REF!,#REF!)</f>
        <v>#REF!</v>
      </c>
      <c r="D230" s="16" t="e">
        <f>IF(#REF!="ON",F230&amp;IF(#REF!&gt;0,",giảm "&amp;#REF!&amp;"% học phí",""),"")</f>
        <v>#REF!</v>
      </c>
      <c r="E230" s="17" t="e">
        <f>IF(#REF!="ON",SUMIF(#REF!,"&gt;0"),"")</f>
        <v>#REF!</v>
      </c>
      <c r="F230" s="16"/>
      <c r="G230" s="18" t="e">
        <f>IF(#REF!="ON",IF(RIGHT(#REF!,1)=".","",IF(#REF!&lt;0,"",#REF!)),"")</f>
        <v>#REF!</v>
      </c>
      <c r="H230" s="18" t="e">
        <f>IF(#REF!="ON",IF(RIGHT(#REF!,1)=".","",IF(#REF!&lt;0,"",#REF!)),"")</f>
        <v>#REF!</v>
      </c>
      <c r="I230" s="18" t="e">
        <f>IF(#REF!="ON",IF(RIGHT(#REF!,1)=".","",IF(#REF!&lt;0,"",#REF!)),"")</f>
        <v>#REF!</v>
      </c>
      <c r="J230" s="18" t="e">
        <f>IF(#REF!="ON",IF(RIGHT(#REF!,1)=".","",IF(#REF!&lt;0,"",#REF!)),"")</f>
        <v>#REF!</v>
      </c>
      <c r="K230" s="18" t="e">
        <f>IF(#REF!="ON",IF(RIGHT(#REF!,1)=".","",IF(#REF!&lt;0,"",#REF!)),"")</f>
        <v>#REF!</v>
      </c>
      <c r="L230" s="18" t="e">
        <f>IF(#REF!="ON",IF(RIGHT(#REF!,1)=".","",IF(#REF!&lt;0,"",#REF!)),"")</f>
        <v>#REF!</v>
      </c>
      <c r="M230" s="18" t="e">
        <f>IF(#REF!="ON",IF(RIGHT(#REF!,1)=".","",IF(#REF!&lt;0,"",#REF!)),"")</f>
        <v>#REF!</v>
      </c>
      <c r="N230" s="18" t="e">
        <f>IF(#REF!="ON",IF(RIGHT(#REF!,1)=".","",IF(#REF!&lt;0,"",#REF!)),"")</f>
        <v>#REF!</v>
      </c>
      <c r="O230" s="18" t="e">
        <f>IF(#REF!="ON",IF(RIGHT(#REF!,1)=".","",IF(#REF!&lt;0,"",#REF!)),"")</f>
        <v>#REF!</v>
      </c>
      <c r="P230" s="18"/>
      <c r="Q230" s="18"/>
      <c r="R230" s="18"/>
      <c r="S230" s="18"/>
      <c r="T230" s="18" t="e">
        <f>IF(#REF!="ON",IF(RIGHT(#REF!,1)=".","",IF(#REF!&lt;0,"",#REF!)),"")</f>
        <v>#REF!</v>
      </c>
      <c r="U230" s="18" t="e">
        <f>IF(#REF!="ON",IF(RIGHT(#REF!,1)=".","",IF(#REF!&lt;0,"",#REF!)),"")</f>
        <v>#REF!</v>
      </c>
      <c r="V230" s="18" t="e">
        <f>IF(#REF!="ON",IF(RIGHT(#REF!,1)=".","",IF(#REF!&lt;0,"",#REF!)),"")</f>
        <v>#REF!</v>
      </c>
      <c r="W230" s="18" t="e">
        <f>IF(#REF!="ON",IF(RIGHT(#REF!,1)=".","",IF(#REF!&lt;0,"",#REF!)),"")</f>
        <v>#REF!</v>
      </c>
      <c r="X230" s="18" t="e">
        <f>IF(#REF!="ON",IF(RIGHT(#REF!,1)=".","",IF(#REF!&lt;0,"",#REF!)),"")</f>
        <v>#REF!</v>
      </c>
      <c r="Y230" s="18" t="e">
        <f>IF(#REF!="ON",IF(RIGHT(#REF!,1)=".","",IF(#REF!&lt;0,"",#REF!)),"")</f>
        <v>#REF!</v>
      </c>
      <c r="Z230" s="18" t="e">
        <f>IF(#REF!="ON",IF(RIGHT(#REF!,1)=".","",IF(#REF!&lt;0,"",#REF!)),"")</f>
        <v>#REF!</v>
      </c>
      <c r="AA230" s="18" t="e">
        <f>IF(#REF!="ON",IF(RIGHT(#REF!,1)=".","",IF(#REF!&lt;0,"",#REF!)),"")</f>
        <v>#REF!</v>
      </c>
      <c r="AB230" s="18" t="e">
        <f>IF(#REF!="ON",IF(RIGHT(#REF!,1)=".","",IF(#REF!&lt;0,"",#REF!)),"")</f>
        <v>#REF!</v>
      </c>
      <c r="AC230" s="18" t="e">
        <f>IF(#REF!="ON",IF(RIGHT(#REF!,1)=".","",IF(#REF!&lt;0,"",#REF!)),"")</f>
        <v>#REF!</v>
      </c>
      <c r="AD230" s="19" t="e">
        <f>IF(#REF!="ON",IF(RIGHT(#REF!,1)=".","",IF(#REF!&lt;0,"",#REF!)),"")</f>
        <v>#REF!</v>
      </c>
    </row>
    <row r="231" spans="1:30" ht="28.7" customHeight="1">
      <c r="A231" s="13">
        <v>230</v>
      </c>
      <c r="B231" s="21">
        <f t="shared" si="6"/>
        <v>0</v>
      </c>
      <c r="C231" s="20" t="e">
        <f>LOOKUP(A231,#REF!,#REF!)</f>
        <v>#REF!</v>
      </c>
      <c r="D231" s="16" t="e">
        <f>IF(#REF!="ON",F231&amp;IF(#REF!&gt;0,",giảm "&amp;#REF!&amp;"% học phí",""),"")</f>
        <v>#REF!</v>
      </c>
      <c r="E231" s="17" t="e">
        <f>IF(#REF!="ON",SUMIF(#REF!,"&gt;0"),"")</f>
        <v>#REF!</v>
      </c>
      <c r="F231" s="16"/>
      <c r="G231" s="18" t="e">
        <f>IF(#REF!="ON",IF(RIGHT(#REF!,1)=".","",IF(#REF!&lt;0,"",#REF!)),"")</f>
        <v>#REF!</v>
      </c>
      <c r="H231" s="18" t="e">
        <f>IF(#REF!="ON",IF(RIGHT(#REF!,1)=".","",IF(#REF!&lt;0,"",#REF!)),"")</f>
        <v>#REF!</v>
      </c>
      <c r="I231" s="18" t="e">
        <f>IF(#REF!="ON",IF(RIGHT(#REF!,1)=".","",IF(#REF!&lt;0,"",#REF!)),"")</f>
        <v>#REF!</v>
      </c>
      <c r="J231" s="18" t="e">
        <f>IF(#REF!="ON",IF(RIGHT(#REF!,1)=".","",IF(#REF!&lt;0,"",#REF!)),"")</f>
        <v>#REF!</v>
      </c>
      <c r="K231" s="18" t="e">
        <f>IF(#REF!="ON",IF(RIGHT(#REF!,1)=".","",IF(#REF!&lt;0,"",#REF!)),"")</f>
        <v>#REF!</v>
      </c>
      <c r="L231" s="18" t="e">
        <f>IF(#REF!="ON",IF(RIGHT(#REF!,1)=".","",IF(#REF!&lt;0,"",#REF!)),"")</f>
        <v>#REF!</v>
      </c>
      <c r="M231" s="18" t="e">
        <f>IF(#REF!="ON",IF(RIGHT(#REF!,1)=".","",IF(#REF!&lt;0,"",#REF!)),"")</f>
        <v>#REF!</v>
      </c>
      <c r="N231" s="18" t="e">
        <f>IF(#REF!="ON",IF(RIGHT(#REF!,1)=".","",IF(#REF!&lt;0,"",#REF!)),"")</f>
        <v>#REF!</v>
      </c>
      <c r="O231" s="18" t="e">
        <f>IF(#REF!="ON",IF(RIGHT(#REF!,1)=".","",IF(#REF!&lt;0,"",#REF!)),"")</f>
        <v>#REF!</v>
      </c>
      <c r="P231" s="18"/>
      <c r="Q231" s="18"/>
      <c r="R231" s="18"/>
      <c r="S231" s="18"/>
      <c r="T231" s="18" t="e">
        <f>IF(#REF!="ON",IF(RIGHT(#REF!,1)=".","",IF(#REF!&lt;0,"",#REF!)),"")</f>
        <v>#REF!</v>
      </c>
      <c r="U231" s="18" t="e">
        <f>IF(#REF!="ON",IF(RIGHT(#REF!,1)=".","",IF(#REF!&lt;0,"",#REF!)),"")</f>
        <v>#REF!</v>
      </c>
      <c r="V231" s="18" t="e">
        <f>IF(#REF!="ON",IF(RIGHT(#REF!,1)=".","",IF(#REF!&lt;0,"",#REF!)),"")</f>
        <v>#REF!</v>
      </c>
      <c r="W231" s="18" t="e">
        <f>IF(#REF!="ON",IF(RIGHT(#REF!,1)=".","",IF(#REF!&lt;0,"",#REF!)),"")</f>
        <v>#REF!</v>
      </c>
      <c r="X231" s="18" t="e">
        <f>IF(#REF!="ON",IF(RIGHT(#REF!,1)=".","",IF(#REF!&lt;0,"",#REF!)),"")</f>
        <v>#REF!</v>
      </c>
      <c r="Y231" s="18" t="e">
        <f>IF(#REF!="ON",IF(RIGHT(#REF!,1)=".","",IF(#REF!&lt;0,"",#REF!)),"")</f>
        <v>#REF!</v>
      </c>
      <c r="Z231" s="18" t="e">
        <f>IF(#REF!="ON",IF(RIGHT(#REF!,1)=".","",IF(#REF!&lt;0,"",#REF!)),"")</f>
        <v>#REF!</v>
      </c>
      <c r="AA231" s="18" t="e">
        <f>IF(#REF!="ON",IF(RIGHT(#REF!,1)=".","",IF(#REF!&lt;0,"",#REF!)),"")</f>
        <v>#REF!</v>
      </c>
      <c r="AB231" s="18" t="e">
        <f>IF(#REF!="ON",IF(RIGHT(#REF!,1)=".","",IF(#REF!&lt;0,"",#REF!)),"")</f>
        <v>#REF!</v>
      </c>
      <c r="AC231" s="18" t="e">
        <f>IF(#REF!="ON",IF(RIGHT(#REF!,1)=".","",IF(#REF!&lt;0,"",#REF!)),"")</f>
        <v>#REF!</v>
      </c>
      <c r="AD231" s="19" t="e">
        <f>IF(#REF!="ON",IF(RIGHT(#REF!,1)=".","",IF(#REF!&lt;0,"",#REF!)),"")</f>
        <v>#REF!</v>
      </c>
    </row>
    <row r="232" spans="1:30" ht="28.7" customHeight="1">
      <c r="A232" s="13">
        <v>231</v>
      </c>
      <c r="B232" s="21">
        <f t="shared" si="6"/>
        <v>0</v>
      </c>
      <c r="C232" s="20" t="e">
        <f>LOOKUP(A232,#REF!,#REF!)</f>
        <v>#REF!</v>
      </c>
      <c r="D232" s="16" t="e">
        <f>IF(#REF!="ON",F232&amp;IF(#REF!&gt;0,",giảm "&amp;#REF!&amp;"% học phí",""),"")</f>
        <v>#REF!</v>
      </c>
      <c r="E232" s="17" t="e">
        <f>IF(#REF!="ON",SUMIF(#REF!,"&gt;0"),"")</f>
        <v>#REF!</v>
      </c>
      <c r="F232" s="16"/>
      <c r="G232" s="18" t="e">
        <f>IF(#REF!="ON",IF(RIGHT(#REF!,1)=".","",IF(#REF!&lt;0,"",#REF!)),"")</f>
        <v>#REF!</v>
      </c>
      <c r="H232" s="18" t="e">
        <f>IF(#REF!="ON",IF(RIGHT(#REF!,1)=".","",IF(#REF!&lt;0,"",#REF!)),"")</f>
        <v>#REF!</v>
      </c>
      <c r="I232" s="18" t="e">
        <f>IF(#REF!="ON",IF(RIGHT(#REF!,1)=".","",IF(#REF!&lt;0,"",#REF!)),"")</f>
        <v>#REF!</v>
      </c>
      <c r="J232" s="18" t="e">
        <f>IF(#REF!="ON",IF(RIGHT(#REF!,1)=".","",IF(#REF!&lt;0,"",#REF!)),"")</f>
        <v>#REF!</v>
      </c>
      <c r="K232" s="18" t="e">
        <f>IF(#REF!="ON",IF(RIGHT(#REF!,1)=".","",IF(#REF!&lt;0,"",#REF!)),"")</f>
        <v>#REF!</v>
      </c>
      <c r="L232" s="18" t="e">
        <f>IF(#REF!="ON",IF(RIGHT(#REF!,1)=".","",IF(#REF!&lt;0,"",#REF!)),"")</f>
        <v>#REF!</v>
      </c>
      <c r="M232" s="18" t="e">
        <f>IF(#REF!="ON",IF(RIGHT(#REF!,1)=".","",IF(#REF!&lt;0,"",#REF!)),"")</f>
        <v>#REF!</v>
      </c>
      <c r="N232" s="18" t="e">
        <f>IF(#REF!="ON",IF(RIGHT(#REF!,1)=".","",IF(#REF!&lt;0,"",#REF!)),"")</f>
        <v>#REF!</v>
      </c>
      <c r="O232" s="18" t="e">
        <f>IF(#REF!="ON",IF(RIGHT(#REF!,1)=".","",IF(#REF!&lt;0,"",#REF!)),"")</f>
        <v>#REF!</v>
      </c>
      <c r="P232" s="18"/>
      <c r="Q232" s="18"/>
      <c r="R232" s="18"/>
      <c r="S232" s="18"/>
      <c r="T232" s="18" t="e">
        <f>IF(#REF!="ON",IF(RIGHT(#REF!,1)=".","",IF(#REF!&lt;0,"",#REF!)),"")</f>
        <v>#REF!</v>
      </c>
      <c r="U232" s="18" t="e">
        <f>IF(#REF!="ON",IF(RIGHT(#REF!,1)=".","",IF(#REF!&lt;0,"",#REF!)),"")</f>
        <v>#REF!</v>
      </c>
      <c r="V232" s="18" t="e">
        <f>IF(#REF!="ON",IF(RIGHT(#REF!,1)=".","",IF(#REF!&lt;0,"",#REF!)),"")</f>
        <v>#REF!</v>
      </c>
      <c r="W232" s="18" t="e">
        <f>IF(#REF!="ON",IF(RIGHT(#REF!,1)=".","",IF(#REF!&lt;0,"",#REF!)),"")</f>
        <v>#REF!</v>
      </c>
      <c r="X232" s="18" t="e">
        <f>IF(#REF!="ON",IF(RIGHT(#REF!,1)=".","",IF(#REF!&lt;0,"",#REF!)),"")</f>
        <v>#REF!</v>
      </c>
      <c r="Y232" s="18" t="e">
        <f>IF(#REF!="ON",IF(RIGHT(#REF!,1)=".","",IF(#REF!&lt;0,"",#REF!)),"")</f>
        <v>#REF!</v>
      </c>
      <c r="Z232" s="18" t="e">
        <f>IF(#REF!="ON",IF(RIGHT(#REF!,1)=".","",IF(#REF!&lt;0,"",#REF!)),"")</f>
        <v>#REF!</v>
      </c>
      <c r="AA232" s="18" t="e">
        <f>IF(#REF!="ON",IF(RIGHT(#REF!,1)=".","",IF(#REF!&lt;0,"",#REF!)),"")</f>
        <v>#REF!</v>
      </c>
      <c r="AB232" s="18" t="e">
        <f>IF(#REF!="ON",IF(RIGHT(#REF!,1)=".","",IF(#REF!&lt;0,"",#REF!)),"")</f>
        <v>#REF!</v>
      </c>
      <c r="AC232" s="18" t="e">
        <f>IF(#REF!="ON",IF(RIGHT(#REF!,1)=".","",IF(#REF!&lt;0,"",#REF!)),"")</f>
        <v>#REF!</v>
      </c>
      <c r="AD232" s="19" t="e">
        <f>IF(#REF!="ON",IF(RIGHT(#REF!,1)=".","",IF(#REF!&lt;0,"",#REF!)),"")</f>
        <v>#REF!</v>
      </c>
    </row>
    <row r="233" spans="1:30" ht="28.7" customHeight="1">
      <c r="A233" s="13">
        <v>232</v>
      </c>
      <c r="B233" s="21">
        <f>40</f>
        <v>40</v>
      </c>
      <c r="C233" s="20" t="e">
        <f>LOOKUP(A233,#REF!,#REF!)</f>
        <v>#REF!</v>
      </c>
      <c r="D233" s="16" t="e">
        <f>IF(#REF!="ON",F233&amp;IF(#REF!&gt;0,",giảm "&amp;#REF!&amp;"% học phí",""),"")</f>
        <v>#REF!</v>
      </c>
      <c r="E233" s="17" t="e">
        <f>IF(#REF!="ON",SUMIF(#REF!,"&gt;0"),"")</f>
        <v>#REF!</v>
      </c>
      <c r="F233" s="16"/>
      <c r="G233" s="18" t="e">
        <f>IF(#REF!="ON",IF(RIGHT(#REF!,1)=".","",IF(#REF!&lt;0,"",#REF!)),"")</f>
        <v>#REF!</v>
      </c>
      <c r="H233" s="18" t="e">
        <f>IF(#REF!="ON",IF(RIGHT(#REF!,1)=".","",IF(#REF!&lt;0,"",#REF!)),"")</f>
        <v>#REF!</v>
      </c>
      <c r="I233" s="18" t="e">
        <f>IF(#REF!="ON",IF(RIGHT(#REF!,1)=".","",IF(#REF!&lt;0,"",#REF!)),"")</f>
        <v>#REF!</v>
      </c>
      <c r="J233" s="18" t="e">
        <f>IF(#REF!="ON",IF(RIGHT(#REF!,1)=".","",IF(#REF!&lt;0,"",#REF!)),"")</f>
        <v>#REF!</v>
      </c>
      <c r="K233" s="18" t="e">
        <f>IF(#REF!="ON",IF(RIGHT(#REF!,1)=".","",IF(#REF!&lt;0,"",#REF!)),"")</f>
        <v>#REF!</v>
      </c>
      <c r="L233" s="18" t="e">
        <f>IF(#REF!="ON",IF(RIGHT(#REF!,1)=".","",IF(#REF!&lt;0,"",#REF!)),"")</f>
        <v>#REF!</v>
      </c>
      <c r="M233" s="18" t="e">
        <f>IF(#REF!="ON",IF(RIGHT(#REF!,1)=".","",IF(#REF!&lt;0,"",#REF!)),"")</f>
        <v>#REF!</v>
      </c>
      <c r="N233" s="18" t="e">
        <f>IF(#REF!="ON",IF(RIGHT(#REF!,1)=".","",IF(#REF!&lt;0,"",#REF!)),"")</f>
        <v>#REF!</v>
      </c>
      <c r="O233" s="18" t="e">
        <f>IF(#REF!="ON",IF(RIGHT(#REF!,1)=".","",IF(#REF!&lt;0,"",#REF!)),"")</f>
        <v>#REF!</v>
      </c>
      <c r="P233" s="18"/>
      <c r="Q233" s="18"/>
      <c r="R233" s="18"/>
      <c r="S233" s="18"/>
      <c r="T233" s="18" t="e">
        <f>IF(#REF!="ON",IF(RIGHT(#REF!,1)=".","",IF(#REF!&lt;0,"",#REF!)),"")</f>
        <v>#REF!</v>
      </c>
      <c r="U233" s="18" t="e">
        <f>IF(#REF!="ON",IF(RIGHT(#REF!,1)=".","",IF(#REF!&lt;0,"",#REF!)),"")</f>
        <v>#REF!</v>
      </c>
      <c r="V233" s="18" t="e">
        <f>IF(#REF!="ON",IF(RIGHT(#REF!,1)=".","",IF(#REF!&lt;0,"",#REF!)),"")</f>
        <v>#REF!</v>
      </c>
      <c r="W233" s="18" t="e">
        <f>IF(#REF!="ON",IF(RIGHT(#REF!,1)=".","",IF(#REF!&lt;0,"",#REF!)),"")</f>
        <v>#REF!</v>
      </c>
      <c r="X233" s="18" t="e">
        <f>IF(#REF!="ON",IF(RIGHT(#REF!,1)=".","",IF(#REF!&lt;0,"",#REF!)),"")</f>
        <v>#REF!</v>
      </c>
      <c r="Y233" s="18" t="e">
        <f>IF(#REF!="ON",IF(RIGHT(#REF!,1)=".","",IF(#REF!&lt;0,"",#REF!)),"")</f>
        <v>#REF!</v>
      </c>
      <c r="Z233" s="18" t="e">
        <f>IF(#REF!="ON",IF(RIGHT(#REF!,1)=".","",IF(#REF!&lt;0,"",#REF!)),"")</f>
        <v>#REF!</v>
      </c>
      <c r="AA233" s="18" t="e">
        <f>IF(#REF!="ON",IF(RIGHT(#REF!,1)=".","",IF(#REF!&lt;0,"",#REF!)),"")</f>
        <v>#REF!</v>
      </c>
      <c r="AB233" s="18" t="e">
        <f>IF(#REF!="ON",IF(RIGHT(#REF!,1)=".","",IF(#REF!&lt;0,"",#REF!)),"")</f>
        <v>#REF!</v>
      </c>
      <c r="AC233" s="18" t="e">
        <f>IF(#REF!="ON",IF(RIGHT(#REF!,1)=".","",IF(#REF!&lt;0,"",#REF!)),"")</f>
        <v>#REF!</v>
      </c>
      <c r="AD233" s="19" t="e">
        <f>IF(#REF!="ON",IF(RIGHT(#REF!,1)=".","",IF(#REF!&lt;0,"",#REF!)),"")</f>
        <v>#REF!</v>
      </c>
    </row>
    <row r="234" spans="1:30" ht="28.7" customHeight="1">
      <c r="A234" s="13">
        <v>233</v>
      </c>
      <c r="B234" s="21">
        <f t="shared" si="6"/>
        <v>0</v>
      </c>
      <c r="C234" s="20" t="e">
        <f>LOOKUP(A234,#REF!,#REF!)</f>
        <v>#REF!</v>
      </c>
      <c r="D234" s="16" t="e">
        <f>IF(#REF!="ON",F234&amp;IF(#REF!&gt;0,",giảm "&amp;#REF!&amp;"% học phí",""),"")</f>
        <v>#REF!</v>
      </c>
      <c r="E234" s="17" t="e">
        <f>IF(#REF!="ON",SUMIF(#REF!,"&gt;0"),"")</f>
        <v>#REF!</v>
      </c>
      <c r="F234" s="16"/>
      <c r="G234" s="18" t="e">
        <f>IF(#REF!="ON",IF(RIGHT(#REF!,1)=".","",IF(#REF!&lt;0,"",#REF!)),"")</f>
        <v>#REF!</v>
      </c>
      <c r="H234" s="18" t="e">
        <f>IF(#REF!="ON",IF(RIGHT(#REF!,1)=".","",IF(#REF!&lt;0,"",#REF!)),"")</f>
        <v>#REF!</v>
      </c>
      <c r="I234" s="18" t="e">
        <f>IF(#REF!="ON",IF(RIGHT(#REF!,1)=".","",IF(#REF!&lt;0,"",#REF!)),"")</f>
        <v>#REF!</v>
      </c>
      <c r="J234" s="18" t="e">
        <f>IF(#REF!="ON",IF(RIGHT(#REF!,1)=".","",IF(#REF!&lt;0,"",#REF!)),"")</f>
        <v>#REF!</v>
      </c>
      <c r="K234" s="18" t="e">
        <f>IF(#REF!="ON",IF(RIGHT(#REF!,1)=".","",IF(#REF!&lt;0,"",#REF!)),"")</f>
        <v>#REF!</v>
      </c>
      <c r="L234" s="18" t="e">
        <f>IF(#REF!="ON",IF(RIGHT(#REF!,1)=".","",IF(#REF!&lt;0,"",#REF!)),"")</f>
        <v>#REF!</v>
      </c>
      <c r="M234" s="18" t="e">
        <f>IF(#REF!="ON",IF(RIGHT(#REF!,1)=".","",IF(#REF!&lt;0,"",#REF!)),"")</f>
        <v>#REF!</v>
      </c>
      <c r="N234" s="18" t="e">
        <f>IF(#REF!="ON",IF(RIGHT(#REF!,1)=".","",IF(#REF!&lt;0,"",#REF!)),"")</f>
        <v>#REF!</v>
      </c>
      <c r="O234" s="18" t="e">
        <f>IF(#REF!="ON",IF(RIGHT(#REF!,1)=".","",IF(#REF!&lt;0,"",#REF!)),"")</f>
        <v>#REF!</v>
      </c>
      <c r="P234" s="18"/>
      <c r="Q234" s="18"/>
      <c r="R234" s="18"/>
      <c r="S234" s="18"/>
      <c r="T234" s="18" t="e">
        <f>IF(#REF!="ON",IF(RIGHT(#REF!,1)=".","",IF(#REF!&lt;0,"",#REF!)),"")</f>
        <v>#REF!</v>
      </c>
      <c r="U234" s="18" t="e">
        <f>IF(#REF!="ON",IF(RIGHT(#REF!,1)=".","",IF(#REF!&lt;0,"",#REF!)),"")</f>
        <v>#REF!</v>
      </c>
      <c r="V234" s="18" t="e">
        <f>IF(#REF!="ON",IF(RIGHT(#REF!,1)=".","",IF(#REF!&lt;0,"",#REF!)),"")</f>
        <v>#REF!</v>
      </c>
      <c r="W234" s="18" t="e">
        <f>IF(#REF!="ON",IF(RIGHT(#REF!,1)=".","",IF(#REF!&lt;0,"",#REF!)),"")</f>
        <v>#REF!</v>
      </c>
      <c r="X234" s="18" t="e">
        <f>IF(#REF!="ON",IF(RIGHT(#REF!,1)=".","",IF(#REF!&lt;0,"",#REF!)),"")</f>
        <v>#REF!</v>
      </c>
      <c r="Y234" s="18" t="e">
        <f>IF(#REF!="ON",IF(RIGHT(#REF!,1)=".","",IF(#REF!&lt;0,"",#REF!)),"")</f>
        <v>#REF!</v>
      </c>
      <c r="Z234" s="18" t="e">
        <f>IF(#REF!="ON",IF(RIGHT(#REF!,1)=".","",IF(#REF!&lt;0,"",#REF!)),"")</f>
        <v>#REF!</v>
      </c>
      <c r="AA234" s="18" t="e">
        <f>IF(#REF!="ON",IF(RIGHT(#REF!,1)=".","",IF(#REF!&lt;0,"",#REF!)),"")</f>
        <v>#REF!</v>
      </c>
      <c r="AB234" s="18" t="e">
        <f>IF(#REF!="ON",IF(RIGHT(#REF!,1)=".","",IF(#REF!&lt;0,"",#REF!)),"")</f>
        <v>#REF!</v>
      </c>
      <c r="AC234" s="18" t="e">
        <f>IF(#REF!="ON",IF(RIGHT(#REF!,1)=".","",IF(#REF!&lt;0,"",#REF!)),"")</f>
        <v>#REF!</v>
      </c>
      <c r="AD234" s="19" t="e">
        <f>IF(#REF!="ON",IF(RIGHT(#REF!,1)=".","",IF(#REF!&lt;0,"",#REF!)),"")</f>
        <v>#REF!</v>
      </c>
    </row>
    <row r="235" spans="1:30" ht="28.7" customHeight="1">
      <c r="A235" s="13">
        <v>234</v>
      </c>
      <c r="B235" s="21">
        <f t="shared" si="6"/>
        <v>0</v>
      </c>
      <c r="C235" s="20" t="e">
        <f>LOOKUP(A235,#REF!,#REF!)</f>
        <v>#REF!</v>
      </c>
      <c r="D235" s="16" t="e">
        <f>IF(#REF!="ON",F235&amp;IF(#REF!&gt;0,",giảm "&amp;#REF!&amp;"% học phí",""),"")</f>
        <v>#REF!</v>
      </c>
      <c r="E235" s="17" t="e">
        <f>IF(#REF!="ON",SUMIF(#REF!,"&gt;0"),"")</f>
        <v>#REF!</v>
      </c>
      <c r="F235" s="16"/>
      <c r="G235" s="18" t="e">
        <f>IF(#REF!="ON",IF(RIGHT(#REF!,1)=".","",IF(#REF!&lt;0,"",#REF!)),"")</f>
        <v>#REF!</v>
      </c>
      <c r="H235" s="18" t="e">
        <f>IF(#REF!="ON",IF(RIGHT(#REF!,1)=".","",IF(#REF!&lt;0,"",#REF!)),"")</f>
        <v>#REF!</v>
      </c>
      <c r="I235" s="18" t="e">
        <f>IF(#REF!="ON",IF(RIGHT(#REF!,1)=".","",IF(#REF!&lt;0,"",#REF!)),"")</f>
        <v>#REF!</v>
      </c>
      <c r="J235" s="18" t="e">
        <f>IF(#REF!="ON",IF(RIGHT(#REF!,1)=".","",IF(#REF!&lt;0,"",#REF!)),"")</f>
        <v>#REF!</v>
      </c>
      <c r="K235" s="18" t="e">
        <f>IF(#REF!="ON",IF(RIGHT(#REF!,1)=".","",IF(#REF!&lt;0,"",#REF!)),"")</f>
        <v>#REF!</v>
      </c>
      <c r="L235" s="18" t="e">
        <f>IF(#REF!="ON",IF(RIGHT(#REF!,1)=".","",IF(#REF!&lt;0,"",#REF!)),"")</f>
        <v>#REF!</v>
      </c>
      <c r="M235" s="18" t="e">
        <f>IF(#REF!="ON",IF(RIGHT(#REF!,1)=".","",IF(#REF!&lt;0,"",#REF!)),"")</f>
        <v>#REF!</v>
      </c>
      <c r="N235" s="18" t="e">
        <f>IF(#REF!="ON",IF(RIGHT(#REF!,1)=".","",IF(#REF!&lt;0,"",#REF!)),"")</f>
        <v>#REF!</v>
      </c>
      <c r="O235" s="18" t="e">
        <f>IF(#REF!="ON",IF(RIGHT(#REF!,1)=".","",IF(#REF!&lt;0,"",#REF!)),"")</f>
        <v>#REF!</v>
      </c>
      <c r="P235" s="18" t="e">
        <f>IF(#REF!="ON",IF(RIGHT(#REF!,1)=".","",IF(#REF!&lt;0,"",#REF!)),"")</f>
        <v>#REF!</v>
      </c>
      <c r="Q235" s="18" t="e">
        <f>IF(#REF!="ON",IF(RIGHT(#REF!,1)=".","",IF(#REF!&lt;0,"",#REF!)),"")</f>
        <v>#REF!</v>
      </c>
      <c r="R235" s="18" t="e">
        <f>IF(#REF!="ON",IF(RIGHT(#REF!,1)=".","",IF(#REF!&lt;0,"",#REF!)),"")</f>
        <v>#REF!</v>
      </c>
      <c r="S235" s="18" t="e">
        <f>IF(#REF!="ON",IF(RIGHT(#REF!,1)=".","",IF(#REF!&lt;0,"",#REF!)),"")</f>
        <v>#REF!</v>
      </c>
      <c r="T235" s="18" t="e">
        <f>IF(#REF!="ON",IF(RIGHT(#REF!,1)=".","",IF(#REF!&lt;0,"",#REF!)),"")</f>
        <v>#REF!</v>
      </c>
      <c r="U235" s="18" t="e">
        <f>IF(#REF!="ON",IF(RIGHT(#REF!,1)=".","",IF(#REF!&lt;0,"",#REF!)),"")</f>
        <v>#REF!</v>
      </c>
      <c r="V235" s="18" t="e">
        <f>IF(#REF!="ON",IF(RIGHT(#REF!,1)=".","",IF(#REF!&lt;0,"",#REF!)),"")</f>
        <v>#REF!</v>
      </c>
      <c r="W235" s="18" t="e">
        <f>IF(#REF!="ON",IF(RIGHT(#REF!,1)=".","",IF(#REF!&lt;0,"",#REF!)),"")</f>
        <v>#REF!</v>
      </c>
      <c r="X235" s="18" t="e">
        <f>IF(#REF!="ON",IF(RIGHT(#REF!,1)=".","",IF(#REF!&lt;0,"",#REF!)),"")</f>
        <v>#REF!</v>
      </c>
      <c r="Y235" s="18" t="e">
        <f>IF(#REF!="ON",IF(RIGHT(#REF!,1)=".","",IF(#REF!&lt;0,"",#REF!)),"")</f>
        <v>#REF!</v>
      </c>
      <c r="Z235" s="18" t="e">
        <f>IF(#REF!="ON",IF(RIGHT(#REF!,1)=".","",IF(#REF!&lt;0,"",#REF!)),"")</f>
        <v>#REF!</v>
      </c>
      <c r="AA235" s="18" t="e">
        <f>IF(#REF!="ON",IF(RIGHT(#REF!,1)=".","",IF(#REF!&lt;0,"",#REF!)),"")</f>
        <v>#REF!</v>
      </c>
      <c r="AB235" s="18" t="e">
        <f>IF(#REF!="ON",IF(RIGHT(#REF!,1)=".","",IF(#REF!&lt;0,"",#REF!)),"")</f>
        <v>#REF!</v>
      </c>
      <c r="AC235" s="18" t="e">
        <f>IF(#REF!="ON",IF(RIGHT(#REF!,1)=".","",IF(#REF!&lt;0,"",#REF!)),"")</f>
        <v>#REF!</v>
      </c>
      <c r="AD235" s="19" t="e">
        <f>IF(#REF!="ON",IF(RIGHT(#REF!,1)=".","",IF(#REF!&lt;0,"",#REF!)),"")</f>
        <v>#REF!</v>
      </c>
    </row>
    <row r="236" spans="1:30" ht="28.7" customHeight="1">
      <c r="A236" s="13">
        <v>235</v>
      </c>
      <c r="B236" s="21">
        <f t="shared" si="6"/>
        <v>0</v>
      </c>
      <c r="C236" s="20" t="e">
        <f>LOOKUP(A236,#REF!,#REF!)</f>
        <v>#REF!</v>
      </c>
      <c r="D236" s="16" t="e">
        <f>IF(#REF!="ON",F236&amp;IF(#REF!&gt;0,",giảm "&amp;#REF!&amp;"% học phí",""),"")</f>
        <v>#REF!</v>
      </c>
      <c r="E236" s="17" t="e">
        <f>IF(#REF!="ON",SUMIF(#REF!,"&gt;0"),"")</f>
        <v>#REF!</v>
      </c>
      <c r="F236" s="16"/>
      <c r="G236" s="18" t="e">
        <f>IF(#REF!="ON",IF(RIGHT(#REF!,1)=".","",IF(#REF!&lt;0,"",#REF!)),"")</f>
        <v>#REF!</v>
      </c>
      <c r="H236" s="18" t="e">
        <f>IF(#REF!="ON",IF(RIGHT(#REF!,1)=".","",IF(#REF!&lt;0,"",#REF!)),"")</f>
        <v>#REF!</v>
      </c>
      <c r="I236" s="18" t="e">
        <f>IF(#REF!="ON",IF(RIGHT(#REF!,1)=".","",IF(#REF!&lt;0,"",#REF!)),"")</f>
        <v>#REF!</v>
      </c>
      <c r="J236" s="18" t="e">
        <f>IF(#REF!="ON",IF(RIGHT(#REF!,1)=".","",IF(#REF!&lt;0,"",#REF!)),"")</f>
        <v>#REF!</v>
      </c>
      <c r="K236" s="18" t="e">
        <f>IF(#REF!="ON",IF(RIGHT(#REF!,1)=".","",IF(#REF!&lt;0,"",#REF!)),"")</f>
        <v>#REF!</v>
      </c>
      <c r="L236" s="18" t="e">
        <f>IF(#REF!="ON",IF(RIGHT(#REF!,1)=".","",IF(#REF!&lt;0,"",#REF!)),"")</f>
        <v>#REF!</v>
      </c>
      <c r="M236" s="18" t="e">
        <f>IF(#REF!="ON",IF(RIGHT(#REF!,1)=".","",IF(#REF!&lt;0,"",#REF!)),"")</f>
        <v>#REF!</v>
      </c>
      <c r="N236" s="18" t="e">
        <f>IF(#REF!="ON",IF(RIGHT(#REF!,1)=".","",IF(#REF!&lt;0,"",#REF!)),"")</f>
        <v>#REF!</v>
      </c>
      <c r="O236" s="18" t="e">
        <f>IF(#REF!="ON",IF(RIGHT(#REF!,1)=".","",IF(#REF!&lt;0,"",#REF!)),"")</f>
        <v>#REF!</v>
      </c>
      <c r="P236" s="18" t="e">
        <f>IF(#REF!="ON",IF(RIGHT(#REF!,1)=".","",IF(#REF!&lt;0,"",#REF!)),"")</f>
        <v>#REF!</v>
      </c>
      <c r="Q236" s="18" t="e">
        <f>IF(#REF!="ON",IF(RIGHT(#REF!,1)=".","",IF(#REF!&lt;0,"",#REF!)),"")</f>
        <v>#REF!</v>
      </c>
      <c r="R236" s="18" t="e">
        <f>IF(#REF!="ON",IF(RIGHT(#REF!,1)=".","",IF(#REF!&lt;0,"",#REF!)),"")</f>
        <v>#REF!</v>
      </c>
      <c r="S236" s="18" t="e">
        <f>IF(#REF!="ON",IF(RIGHT(#REF!,1)=".","",IF(#REF!&lt;0,"",#REF!)),"")</f>
        <v>#REF!</v>
      </c>
      <c r="T236" s="18" t="e">
        <f>IF(#REF!="ON",IF(RIGHT(#REF!,1)=".","",IF(#REF!&lt;0,"",#REF!)),"")</f>
        <v>#REF!</v>
      </c>
      <c r="U236" s="18" t="e">
        <f>IF(#REF!="ON",IF(RIGHT(#REF!,1)=".","",IF(#REF!&lt;0,"",#REF!)),"")</f>
        <v>#REF!</v>
      </c>
      <c r="V236" s="18" t="e">
        <f>IF(#REF!="ON",IF(RIGHT(#REF!,1)=".","",IF(#REF!&lt;0,"",#REF!)),"")</f>
        <v>#REF!</v>
      </c>
      <c r="W236" s="18" t="e">
        <f>IF(#REF!="ON",IF(RIGHT(#REF!,1)=".","",IF(#REF!&lt;0,"",#REF!)),"")</f>
        <v>#REF!</v>
      </c>
      <c r="X236" s="18" t="e">
        <f>IF(#REF!="ON",IF(RIGHT(#REF!,1)=".","",IF(#REF!&lt;0,"",#REF!)),"")</f>
        <v>#REF!</v>
      </c>
      <c r="Y236" s="18" t="e">
        <f>IF(#REF!="ON",IF(RIGHT(#REF!,1)=".","",IF(#REF!&lt;0,"",#REF!)),"")</f>
        <v>#REF!</v>
      </c>
      <c r="Z236" s="18" t="e">
        <f>IF(#REF!="ON",IF(RIGHT(#REF!,1)=".","",IF(#REF!&lt;0,"",#REF!)),"")</f>
        <v>#REF!</v>
      </c>
      <c r="AA236" s="18" t="e">
        <f>IF(#REF!="ON",IF(RIGHT(#REF!,1)=".","",IF(#REF!&lt;0,"",#REF!)),"")</f>
        <v>#REF!</v>
      </c>
      <c r="AB236" s="18" t="e">
        <f>IF(#REF!="ON",IF(RIGHT(#REF!,1)=".","",IF(#REF!&lt;0,"",#REF!)),"")</f>
        <v>#REF!</v>
      </c>
      <c r="AC236" s="18" t="e">
        <f>IF(#REF!="ON",IF(RIGHT(#REF!,1)=".","",IF(#REF!&lt;0,"",#REF!)),"")</f>
        <v>#REF!</v>
      </c>
      <c r="AD236" s="19" t="e">
        <f>IF(#REF!="ON",IF(RIGHT(#REF!,1)=".","",IF(#REF!&lt;0,"",#REF!)),"")</f>
        <v>#REF!</v>
      </c>
    </row>
    <row r="237" spans="1:30" ht="28.7" customHeight="1">
      <c r="A237" s="13">
        <v>236</v>
      </c>
      <c r="B237" s="21">
        <f t="shared" si="6"/>
        <v>0</v>
      </c>
      <c r="C237" s="20" t="e">
        <f>LOOKUP(A237,#REF!,#REF!)</f>
        <v>#REF!</v>
      </c>
      <c r="D237" s="16" t="e">
        <f>IF(#REF!="ON",F237&amp;IF(#REF!&gt;0,",giảm "&amp;#REF!&amp;"% học phí",""),"")</f>
        <v>#REF!</v>
      </c>
      <c r="E237" s="17" t="e">
        <f>IF(#REF!="ON",SUMIF(#REF!,"&gt;0"),"")</f>
        <v>#REF!</v>
      </c>
      <c r="F237" s="16"/>
      <c r="G237" s="18" t="e">
        <f>IF(#REF!="ON",IF(RIGHT(#REF!,1)=".","",IF(#REF!&lt;0,"",#REF!)),"")</f>
        <v>#REF!</v>
      </c>
      <c r="H237" s="18" t="e">
        <f>IF(#REF!="ON",IF(RIGHT(#REF!,1)=".","",IF(#REF!&lt;0,"",#REF!)),"")</f>
        <v>#REF!</v>
      </c>
      <c r="I237" s="18" t="e">
        <f>IF(#REF!="ON",IF(RIGHT(#REF!,1)=".","",IF(#REF!&lt;0,"",#REF!)),"")</f>
        <v>#REF!</v>
      </c>
      <c r="J237" s="18" t="e">
        <f>IF(#REF!="ON",IF(RIGHT(#REF!,1)=".","",IF(#REF!&lt;0,"",#REF!)),"")</f>
        <v>#REF!</v>
      </c>
      <c r="K237" s="18" t="e">
        <f>IF(#REF!="ON",IF(RIGHT(#REF!,1)=".","",IF(#REF!&lt;0,"",#REF!)),"")</f>
        <v>#REF!</v>
      </c>
      <c r="L237" s="18" t="e">
        <f>IF(#REF!="ON",IF(RIGHT(#REF!,1)=".","",IF(#REF!&lt;0,"",#REF!)),"")</f>
        <v>#REF!</v>
      </c>
      <c r="M237" s="18" t="e">
        <f>IF(#REF!="ON",IF(RIGHT(#REF!,1)=".","",IF(#REF!&lt;0,"",#REF!)),"")</f>
        <v>#REF!</v>
      </c>
      <c r="N237" s="18" t="e">
        <f>IF(#REF!="ON",IF(RIGHT(#REF!,1)=".","",IF(#REF!&lt;0,"",#REF!)),"")</f>
        <v>#REF!</v>
      </c>
      <c r="O237" s="18" t="e">
        <f>IF(#REF!="ON",IF(RIGHT(#REF!,1)=".","",IF(#REF!&lt;0,"",#REF!)),"")</f>
        <v>#REF!</v>
      </c>
      <c r="P237" s="18"/>
      <c r="Q237" s="18"/>
      <c r="R237" s="18"/>
      <c r="S237" s="18" t="e">
        <f>IF(#REF!="ON",IF(RIGHT(#REF!,1)=".","",IF(#REF!&lt;0,"",#REF!)),"")</f>
        <v>#REF!</v>
      </c>
      <c r="T237" s="18" t="e">
        <f>IF(#REF!="ON",IF(RIGHT(#REF!,1)=".","",IF(#REF!&lt;0,"",#REF!)),"")</f>
        <v>#REF!</v>
      </c>
      <c r="U237" s="18" t="e">
        <f>IF(#REF!="ON",IF(RIGHT(#REF!,1)=".","",IF(#REF!&lt;0,"",#REF!)),"")</f>
        <v>#REF!</v>
      </c>
      <c r="V237" s="18" t="e">
        <f>IF(#REF!="ON",IF(RIGHT(#REF!,1)=".","",IF(#REF!&lt;0,"",#REF!)),"")</f>
        <v>#REF!</v>
      </c>
      <c r="W237" s="18" t="e">
        <f>IF(#REF!="ON",IF(RIGHT(#REF!,1)=".","",IF(#REF!&lt;0,"",#REF!)),"")</f>
        <v>#REF!</v>
      </c>
      <c r="X237" s="18" t="e">
        <f>IF(#REF!="ON",IF(RIGHT(#REF!,1)=".","",IF(#REF!&lt;0,"",#REF!)),"")</f>
        <v>#REF!</v>
      </c>
      <c r="Y237" s="18" t="e">
        <f>IF(#REF!="ON",IF(RIGHT(#REF!,1)=".","",IF(#REF!&lt;0,"",#REF!)),"")</f>
        <v>#REF!</v>
      </c>
      <c r="Z237" s="18" t="e">
        <f>IF(#REF!="ON",IF(RIGHT(#REF!,1)=".","",IF(#REF!&lt;0,"",#REF!)),"")</f>
        <v>#REF!</v>
      </c>
      <c r="AA237" s="18" t="e">
        <f>IF(#REF!="ON",IF(RIGHT(#REF!,1)=".","",IF(#REF!&lt;0,"",#REF!)),"")</f>
        <v>#REF!</v>
      </c>
      <c r="AB237" s="18" t="e">
        <f>IF(#REF!="ON",IF(RIGHT(#REF!,1)=".","",IF(#REF!&lt;0,"",#REF!)),"")</f>
        <v>#REF!</v>
      </c>
      <c r="AC237" s="18" t="e">
        <f>IF(#REF!="ON",IF(RIGHT(#REF!,1)=".","",IF(#REF!&lt;0,"",#REF!)),"")</f>
        <v>#REF!</v>
      </c>
      <c r="AD237" s="19" t="e">
        <f>IF(#REF!="ON",IF(RIGHT(#REF!,1)=".","",IF(#REF!&lt;0,"",#REF!)),"")</f>
        <v>#REF!</v>
      </c>
    </row>
    <row r="238" spans="1:30" ht="28.7" customHeight="1">
      <c r="A238" s="13">
        <v>237</v>
      </c>
      <c r="B238" s="21">
        <f t="shared" si="6"/>
        <v>0</v>
      </c>
      <c r="C238" s="20" t="e">
        <f>LOOKUP(A238,#REF!,#REF!)</f>
        <v>#REF!</v>
      </c>
      <c r="D238" s="16" t="e">
        <f>IF(#REF!="ON",F238&amp;IF(#REF!&gt;0,",giảm "&amp;#REF!&amp;"% học phí",""),"")</f>
        <v>#REF!</v>
      </c>
      <c r="E238" s="17" t="e">
        <f>IF(#REF!="ON",SUMIF(#REF!,"&gt;0"),"")</f>
        <v>#REF!</v>
      </c>
      <c r="F238" s="16"/>
      <c r="G238" s="18" t="e">
        <f>IF(#REF!="ON",IF(RIGHT(#REF!,1)=".","",IF(#REF!&lt;0,"",#REF!)),"")</f>
        <v>#REF!</v>
      </c>
      <c r="H238" s="18" t="e">
        <f>IF(#REF!="ON",IF(RIGHT(#REF!,1)=".","",IF(#REF!&lt;0,"",#REF!)),"")</f>
        <v>#REF!</v>
      </c>
      <c r="I238" s="18" t="e">
        <f>IF(#REF!="ON",IF(RIGHT(#REF!,1)=".","",IF(#REF!&lt;0,"",#REF!)),"")</f>
        <v>#REF!</v>
      </c>
      <c r="J238" s="18" t="e">
        <f>IF(#REF!="ON",IF(RIGHT(#REF!,1)=".","",IF(#REF!&lt;0,"",#REF!)),"")</f>
        <v>#REF!</v>
      </c>
      <c r="K238" s="18" t="e">
        <f>IF(#REF!="ON",IF(RIGHT(#REF!,1)=".","",IF(#REF!&lt;0,"",#REF!)),"")</f>
        <v>#REF!</v>
      </c>
      <c r="L238" s="18" t="e">
        <f>IF(#REF!="ON",IF(RIGHT(#REF!,1)=".","",IF(#REF!&lt;0,"",#REF!)),"")</f>
        <v>#REF!</v>
      </c>
      <c r="M238" s="18" t="e">
        <f>IF(#REF!="ON",IF(RIGHT(#REF!,1)=".","",IF(#REF!&lt;0,"",#REF!)),"")</f>
        <v>#REF!</v>
      </c>
      <c r="N238" s="18" t="e">
        <f>IF(#REF!="ON",IF(RIGHT(#REF!,1)=".","",IF(#REF!&lt;0,"",#REF!)),"")</f>
        <v>#REF!</v>
      </c>
      <c r="O238" s="18" t="e">
        <f>IF(#REF!="ON",IF(RIGHT(#REF!,1)=".","",IF(#REF!&lt;0,"",#REF!)),"")</f>
        <v>#REF!</v>
      </c>
      <c r="P238" s="18"/>
      <c r="Q238" s="18"/>
      <c r="R238" s="18"/>
      <c r="S238" s="18"/>
      <c r="T238" s="18" t="e">
        <f>IF(#REF!="ON",IF(RIGHT(#REF!,1)=".","",IF(#REF!&lt;0,"",#REF!)),"")</f>
        <v>#REF!</v>
      </c>
      <c r="U238" s="18" t="e">
        <f>IF(#REF!="ON",IF(RIGHT(#REF!,1)=".","",IF(#REF!&lt;0,"",#REF!)),"")</f>
        <v>#REF!</v>
      </c>
      <c r="V238" s="18" t="e">
        <f>IF(#REF!="ON",IF(RIGHT(#REF!,1)=".","",IF(#REF!&lt;0,"",#REF!)),"")</f>
        <v>#REF!</v>
      </c>
      <c r="W238" s="18" t="e">
        <f>IF(#REF!="ON",IF(RIGHT(#REF!,1)=".","",IF(#REF!&lt;0,"",#REF!)),"")</f>
        <v>#REF!</v>
      </c>
      <c r="X238" s="18" t="e">
        <f>IF(#REF!="ON",IF(RIGHT(#REF!,1)=".","",IF(#REF!&lt;0,"",#REF!)),"")</f>
        <v>#REF!</v>
      </c>
      <c r="Y238" s="18" t="e">
        <f>IF(#REF!="ON",IF(RIGHT(#REF!,1)=".","",IF(#REF!&lt;0,"",#REF!)),"")</f>
        <v>#REF!</v>
      </c>
      <c r="Z238" s="18" t="e">
        <f>IF(#REF!="ON",IF(RIGHT(#REF!,1)=".","",IF(#REF!&lt;0,"",#REF!)),"")</f>
        <v>#REF!</v>
      </c>
      <c r="AA238" s="18" t="e">
        <f>IF(#REF!="ON",IF(RIGHT(#REF!,1)=".","",IF(#REF!&lt;0,"",#REF!)),"")</f>
        <v>#REF!</v>
      </c>
      <c r="AB238" s="18" t="e">
        <f>IF(#REF!="ON",IF(RIGHT(#REF!,1)=".","",IF(#REF!&lt;0,"",#REF!)),"")</f>
        <v>#REF!</v>
      </c>
      <c r="AC238" s="18" t="e">
        <f>IF(#REF!="ON",IF(RIGHT(#REF!,1)=".","",IF(#REF!&lt;0,"",#REF!)),"")</f>
        <v>#REF!</v>
      </c>
      <c r="AD238" s="19" t="e">
        <f>IF(#REF!="ON",IF(RIGHT(#REF!,1)=".","",IF(#REF!&lt;0,"",#REF!)),"")</f>
        <v>#REF!</v>
      </c>
    </row>
    <row r="239" spans="1:30" ht="28.7" customHeight="1">
      <c r="A239" s="13">
        <v>238</v>
      </c>
      <c r="B239" s="21">
        <f t="shared" si="6"/>
        <v>0</v>
      </c>
      <c r="C239" s="20" t="e">
        <f>LOOKUP(A239,#REF!,#REF!)</f>
        <v>#REF!</v>
      </c>
      <c r="D239" s="16" t="e">
        <f>IF(#REF!="ON",F239&amp;IF(#REF!&gt;0,",giảm "&amp;#REF!&amp;"% học phí",""),"")</f>
        <v>#REF!</v>
      </c>
      <c r="E239" s="17" t="e">
        <f>IF(#REF!="ON",SUMIF(#REF!,"&gt;0"),"")</f>
        <v>#REF!</v>
      </c>
      <c r="F239" s="16"/>
      <c r="G239" s="18" t="e">
        <f>IF(#REF!="ON",IF(RIGHT(#REF!,1)=".","",IF(#REF!&lt;0,"",#REF!)),"")</f>
        <v>#REF!</v>
      </c>
      <c r="H239" s="18" t="e">
        <f>IF(#REF!="ON",IF(RIGHT(#REF!,1)=".","",IF(#REF!&lt;0,"",#REF!)),"")</f>
        <v>#REF!</v>
      </c>
      <c r="I239" s="18" t="e">
        <f>IF(#REF!="ON",IF(RIGHT(#REF!,1)=".","",IF(#REF!&lt;0,"",#REF!)),"")</f>
        <v>#REF!</v>
      </c>
      <c r="J239" s="18" t="e">
        <f>IF(#REF!="ON",IF(RIGHT(#REF!,1)=".","",IF(#REF!&lt;0,"",#REF!)),"")</f>
        <v>#REF!</v>
      </c>
      <c r="K239" s="18" t="e">
        <f>IF(#REF!="ON",IF(RIGHT(#REF!,1)=".","",IF(#REF!&lt;0,"",#REF!)),"")</f>
        <v>#REF!</v>
      </c>
      <c r="L239" s="18" t="e">
        <f>IF(#REF!="ON",IF(RIGHT(#REF!,1)=".","",IF(#REF!&lt;0,"",#REF!)),"")</f>
        <v>#REF!</v>
      </c>
      <c r="M239" s="18" t="e">
        <f>IF(#REF!="ON",IF(RIGHT(#REF!,1)=".","",IF(#REF!&lt;0,"",#REF!)),"")</f>
        <v>#REF!</v>
      </c>
      <c r="N239" s="18" t="e">
        <f>IF(#REF!="ON",IF(RIGHT(#REF!,1)=".","",IF(#REF!&lt;0,"",#REF!)),"")</f>
        <v>#REF!</v>
      </c>
      <c r="O239" s="18" t="e">
        <f>IF(#REF!="ON",IF(RIGHT(#REF!,1)=".","",IF(#REF!&lt;0,"",#REF!)),"")</f>
        <v>#REF!</v>
      </c>
      <c r="P239" s="18"/>
      <c r="Q239" s="18"/>
      <c r="R239" s="18"/>
      <c r="S239" s="18"/>
      <c r="T239" s="18" t="e">
        <f>IF(#REF!="ON",IF(RIGHT(#REF!,1)=".","",IF(#REF!&lt;0,"",#REF!)),"")</f>
        <v>#REF!</v>
      </c>
      <c r="U239" s="18" t="e">
        <f>IF(#REF!="ON",IF(RIGHT(#REF!,1)=".","",IF(#REF!&lt;0,"",#REF!)),"")</f>
        <v>#REF!</v>
      </c>
      <c r="V239" s="18" t="e">
        <f>IF(#REF!="ON",IF(RIGHT(#REF!,1)=".","",IF(#REF!&lt;0,"",#REF!)),"")</f>
        <v>#REF!</v>
      </c>
      <c r="W239" s="18" t="e">
        <f>IF(#REF!="ON",IF(RIGHT(#REF!,1)=".","",IF(#REF!&lt;0,"",#REF!)),"")</f>
        <v>#REF!</v>
      </c>
      <c r="X239" s="18" t="e">
        <f>IF(#REF!="ON",IF(RIGHT(#REF!,1)=".","",IF(#REF!&lt;0,"",#REF!)),"")</f>
        <v>#REF!</v>
      </c>
      <c r="Y239" s="18" t="e">
        <f>IF(#REF!="ON",IF(RIGHT(#REF!,1)=".","",IF(#REF!&lt;0,"",#REF!)),"")</f>
        <v>#REF!</v>
      </c>
      <c r="Z239" s="18" t="e">
        <f>IF(#REF!="ON",IF(RIGHT(#REF!,1)=".","",IF(#REF!&lt;0,"",#REF!)),"")</f>
        <v>#REF!</v>
      </c>
      <c r="AA239" s="18" t="e">
        <f>IF(#REF!="ON",IF(RIGHT(#REF!,1)=".","",IF(#REF!&lt;0,"",#REF!)),"")</f>
        <v>#REF!</v>
      </c>
      <c r="AB239" s="18" t="e">
        <f>IF(#REF!="ON",IF(RIGHT(#REF!,1)=".","",IF(#REF!&lt;0,"",#REF!)),"")</f>
        <v>#REF!</v>
      </c>
      <c r="AC239" s="18" t="e">
        <f>IF(#REF!="ON",IF(RIGHT(#REF!,1)=".","",IF(#REF!&lt;0,"",#REF!)),"")</f>
        <v>#REF!</v>
      </c>
      <c r="AD239" s="19" t="e">
        <f>IF(#REF!="ON",IF(RIGHT(#REF!,1)=".","",IF(#REF!&lt;0,"",#REF!)),"")</f>
        <v>#REF!</v>
      </c>
    </row>
    <row r="240" spans="1:30" ht="28.7" customHeight="1">
      <c r="A240" s="13">
        <v>239</v>
      </c>
      <c r="B240" s="21">
        <f t="shared" si="6"/>
        <v>0</v>
      </c>
      <c r="C240" s="20" t="e">
        <f>LOOKUP(A240,#REF!,#REF!)</f>
        <v>#REF!</v>
      </c>
      <c r="D240" s="16" t="e">
        <f>IF(#REF!="ON",F240&amp;IF(#REF!&gt;0,",giảm "&amp;#REF!&amp;"% học phí",""),"")</f>
        <v>#REF!</v>
      </c>
      <c r="E240" s="17" t="e">
        <f>IF(#REF!="ON",SUMIF(#REF!,"&gt;0"),"")</f>
        <v>#REF!</v>
      </c>
      <c r="F240" s="16"/>
      <c r="G240" s="18" t="e">
        <f>IF(#REF!="ON",IF(RIGHT(#REF!,1)=".","",IF(#REF!&lt;0,"",#REF!)),"")</f>
        <v>#REF!</v>
      </c>
      <c r="H240" s="18" t="e">
        <f>IF(#REF!="ON",IF(RIGHT(#REF!,1)=".","",IF(#REF!&lt;0,"",#REF!)),"")</f>
        <v>#REF!</v>
      </c>
      <c r="I240" s="18" t="e">
        <f>IF(#REF!="ON",IF(RIGHT(#REF!,1)=".","",IF(#REF!&lt;0,"",#REF!)),"")</f>
        <v>#REF!</v>
      </c>
      <c r="J240" s="18" t="e">
        <f>IF(#REF!="ON",IF(RIGHT(#REF!,1)=".","",IF(#REF!&lt;0,"",#REF!)),"")</f>
        <v>#REF!</v>
      </c>
      <c r="K240" s="18" t="e">
        <f>IF(#REF!="ON",IF(RIGHT(#REF!,1)=".","",IF(#REF!&lt;0,"",#REF!)),"")</f>
        <v>#REF!</v>
      </c>
      <c r="L240" s="18" t="e">
        <f>IF(#REF!="ON",IF(RIGHT(#REF!,1)=".","",IF(#REF!&lt;0,"",#REF!)),"")</f>
        <v>#REF!</v>
      </c>
      <c r="M240" s="18" t="e">
        <f>IF(#REF!="ON",IF(RIGHT(#REF!,1)=".","",IF(#REF!&lt;0,"",#REF!)),"")</f>
        <v>#REF!</v>
      </c>
      <c r="N240" s="18" t="e">
        <f>IF(#REF!="ON",IF(RIGHT(#REF!,1)=".","",IF(#REF!&lt;0,"",#REF!)),"")</f>
        <v>#REF!</v>
      </c>
      <c r="O240" s="18" t="e">
        <f>IF(#REF!="ON",IF(RIGHT(#REF!,1)=".","",IF(#REF!&lt;0,"",#REF!)),"")</f>
        <v>#REF!</v>
      </c>
      <c r="P240" s="18"/>
      <c r="Q240" s="18"/>
      <c r="R240" s="18"/>
      <c r="S240" s="18"/>
      <c r="T240" s="18" t="e">
        <f>IF(#REF!="ON",IF(RIGHT(#REF!,1)=".","",IF(#REF!&lt;0,"",#REF!)),"")</f>
        <v>#REF!</v>
      </c>
      <c r="U240" s="18" t="e">
        <f>IF(#REF!="ON",IF(RIGHT(#REF!,1)=".","",IF(#REF!&lt;0,"",#REF!)),"")</f>
        <v>#REF!</v>
      </c>
      <c r="V240" s="18" t="e">
        <f>IF(#REF!="ON",IF(RIGHT(#REF!,1)=".","",IF(#REF!&lt;0,"",#REF!)),"")</f>
        <v>#REF!</v>
      </c>
      <c r="W240" s="18" t="e">
        <f>IF(#REF!="ON",IF(RIGHT(#REF!,1)=".","",IF(#REF!&lt;0,"",#REF!)),"")</f>
        <v>#REF!</v>
      </c>
      <c r="X240" s="18" t="e">
        <f>IF(#REF!="ON",IF(RIGHT(#REF!,1)=".","",IF(#REF!&lt;0,"",#REF!)),"")</f>
        <v>#REF!</v>
      </c>
      <c r="Y240" s="18" t="e">
        <f>IF(#REF!="ON",IF(RIGHT(#REF!,1)=".","",IF(#REF!&lt;0,"",#REF!)),"")</f>
        <v>#REF!</v>
      </c>
      <c r="Z240" s="18" t="e">
        <f>IF(#REF!="ON",IF(RIGHT(#REF!,1)=".","",IF(#REF!&lt;0,"",#REF!)),"")</f>
        <v>#REF!</v>
      </c>
      <c r="AA240" s="18" t="e">
        <f>IF(#REF!="ON",IF(RIGHT(#REF!,1)=".","",IF(#REF!&lt;0,"",#REF!)),"")</f>
        <v>#REF!</v>
      </c>
      <c r="AB240" s="18" t="e">
        <f>IF(#REF!="ON",IF(RIGHT(#REF!,1)=".","",IF(#REF!&lt;0,"",#REF!)),"")</f>
        <v>#REF!</v>
      </c>
      <c r="AC240" s="18" t="e">
        <f>IF(#REF!="ON",IF(RIGHT(#REF!,1)=".","",IF(#REF!&lt;0,"",#REF!)),"")</f>
        <v>#REF!</v>
      </c>
      <c r="AD240" s="19" t="e">
        <f>IF(#REF!="ON",IF(RIGHT(#REF!,1)=".","",IF(#REF!&lt;0,"",#REF!)),"")</f>
        <v>#REF!</v>
      </c>
    </row>
    <row r="241" spans="1:30" ht="28.7" customHeight="1">
      <c r="A241" s="13">
        <v>240</v>
      </c>
      <c r="B241" s="21">
        <f t="shared" si="1"/>
        <v>10</v>
      </c>
      <c r="C241" s="20" t="e">
        <f>LOOKUP(A241,#REF!,#REF!)</f>
        <v>#REF!</v>
      </c>
      <c r="D241" s="16" t="e">
        <f>IF(#REF!="ON",F241&amp;IF(#REF!&gt;0,",giảm "&amp;#REF!&amp;"% học phí",""),"")</f>
        <v>#REF!</v>
      </c>
      <c r="E241" s="17" t="e">
        <f>IF(#REF!="ON",SUMIF(#REF!,"&gt;0"),"")</f>
        <v>#REF!</v>
      </c>
      <c r="F241" s="16"/>
      <c r="G241" s="18" t="e">
        <f>IF(#REF!="ON",IF(RIGHT(#REF!,1)=".","",IF(#REF!&lt;0,"",#REF!)),"")</f>
        <v>#REF!</v>
      </c>
      <c r="H241" s="18" t="e">
        <f>IF(#REF!="ON",IF(RIGHT(#REF!,1)=".","",IF(#REF!&lt;0,"",#REF!)),"")</f>
        <v>#REF!</v>
      </c>
      <c r="I241" s="18" t="e">
        <f>IF(#REF!="ON",IF(RIGHT(#REF!,1)=".","",IF(#REF!&lt;0,"",#REF!)),"")</f>
        <v>#REF!</v>
      </c>
      <c r="J241" s="18" t="e">
        <f>IF(#REF!="ON",IF(RIGHT(#REF!,1)=".","",IF(#REF!&lt;0,"",#REF!)),"")</f>
        <v>#REF!</v>
      </c>
      <c r="K241" s="18" t="e">
        <f>IF(#REF!="ON",IF(RIGHT(#REF!,1)=".","",IF(#REF!&lt;0,"",#REF!)),"")</f>
        <v>#REF!</v>
      </c>
      <c r="L241" s="18" t="e">
        <f>IF(#REF!="ON",IF(RIGHT(#REF!,1)=".","",IF(#REF!&lt;0,"",#REF!)),"")</f>
        <v>#REF!</v>
      </c>
      <c r="M241" s="18" t="e">
        <f>IF(#REF!="ON",IF(RIGHT(#REF!,1)=".","",IF(#REF!&lt;0,"",#REF!)),"")</f>
        <v>#REF!</v>
      </c>
      <c r="N241" s="18" t="e">
        <f>IF(#REF!="ON",IF(RIGHT(#REF!,1)=".","",IF(#REF!&lt;0,"",#REF!)),"")</f>
        <v>#REF!</v>
      </c>
      <c r="O241" s="18" t="e">
        <f>IF(#REF!="ON",IF(RIGHT(#REF!,1)=".","",IF(#REF!&lt;0,"",#REF!)),"")</f>
        <v>#REF!</v>
      </c>
      <c r="P241" s="18"/>
      <c r="Q241" s="18"/>
      <c r="R241" s="18" t="e">
        <f>IF(#REF!="ON",IF(RIGHT(#REF!,1)=".","",IF(#REF!&lt;0,"",#REF!)),"")</f>
        <v>#REF!</v>
      </c>
      <c r="S241" s="18" t="e">
        <f>IF(#REF!="ON",IF(RIGHT(#REF!,1)=".","",IF(#REF!&lt;0,"",#REF!)),"")</f>
        <v>#REF!</v>
      </c>
      <c r="T241" s="18" t="e">
        <f>IF(#REF!="ON",IF(RIGHT(#REF!,1)=".","",IF(#REF!&lt;0,"",#REF!)),"")</f>
        <v>#REF!</v>
      </c>
      <c r="U241" s="18" t="e">
        <f>IF(#REF!="ON",IF(RIGHT(#REF!,1)=".","",IF(#REF!&lt;0,"",#REF!)),"")</f>
        <v>#REF!</v>
      </c>
      <c r="V241" s="18" t="e">
        <f>IF(#REF!="ON",IF(RIGHT(#REF!,1)=".","",IF(#REF!&lt;0,"",#REF!)),"")</f>
        <v>#REF!</v>
      </c>
      <c r="W241" s="18" t="e">
        <f>IF(#REF!="ON",IF(RIGHT(#REF!,1)=".","",IF(#REF!&lt;0,"",#REF!)),"")</f>
        <v>#REF!</v>
      </c>
      <c r="X241" s="18" t="e">
        <f>IF(#REF!="ON",IF(RIGHT(#REF!,1)=".","",IF(#REF!&lt;0,"",#REF!)),"")</f>
        <v>#REF!</v>
      </c>
      <c r="Y241" s="18" t="e">
        <f>IF(#REF!="ON",IF(RIGHT(#REF!,1)=".","",IF(#REF!&lt;0,"",#REF!)),"")</f>
        <v>#REF!</v>
      </c>
      <c r="Z241" s="18" t="e">
        <f>IF(#REF!="ON",IF(RIGHT(#REF!,1)=".","",IF(#REF!&lt;0,"",#REF!)),"")</f>
        <v>#REF!</v>
      </c>
      <c r="AA241" s="18" t="e">
        <f>IF(#REF!="ON",IF(RIGHT(#REF!,1)=".","",IF(#REF!&lt;0,"",#REF!)),"")</f>
        <v>#REF!</v>
      </c>
      <c r="AB241" s="18" t="e">
        <f>IF(#REF!="ON",IF(RIGHT(#REF!,1)=".","",IF(#REF!&lt;0,"",#REF!)),"")</f>
        <v>#REF!</v>
      </c>
      <c r="AC241" s="18" t="e">
        <f>IF(#REF!="ON",IF(RIGHT(#REF!,1)=".","",IF(#REF!&lt;0,"",#REF!)),"")</f>
        <v>#REF!</v>
      </c>
      <c r="AD241" s="19" t="e">
        <f>IF(#REF!="ON",IF(RIGHT(#REF!,1)=".","",IF(#REF!&lt;0,"",#REF!)),"")</f>
        <v>#REF!</v>
      </c>
    </row>
    <row r="242" spans="1:30" ht="28.7" customHeight="1">
      <c r="A242" s="13">
        <v>241</v>
      </c>
      <c r="B242" s="21">
        <f t="shared" si="6"/>
        <v>0</v>
      </c>
      <c r="C242" s="20" t="e">
        <f>LOOKUP(A242,#REF!,#REF!)</f>
        <v>#REF!</v>
      </c>
      <c r="D242" s="16" t="e">
        <f>IF(#REF!="ON",F242&amp;IF(#REF!&gt;0,",giảm "&amp;#REF!&amp;"% học phí",""),"")</f>
        <v>#REF!</v>
      </c>
      <c r="E242" s="17" t="e">
        <f>IF(#REF!="ON",SUMIF(#REF!,"&gt;0"),"")</f>
        <v>#REF!</v>
      </c>
      <c r="F242" s="16"/>
      <c r="G242" s="18" t="e">
        <f>IF(#REF!="ON",IF(RIGHT(#REF!,1)=".","",IF(#REF!&lt;0,"",#REF!)),"")</f>
        <v>#REF!</v>
      </c>
      <c r="H242" s="18" t="e">
        <f>IF(#REF!="ON",IF(RIGHT(#REF!,1)=".","",IF(#REF!&lt;0,"",#REF!)),"")</f>
        <v>#REF!</v>
      </c>
      <c r="I242" s="18" t="e">
        <f>IF(#REF!="ON",IF(RIGHT(#REF!,1)=".","",IF(#REF!&lt;0,"",#REF!)),"")</f>
        <v>#REF!</v>
      </c>
      <c r="J242" s="18" t="e">
        <f>IF(#REF!="ON",IF(RIGHT(#REF!,1)=".","",IF(#REF!&lt;0,"",#REF!)),"")</f>
        <v>#REF!</v>
      </c>
      <c r="K242" s="18" t="e">
        <f>IF(#REF!="ON",IF(RIGHT(#REF!,1)=".","",IF(#REF!&lt;0,"",#REF!)),"")</f>
        <v>#REF!</v>
      </c>
      <c r="L242" s="18" t="e">
        <f>IF(#REF!="ON",IF(RIGHT(#REF!,1)=".","",IF(#REF!&lt;0,"",#REF!)),"")</f>
        <v>#REF!</v>
      </c>
      <c r="M242" s="18" t="e">
        <f>IF(#REF!="ON",IF(RIGHT(#REF!,1)=".","",IF(#REF!&lt;0,"",#REF!)),"")</f>
        <v>#REF!</v>
      </c>
      <c r="N242" s="18" t="e">
        <f>IF(#REF!="ON",IF(RIGHT(#REF!,1)=".","",IF(#REF!&lt;0,"",#REF!)),"")</f>
        <v>#REF!</v>
      </c>
      <c r="O242" s="18" t="e">
        <f>IF(#REF!="ON",IF(RIGHT(#REF!,1)=".","",IF(#REF!&lt;0,"",#REF!)),"")</f>
        <v>#REF!</v>
      </c>
      <c r="P242" s="18"/>
      <c r="Q242" s="18"/>
      <c r="R242" s="18"/>
      <c r="S242" s="18"/>
      <c r="T242" s="18" t="e">
        <f>IF(#REF!="ON",IF(RIGHT(#REF!,1)=".","",IF(#REF!&lt;0,"",#REF!)),"")</f>
        <v>#REF!</v>
      </c>
      <c r="U242" s="18" t="e">
        <f>IF(#REF!="ON",IF(RIGHT(#REF!,1)=".","",IF(#REF!&lt;0,"",#REF!)),"")</f>
        <v>#REF!</v>
      </c>
      <c r="V242" s="18" t="e">
        <f>IF(#REF!="ON",IF(RIGHT(#REF!,1)=".","",IF(#REF!&lt;0,"",#REF!)),"")</f>
        <v>#REF!</v>
      </c>
      <c r="W242" s="18" t="e">
        <f>IF(#REF!="ON",IF(RIGHT(#REF!,1)=".","",IF(#REF!&lt;0,"",#REF!)),"")</f>
        <v>#REF!</v>
      </c>
      <c r="X242" s="18" t="e">
        <f>IF(#REF!="ON",IF(RIGHT(#REF!,1)=".","",IF(#REF!&lt;0,"",#REF!)),"")</f>
        <v>#REF!</v>
      </c>
      <c r="Y242" s="18" t="e">
        <f>IF(#REF!="ON",IF(RIGHT(#REF!,1)=".","",IF(#REF!&lt;0,"",#REF!)),"")</f>
        <v>#REF!</v>
      </c>
      <c r="Z242" s="18" t="e">
        <f>IF(#REF!="ON",IF(RIGHT(#REF!,1)=".","",IF(#REF!&lt;0,"",#REF!)),"")</f>
        <v>#REF!</v>
      </c>
      <c r="AA242" s="18" t="e">
        <f>IF(#REF!="ON",IF(RIGHT(#REF!,1)=".","",IF(#REF!&lt;0,"",#REF!)),"")</f>
        <v>#REF!</v>
      </c>
      <c r="AB242" s="18" t="e">
        <f>IF(#REF!="ON",IF(RIGHT(#REF!,1)=".","",IF(#REF!&lt;0,"",#REF!)),"")</f>
        <v>#REF!</v>
      </c>
      <c r="AC242" s="18" t="e">
        <f>IF(#REF!="ON",IF(RIGHT(#REF!,1)=".","",IF(#REF!&lt;0,"",#REF!)),"")</f>
        <v>#REF!</v>
      </c>
      <c r="AD242" s="19" t="e">
        <f>IF(#REF!="ON",IF(RIGHT(#REF!,1)=".","",IF(#REF!&lt;0,"",#REF!)),"")</f>
        <v>#REF!</v>
      </c>
    </row>
    <row r="243" spans="1:30" ht="28.7" customHeight="1">
      <c r="A243" s="13">
        <v>242</v>
      </c>
      <c r="B243" s="21">
        <f t="shared" si="6"/>
        <v>0</v>
      </c>
      <c r="C243" s="20" t="e">
        <f>LOOKUP(A243,#REF!,#REF!)</f>
        <v>#REF!</v>
      </c>
      <c r="D243" s="16" t="e">
        <f>IF(#REF!="ON",F243&amp;IF(#REF!&gt;0,",giảm "&amp;#REF!&amp;"% học phí",""),"")</f>
        <v>#REF!</v>
      </c>
      <c r="E243" s="17" t="e">
        <f>IF(#REF!="ON",SUMIF(#REF!,"&gt;0"),"")</f>
        <v>#REF!</v>
      </c>
      <c r="F243" s="16"/>
      <c r="G243" s="18" t="e">
        <f>IF(#REF!="ON",IF(RIGHT(#REF!,1)=".","",IF(#REF!&lt;0,"",#REF!)),"")</f>
        <v>#REF!</v>
      </c>
      <c r="H243" s="18" t="e">
        <f>IF(#REF!="ON",IF(RIGHT(#REF!,1)=".","",IF(#REF!&lt;0,"",#REF!)),"")</f>
        <v>#REF!</v>
      </c>
      <c r="I243" s="18" t="e">
        <f>IF(#REF!="ON",IF(RIGHT(#REF!,1)=".","",IF(#REF!&lt;0,"",#REF!)),"")</f>
        <v>#REF!</v>
      </c>
      <c r="J243" s="18" t="e">
        <f>IF(#REF!="ON",IF(RIGHT(#REF!,1)=".","",IF(#REF!&lt;0,"",#REF!)),"")</f>
        <v>#REF!</v>
      </c>
      <c r="K243" s="18" t="e">
        <f>IF(#REF!="ON",IF(RIGHT(#REF!,1)=".","",IF(#REF!&lt;0,"",#REF!)),"")</f>
        <v>#REF!</v>
      </c>
      <c r="L243" s="18" t="e">
        <f>IF(#REF!="ON",IF(RIGHT(#REF!,1)=".","",IF(#REF!&lt;0,"",#REF!)),"")</f>
        <v>#REF!</v>
      </c>
      <c r="M243" s="18" t="e">
        <f>IF(#REF!="ON",IF(RIGHT(#REF!,1)=".","",IF(#REF!&lt;0,"",#REF!)),"")</f>
        <v>#REF!</v>
      </c>
      <c r="N243" s="18" t="e">
        <f>IF(#REF!="ON",IF(RIGHT(#REF!,1)=".","",IF(#REF!&lt;0,"",#REF!)),"")</f>
        <v>#REF!</v>
      </c>
      <c r="O243" s="18" t="e">
        <f>IF(#REF!="ON",IF(RIGHT(#REF!,1)=".","",IF(#REF!&lt;0,"",#REF!)),"")</f>
        <v>#REF!</v>
      </c>
      <c r="P243" s="18" t="e">
        <f>IF(#REF!="ON",IF(RIGHT(#REF!,1)=".","",IF(#REF!&lt;0,"",#REF!)),"")</f>
        <v>#REF!</v>
      </c>
      <c r="Q243" s="18"/>
      <c r="R243" s="18"/>
      <c r="S243" s="18"/>
      <c r="T243" s="18" t="e">
        <f>IF(#REF!="ON",IF(RIGHT(#REF!,1)=".","",IF(#REF!&lt;0,"",#REF!)),"")</f>
        <v>#REF!</v>
      </c>
      <c r="U243" s="18" t="e">
        <f>IF(#REF!="ON",IF(RIGHT(#REF!,1)=".","",IF(#REF!&lt;0,"",#REF!)),"")</f>
        <v>#REF!</v>
      </c>
      <c r="V243" s="18" t="e">
        <f>IF(#REF!="ON",IF(RIGHT(#REF!,1)=".","",IF(#REF!&lt;0,"",#REF!)),"")</f>
        <v>#REF!</v>
      </c>
      <c r="W243" s="18" t="e">
        <f>IF(#REF!="ON",IF(RIGHT(#REF!,1)=".","",IF(#REF!&lt;0,"",#REF!)),"")</f>
        <v>#REF!</v>
      </c>
      <c r="X243" s="18" t="e">
        <f>IF(#REF!="ON",IF(RIGHT(#REF!,1)=".","",IF(#REF!&lt;0,"",#REF!)),"")</f>
        <v>#REF!</v>
      </c>
      <c r="Y243" s="18" t="e">
        <f>IF(#REF!="ON",IF(RIGHT(#REF!,1)=".","",IF(#REF!&lt;0,"",#REF!)),"")</f>
        <v>#REF!</v>
      </c>
      <c r="Z243" s="18" t="e">
        <f>IF(#REF!="ON",IF(RIGHT(#REF!,1)=".","",IF(#REF!&lt;0,"",#REF!)),"")</f>
        <v>#REF!</v>
      </c>
      <c r="AA243" s="18" t="e">
        <f>IF(#REF!="ON",IF(RIGHT(#REF!,1)=".","",IF(#REF!&lt;0,"",#REF!)),"")</f>
        <v>#REF!</v>
      </c>
      <c r="AB243" s="18" t="e">
        <f>IF(#REF!="ON",IF(RIGHT(#REF!,1)=".","",IF(#REF!&lt;0,"",#REF!)),"")</f>
        <v>#REF!</v>
      </c>
      <c r="AC243" s="18" t="e">
        <f>IF(#REF!="ON",IF(RIGHT(#REF!,1)=".","",IF(#REF!&lt;0,"",#REF!)),"")</f>
        <v>#REF!</v>
      </c>
      <c r="AD243" s="19" t="e">
        <f>IF(#REF!="ON",IF(RIGHT(#REF!,1)=".","",IF(#REF!&lt;0,"",#REF!)),"")</f>
        <v>#REF!</v>
      </c>
    </row>
    <row r="244" spans="1:30" ht="28.7" customHeight="1">
      <c r="A244" s="13">
        <v>243</v>
      </c>
      <c r="B244" s="21">
        <f t="shared" si="6"/>
        <v>0</v>
      </c>
      <c r="C244" s="20" t="e">
        <f>LOOKUP(A244,#REF!,#REF!)</f>
        <v>#REF!</v>
      </c>
      <c r="D244" s="16" t="e">
        <f>IF(#REF!="ON",F244&amp;IF(#REF!&gt;0,",giảm "&amp;#REF!&amp;"% học phí",""),"")</f>
        <v>#REF!</v>
      </c>
      <c r="E244" s="17" t="e">
        <f>IF(#REF!="ON",SUMIF(#REF!,"&gt;0"),"")</f>
        <v>#REF!</v>
      </c>
      <c r="F244" s="16"/>
      <c r="G244" s="18" t="e">
        <f>IF(#REF!="ON",IF(RIGHT(#REF!,1)=".","",IF(#REF!&lt;0,"",#REF!)),"")</f>
        <v>#REF!</v>
      </c>
      <c r="H244" s="18" t="e">
        <f>IF(#REF!="ON",IF(RIGHT(#REF!,1)=".","",IF(#REF!&lt;0,"",#REF!)),"")</f>
        <v>#REF!</v>
      </c>
      <c r="I244" s="18" t="e">
        <f>IF(#REF!="ON",IF(RIGHT(#REF!,1)=".","",IF(#REF!&lt;0,"",#REF!)),"")</f>
        <v>#REF!</v>
      </c>
      <c r="J244" s="18" t="e">
        <f>IF(#REF!="ON",IF(RIGHT(#REF!,1)=".","",IF(#REF!&lt;0,"",#REF!)),"")</f>
        <v>#REF!</v>
      </c>
      <c r="K244" s="18" t="e">
        <f>IF(#REF!="ON",IF(RIGHT(#REF!,1)=".","",IF(#REF!&lt;0,"",#REF!)),"")</f>
        <v>#REF!</v>
      </c>
      <c r="L244" s="18" t="e">
        <f>IF(#REF!="ON",IF(RIGHT(#REF!,1)=".","",IF(#REF!&lt;0,"",#REF!)),"")</f>
        <v>#REF!</v>
      </c>
      <c r="M244" s="18" t="e">
        <f>IF(#REF!="ON",IF(RIGHT(#REF!,1)=".","",IF(#REF!&lt;0,"",#REF!)),"")</f>
        <v>#REF!</v>
      </c>
      <c r="N244" s="18" t="e">
        <f>IF(#REF!="ON",IF(RIGHT(#REF!,1)=".","",IF(#REF!&lt;0,"",#REF!)),"")</f>
        <v>#REF!</v>
      </c>
      <c r="O244" s="18" t="e">
        <f>IF(#REF!="ON",IF(RIGHT(#REF!,1)=".","",IF(#REF!&lt;0,"",#REF!)),"")</f>
        <v>#REF!</v>
      </c>
      <c r="P244" s="18" t="e">
        <f>IF(#REF!="ON",IF(RIGHT(#REF!,1)=".","",IF(#REF!&lt;0,"",#REF!)),"")</f>
        <v>#REF!</v>
      </c>
      <c r="Q244" s="18"/>
      <c r="R244" s="18"/>
      <c r="S244" s="18"/>
      <c r="T244" s="18" t="e">
        <f>IF(#REF!="ON",IF(RIGHT(#REF!,1)=".","",IF(#REF!&lt;0,"",#REF!)),"")</f>
        <v>#REF!</v>
      </c>
      <c r="U244" s="18" t="e">
        <f>IF(#REF!="ON",IF(RIGHT(#REF!,1)=".","",IF(#REF!&lt;0,"",#REF!)),"")</f>
        <v>#REF!</v>
      </c>
      <c r="V244" s="18" t="e">
        <f>IF(#REF!="ON",IF(RIGHT(#REF!,1)=".","",IF(#REF!&lt;0,"",#REF!)),"")</f>
        <v>#REF!</v>
      </c>
      <c r="W244" s="18" t="e">
        <f>IF(#REF!="ON",IF(RIGHT(#REF!,1)=".","",IF(#REF!&lt;0,"",#REF!)),"")</f>
        <v>#REF!</v>
      </c>
      <c r="X244" s="18" t="e">
        <f>IF(#REF!="ON",IF(RIGHT(#REF!,1)=".","",IF(#REF!&lt;0,"",#REF!)),"")</f>
        <v>#REF!</v>
      </c>
      <c r="Y244" s="18" t="e">
        <f>IF(#REF!="ON",IF(RIGHT(#REF!,1)=".","",IF(#REF!&lt;0,"",#REF!)),"")</f>
        <v>#REF!</v>
      </c>
      <c r="Z244" s="18" t="e">
        <f>IF(#REF!="ON",IF(RIGHT(#REF!,1)=".","",IF(#REF!&lt;0,"",#REF!)),"")</f>
        <v>#REF!</v>
      </c>
      <c r="AA244" s="18" t="e">
        <f>IF(#REF!="ON",IF(RIGHT(#REF!,1)=".","",IF(#REF!&lt;0,"",#REF!)),"")</f>
        <v>#REF!</v>
      </c>
      <c r="AB244" s="18" t="e">
        <f>IF(#REF!="ON",IF(RIGHT(#REF!,1)=".","",IF(#REF!&lt;0,"",#REF!)),"")</f>
        <v>#REF!</v>
      </c>
      <c r="AC244" s="18" t="e">
        <f>IF(#REF!="ON",IF(RIGHT(#REF!,1)=".","",IF(#REF!&lt;0,"",#REF!)),"")</f>
        <v>#REF!</v>
      </c>
      <c r="AD244" s="19" t="e">
        <f>IF(#REF!="ON",IF(RIGHT(#REF!,1)=".","",IF(#REF!&lt;0,"",#REF!)),"")</f>
        <v>#REF!</v>
      </c>
    </row>
    <row r="245" spans="1:30" ht="28.7" customHeight="1">
      <c r="A245" s="13">
        <v>244</v>
      </c>
      <c r="B245" s="21">
        <f t="shared" si="2"/>
        <v>20</v>
      </c>
      <c r="C245" s="20" t="e">
        <f>LOOKUP(A245,#REF!,#REF!)</f>
        <v>#REF!</v>
      </c>
      <c r="D245" s="16" t="e">
        <f>IF(#REF!="ON",F245&amp;IF(#REF!&gt;0,",giảm "&amp;#REF!&amp;"% học phí",""),"")</f>
        <v>#REF!</v>
      </c>
      <c r="E245" s="17" t="e">
        <f>IF(#REF!="ON",SUMIF(#REF!,"&gt;0"),"")</f>
        <v>#REF!</v>
      </c>
      <c r="F245" s="16"/>
      <c r="G245" s="18" t="e">
        <f>IF(#REF!="ON",IF(RIGHT(#REF!,1)=".","",IF(#REF!&lt;0,"",#REF!)),"")</f>
        <v>#REF!</v>
      </c>
      <c r="H245" s="18" t="e">
        <f>IF(#REF!="ON",IF(RIGHT(#REF!,1)=".","",IF(#REF!&lt;0,"",#REF!)),"")</f>
        <v>#REF!</v>
      </c>
      <c r="I245" s="18" t="e">
        <f>IF(#REF!="ON",IF(RIGHT(#REF!,1)=".","",IF(#REF!&lt;0,"",#REF!)),"")</f>
        <v>#REF!</v>
      </c>
      <c r="J245" s="18" t="e">
        <f>IF(#REF!="ON",IF(RIGHT(#REF!,1)=".","",IF(#REF!&lt;0,"",#REF!)),"")</f>
        <v>#REF!</v>
      </c>
      <c r="K245" s="18" t="e">
        <f>IF(#REF!="ON",IF(RIGHT(#REF!,1)=".","",IF(#REF!&lt;0,"",#REF!)),"")</f>
        <v>#REF!</v>
      </c>
      <c r="L245" s="18" t="e">
        <f>IF(#REF!="ON",IF(RIGHT(#REF!,1)=".","",IF(#REF!&lt;0,"",#REF!)),"")</f>
        <v>#REF!</v>
      </c>
      <c r="M245" s="18" t="e">
        <f>IF(#REF!="ON",IF(RIGHT(#REF!,1)=".","",IF(#REF!&lt;0,"",#REF!)),"")</f>
        <v>#REF!</v>
      </c>
      <c r="N245" s="18" t="e">
        <f>IF(#REF!="ON",IF(RIGHT(#REF!,1)=".","",IF(#REF!&lt;0,"",#REF!)),"")</f>
        <v>#REF!</v>
      </c>
      <c r="O245" s="18" t="e">
        <f>IF(#REF!="ON",IF(RIGHT(#REF!,1)=".","",IF(#REF!&lt;0,"",#REF!)),"")</f>
        <v>#REF!</v>
      </c>
      <c r="P245" s="18" t="e">
        <f>IF(#REF!="ON",IF(RIGHT(#REF!,1)=".","",IF(#REF!&lt;0,"",#REF!)),"")</f>
        <v>#REF!</v>
      </c>
      <c r="Q245" s="18"/>
      <c r="R245" s="18"/>
      <c r="S245" s="18"/>
      <c r="T245" s="18" t="e">
        <f>IF(#REF!="ON",IF(RIGHT(#REF!,1)=".","",IF(#REF!&lt;0,"",#REF!)),"")</f>
        <v>#REF!</v>
      </c>
      <c r="U245" s="18" t="e">
        <f>IF(#REF!="ON",IF(RIGHT(#REF!,1)=".","",IF(#REF!&lt;0,"",#REF!)),"")</f>
        <v>#REF!</v>
      </c>
      <c r="V245" s="18" t="e">
        <f>IF(#REF!="ON",IF(RIGHT(#REF!,1)=".","",IF(#REF!&lt;0,"",#REF!)),"")</f>
        <v>#REF!</v>
      </c>
      <c r="W245" s="18" t="e">
        <f>IF(#REF!="ON",IF(RIGHT(#REF!,1)=".","",IF(#REF!&lt;0,"",#REF!)),"")</f>
        <v>#REF!</v>
      </c>
      <c r="X245" s="18" t="e">
        <f>IF(#REF!="ON",IF(RIGHT(#REF!,1)=".","",IF(#REF!&lt;0,"",#REF!)),"")</f>
        <v>#REF!</v>
      </c>
      <c r="Y245" s="18" t="e">
        <f>IF(#REF!="ON",IF(RIGHT(#REF!,1)=".","",IF(#REF!&lt;0,"",#REF!)),"")</f>
        <v>#REF!</v>
      </c>
      <c r="Z245" s="18" t="e">
        <f>IF(#REF!="ON",IF(RIGHT(#REF!,1)=".","",IF(#REF!&lt;0,"",#REF!)),"")</f>
        <v>#REF!</v>
      </c>
      <c r="AA245" s="18" t="e">
        <f>IF(#REF!="ON",IF(RIGHT(#REF!,1)=".","",IF(#REF!&lt;0,"",#REF!)),"")</f>
        <v>#REF!</v>
      </c>
      <c r="AB245" s="18" t="e">
        <f>IF(#REF!="ON",IF(RIGHT(#REF!,1)=".","",IF(#REF!&lt;0,"",#REF!)),"")</f>
        <v>#REF!</v>
      </c>
      <c r="AC245" s="18" t="e">
        <f>IF(#REF!="ON",IF(RIGHT(#REF!,1)=".","",IF(#REF!&lt;0,"",#REF!)),"")</f>
        <v>#REF!</v>
      </c>
      <c r="AD245" s="19" t="e">
        <f>IF(#REF!="ON",IF(RIGHT(#REF!,1)=".","",IF(#REF!&lt;0,"",#REF!)),"")</f>
        <v>#REF!</v>
      </c>
    </row>
    <row r="246" spans="1:30" ht="28.7" customHeight="1">
      <c r="A246" s="13">
        <v>245</v>
      </c>
      <c r="B246" s="21">
        <f t="shared" si="6"/>
        <v>0</v>
      </c>
      <c r="C246" s="20" t="e">
        <f>LOOKUP(A246,#REF!,#REF!)</f>
        <v>#REF!</v>
      </c>
      <c r="D246" s="16" t="e">
        <f>IF(#REF!="ON",F246&amp;IF(#REF!&gt;0,",giảm "&amp;#REF!&amp;"% học phí",""),"")</f>
        <v>#REF!</v>
      </c>
      <c r="E246" s="17" t="e">
        <f>IF(#REF!="ON",SUMIF(#REF!,"&gt;0"),"")</f>
        <v>#REF!</v>
      </c>
      <c r="F246" s="16"/>
      <c r="G246" s="18" t="e">
        <f>IF(#REF!="ON",IF(RIGHT(#REF!,1)=".","",IF(#REF!&lt;0,"",#REF!)),"")</f>
        <v>#REF!</v>
      </c>
      <c r="H246" s="18" t="e">
        <f>IF(#REF!="ON",IF(RIGHT(#REF!,1)=".","",IF(#REF!&lt;0,"",#REF!)),"")</f>
        <v>#REF!</v>
      </c>
      <c r="I246" s="18" t="e">
        <f>IF(#REF!="ON",IF(RIGHT(#REF!,1)=".","",IF(#REF!&lt;0,"",#REF!)),"")</f>
        <v>#REF!</v>
      </c>
      <c r="J246" s="18" t="e">
        <f>IF(#REF!="ON",IF(RIGHT(#REF!,1)=".","",IF(#REF!&lt;0,"",#REF!)),"")</f>
        <v>#REF!</v>
      </c>
      <c r="K246" s="18" t="e">
        <f>IF(#REF!="ON",IF(RIGHT(#REF!,1)=".","",IF(#REF!&lt;0,"",#REF!)),"")</f>
        <v>#REF!</v>
      </c>
      <c r="L246" s="18" t="e">
        <f>IF(#REF!="ON",IF(RIGHT(#REF!,1)=".","",IF(#REF!&lt;0,"",#REF!)),"")</f>
        <v>#REF!</v>
      </c>
      <c r="M246" s="18" t="e">
        <f>IF(#REF!="ON",IF(RIGHT(#REF!,1)=".","",IF(#REF!&lt;0,"",#REF!)),"")</f>
        <v>#REF!</v>
      </c>
      <c r="N246" s="18" t="e">
        <f>IF(#REF!="ON",IF(RIGHT(#REF!,1)=".","",IF(#REF!&lt;0,"",#REF!)),"")</f>
        <v>#REF!</v>
      </c>
      <c r="O246" s="18" t="e">
        <f>IF(#REF!="ON",IF(RIGHT(#REF!,1)=".","",IF(#REF!&lt;0,"",#REF!)),"")</f>
        <v>#REF!</v>
      </c>
      <c r="P246" s="18" t="e">
        <f>IF(#REF!="ON",IF(RIGHT(#REF!,1)=".","",IF(#REF!&lt;0,"",#REF!)),"")</f>
        <v>#REF!</v>
      </c>
      <c r="Q246" s="18"/>
      <c r="R246" s="18"/>
      <c r="S246" s="18"/>
      <c r="T246" s="18" t="e">
        <f>IF(#REF!="ON",IF(RIGHT(#REF!,1)=".","",IF(#REF!&lt;0,"",#REF!)),"")</f>
        <v>#REF!</v>
      </c>
      <c r="U246" s="18" t="e">
        <f>IF(#REF!="ON",IF(RIGHT(#REF!,1)=".","",IF(#REF!&lt;0,"",#REF!)),"")</f>
        <v>#REF!</v>
      </c>
      <c r="V246" s="18" t="e">
        <f>IF(#REF!="ON",IF(RIGHT(#REF!,1)=".","",IF(#REF!&lt;0,"",#REF!)),"")</f>
        <v>#REF!</v>
      </c>
      <c r="W246" s="18" t="e">
        <f>IF(#REF!="ON",IF(RIGHT(#REF!,1)=".","",IF(#REF!&lt;0,"",#REF!)),"")</f>
        <v>#REF!</v>
      </c>
      <c r="X246" s="18" t="e">
        <f>IF(#REF!="ON",IF(RIGHT(#REF!,1)=".","",IF(#REF!&lt;0,"",#REF!)),"")</f>
        <v>#REF!</v>
      </c>
      <c r="Y246" s="18" t="e">
        <f>IF(#REF!="ON",IF(RIGHT(#REF!,1)=".","",IF(#REF!&lt;0,"",#REF!)),"")</f>
        <v>#REF!</v>
      </c>
      <c r="Z246" s="18" t="e">
        <f>IF(#REF!="ON",IF(RIGHT(#REF!,1)=".","",IF(#REF!&lt;0,"",#REF!)),"")</f>
        <v>#REF!</v>
      </c>
      <c r="AA246" s="18" t="e">
        <f>IF(#REF!="ON",IF(RIGHT(#REF!,1)=".","",IF(#REF!&lt;0,"",#REF!)),"")</f>
        <v>#REF!</v>
      </c>
      <c r="AB246" s="18" t="e">
        <f>IF(#REF!="ON",IF(RIGHT(#REF!,1)=".","",IF(#REF!&lt;0,"",#REF!)),"")</f>
        <v>#REF!</v>
      </c>
      <c r="AC246" s="18" t="e">
        <f>IF(#REF!="ON",IF(RIGHT(#REF!,1)=".","",IF(#REF!&lt;0,"",#REF!)),"")</f>
        <v>#REF!</v>
      </c>
      <c r="AD246" s="19" t="e">
        <f>IF(#REF!="ON",IF(RIGHT(#REF!,1)=".","",IF(#REF!&lt;0,"",#REF!)),"")</f>
        <v>#REF!</v>
      </c>
    </row>
    <row r="247" spans="1:30" ht="28.7" customHeight="1">
      <c r="A247" s="13">
        <v>246</v>
      </c>
      <c r="B247" s="21">
        <f t="shared" si="6"/>
        <v>0</v>
      </c>
      <c r="C247" s="20" t="e">
        <f>LOOKUP(A247,#REF!,#REF!)</f>
        <v>#REF!</v>
      </c>
      <c r="D247" s="16" t="e">
        <f>IF(#REF!="ON",F247&amp;IF(#REF!&gt;0,",giảm "&amp;#REF!&amp;"% học phí",""),"")</f>
        <v>#REF!</v>
      </c>
      <c r="E247" s="17" t="e">
        <f>IF(#REF!="ON",SUMIF(#REF!,"&gt;0"),"")</f>
        <v>#REF!</v>
      </c>
      <c r="F247" s="16"/>
      <c r="G247" s="18" t="e">
        <f>IF(#REF!="ON",IF(RIGHT(#REF!,1)=".","",IF(#REF!&lt;0,"",#REF!)),"")</f>
        <v>#REF!</v>
      </c>
      <c r="H247" s="18" t="e">
        <f>IF(#REF!="ON",IF(RIGHT(#REF!,1)=".","",IF(#REF!&lt;0,"",#REF!)),"")</f>
        <v>#REF!</v>
      </c>
      <c r="I247" s="18" t="e">
        <f>IF(#REF!="ON",IF(RIGHT(#REF!,1)=".","",IF(#REF!&lt;0,"",#REF!)),"")</f>
        <v>#REF!</v>
      </c>
      <c r="J247" s="18" t="e">
        <f>IF(#REF!="ON",IF(RIGHT(#REF!,1)=".","",IF(#REF!&lt;0,"",#REF!)),"")</f>
        <v>#REF!</v>
      </c>
      <c r="K247" s="18" t="e">
        <f>IF(#REF!="ON",IF(RIGHT(#REF!,1)=".","",IF(#REF!&lt;0,"",#REF!)),"")</f>
        <v>#REF!</v>
      </c>
      <c r="L247" s="18" t="e">
        <f>IF(#REF!="ON",IF(RIGHT(#REF!,1)=".","",IF(#REF!&lt;0,"",#REF!)),"")</f>
        <v>#REF!</v>
      </c>
      <c r="M247" s="18" t="e">
        <f>IF(#REF!="ON",IF(RIGHT(#REF!,1)=".","",IF(#REF!&lt;0,"",#REF!)),"")</f>
        <v>#REF!</v>
      </c>
      <c r="N247" s="18" t="e">
        <f>IF(#REF!="ON",IF(RIGHT(#REF!,1)=".","",IF(#REF!&lt;0,"",#REF!)),"")</f>
        <v>#REF!</v>
      </c>
      <c r="O247" s="18" t="e">
        <f>IF(#REF!="ON",IF(RIGHT(#REF!,1)=".","",IF(#REF!&lt;0,"",#REF!)),"")</f>
        <v>#REF!</v>
      </c>
      <c r="P247" s="18" t="e">
        <f>IF(#REF!="ON",IF(RIGHT(#REF!,1)=".","",IF(#REF!&lt;0,"",#REF!)),"")</f>
        <v>#REF!</v>
      </c>
      <c r="Q247" s="18"/>
      <c r="R247" s="18"/>
      <c r="S247" s="18"/>
      <c r="T247" s="18" t="e">
        <f>IF(#REF!="ON",IF(RIGHT(#REF!,1)=".","",IF(#REF!&lt;0,"",#REF!)),"")</f>
        <v>#REF!</v>
      </c>
      <c r="U247" s="18" t="e">
        <f>IF(#REF!="ON",IF(RIGHT(#REF!,1)=".","",IF(#REF!&lt;0,"",#REF!)),"")</f>
        <v>#REF!</v>
      </c>
      <c r="V247" s="18" t="e">
        <f>IF(#REF!="ON",IF(RIGHT(#REF!,1)=".","",IF(#REF!&lt;0,"",#REF!)),"")</f>
        <v>#REF!</v>
      </c>
      <c r="W247" s="18" t="e">
        <f>IF(#REF!="ON",IF(RIGHT(#REF!,1)=".","",IF(#REF!&lt;0,"",#REF!)),"")</f>
        <v>#REF!</v>
      </c>
      <c r="X247" s="18" t="e">
        <f>IF(#REF!="ON",IF(RIGHT(#REF!,1)=".","",IF(#REF!&lt;0,"",#REF!)),"")</f>
        <v>#REF!</v>
      </c>
      <c r="Y247" s="18" t="e">
        <f>IF(#REF!="ON",IF(RIGHT(#REF!,1)=".","",IF(#REF!&lt;0,"",#REF!)),"")</f>
        <v>#REF!</v>
      </c>
      <c r="Z247" s="18" t="e">
        <f>IF(#REF!="ON",IF(RIGHT(#REF!,1)=".","",IF(#REF!&lt;0,"",#REF!)),"")</f>
        <v>#REF!</v>
      </c>
      <c r="AA247" s="18" t="e">
        <f>IF(#REF!="ON",IF(RIGHT(#REF!,1)=".","",IF(#REF!&lt;0,"",#REF!)),"")</f>
        <v>#REF!</v>
      </c>
      <c r="AB247" s="18" t="e">
        <f>IF(#REF!="ON",IF(RIGHT(#REF!,1)=".","",IF(#REF!&lt;0,"",#REF!)),"")</f>
        <v>#REF!</v>
      </c>
      <c r="AC247" s="18" t="e">
        <f>IF(#REF!="ON",IF(RIGHT(#REF!,1)=".","",IF(#REF!&lt;0,"",#REF!)),"")</f>
        <v>#REF!</v>
      </c>
      <c r="AD247" s="19" t="e">
        <f>IF(#REF!="ON",IF(RIGHT(#REF!,1)=".","",IF(#REF!&lt;0,"",#REF!)),"")</f>
        <v>#REF!</v>
      </c>
    </row>
    <row r="248" spans="1:30" ht="28.7" customHeight="1">
      <c r="A248" s="13">
        <v>247</v>
      </c>
      <c r="B248" s="21">
        <f t="shared" si="6"/>
        <v>0</v>
      </c>
      <c r="C248" s="20" t="e">
        <f>LOOKUP(A248,#REF!,#REF!)</f>
        <v>#REF!</v>
      </c>
      <c r="D248" s="16" t="e">
        <f>IF(#REF!="ON",F248&amp;IF(#REF!&gt;0,",giảm "&amp;#REF!&amp;"% học phí",""),"")</f>
        <v>#REF!</v>
      </c>
      <c r="E248" s="17" t="e">
        <f>IF(#REF!="ON",SUMIF(#REF!,"&gt;0"),"")</f>
        <v>#REF!</v>
      </c>
      <c r="F248" s="16"/>
      <c r="G248" s="18" t="e">
        <f>IF(#REF!="ON",IF(RIGHT(#REF!,1)=".","",IF(#REF!&lt;0,"",#REF!)),"")</f>
        <v>#REF!</v>
      </c>
      <c r="H248" s="18" t="e">
        <f>IF(#REF!="ON",IF(RIGHT(#REF!,1)=".","",IF(#REF!&lt;0,"",#REF!)),"")</f>
        <v>#REF!</v>
      </c>
      <c r="I248" s="18" t="e">
        <f>IF(#REF!="ON",IF(RIGHT(#REF!,1)=".","",IF(#REF!&lt;0,"",#REF!)),"")</f>
        <v>#REF!</v>
      </c>
      <c r="J248" s="18" t="e">
        <f>IF(#REF!="ON",IF(RIGHT(#REF!,1)=".","",IF(#REF!&lt;0,"",#REF!)),"")</f>
        <v>#REF!</v>
      </c>
      <c r="K248" s="18" t="e">
        <f>IF(#REF!="ON",IF(RIGHT(#REF!,1)=".","",IF(#REF!&lt;0,"",#REF!)),"")</f>
        <v>#REF!</v>
      </c>
      <c r="L248" s="18" t="e">
        <f>IF(#REF!="ON",IF(RIGHT(#REF!,1)=".","",IF(#REF!&lt;0,"",#REF!)),"")</f>
        <v>#REF!</v>
      </c>
      <c r="M248" s="18" t="e">
        <f>IF(#REF!="ON",IF(RIGHT(#REF!,1)=".","",IF(#REF!&lt;0,"",#REF!)),"")</f>
        <v>#REF!</v>
      </c>
      <c r="N248" s="18" t="e">
        <f>IF(#REF!="ON",IF(RIGHT(#REF!,1)=".","",IF(#REF!&lt;0,"",#REF!)),"")</f>
        <v>#REF!</v>
      </c>
      <c r="O248" s="18" t="e">
        <f>IF(#REF!="ON",IF(RIGHT(#REF!,1)=".","",IF(#REF!&lt;0,"",#REF!)),"")</f>
        <v>#REF!</v>
      </c>
      <c r="P248" s="18" t="e">
        <f>IF(#REF!="ON",IF(RIGHT(#REF!,1)=".","",IF(#REF!&lt;0,"",#REF!)),"")</f>
        <v>#REF!</v>
      </c>
      <c r="Q248" s="18"/>
      <c r="R248" s="18" t="e">
        <f>IF(#REF!="ON",IF(RIGHT(#REF!,1)=".","",IF(#REF!&lt;0,"",#REF!)),"")</f>
        <v>#REF!</v>
      </c>
      <c r="S248" s="18" t="e">
        <f>IF(#REF!="ON",IF(RIGHT(#REF!,1)=".","",IF(#REF!&lt;0,"",#REF!)),"")</f>
        <v>#REF!</v>
      </c>
      <c r="T248" s="18" t="e">
        <f>IF(#REF!="ON",IF(RIGHT(#REF!,1)=".","",IF(#REF!&lt;0,"",#REF!)),"")</f>
        <v>#REF!</v>
      </c>
      <c r="U248" s="18" t="e">
        <f>IF(#REF!="ON",IF(RIGHT(#REF!,1)=".","",IF(#REF!&lt;0,"",#REF!)),"")</f>
        <v>#REF!</v>
      </c>
      <c r="V248" s="18" t="e">
        <f>IF(#REF!="ON",IF(RIGHT(#REF!,1)=".","",IF(#REF!&lt;0,"",#REF!)),"")</f>
        <v>#REF!</v>
      </c>
      <c r="W248" s="18" t="e">
        <f>IF(#REF!="ON",IF(RIGHT(#REF!,1)=".","",IF(#REF!&lt;0,"",#REF!)),"")</f>
        <v>#REF!</v>
      </c>
      <c r="X248" s="18" t="e">
        <f>IF(#REF!="ON",IF(RIGHT(#REF!,1)=".","",IF(#REF!&lt;0,"",#REF!)),"")</f>
        <v>#REF!</v>
      </c>
      <c r="Y248" s="18" t="e">
        <f>IF(#REF!="ON",IF(RIGHT(#REF!,1)=".","",IF(#REF!&lt;0,"",#REF!)),"")</f>
        <v>#REF!</v>
      </c>
      <c r="Z248" s="18" t="e">
        <f>IF(#REF!="ON",IF(RIGHT(#REF!,1)=".","",IF(#REF!&lt;0,"",#REF!)),"")</f>
        <v>#REF!</v>
      </c>
      <c r="AA248" s="18" t="e">
        <f>IF(#REF!="ON",IF(RIGHT(#REF!,1)=".","",IF(#REF!&lt;0,"",#REF!)),"")</f>
        <v>#REF!</v>
      </c>
      <c r="AB248" s="18" t="e">
        <f>IF(#REF!="ON",IF(RIGHT(#REF!,1)=".","",IF(#REF!&lt;0,"",#REF!)),"")</f>
        <v>#REF!</v>
      </c>
      <c r="AC248" s="18" t="e">
        <f>IF(#REF!="ON",IF(RIGHT(#REF!,1)=".","",IF(#REF!&lt;0,"",#REF!)),"")</f>
        <v>#REF!</v>
      </c>
      <c r="AD248" s="19" t="e">
        <f>IF(#REF!="ON",IF(RIGHT(#REF!,1)=".","",IF(#REF!&lt;0,"",#REF!)),"")</f>
        <v>#REF!</v>
      </c>
    </row>
    <row r="249" spans="1:30" ht="28.7" customHeight="1">
      <c r="A249" s="13">
        <v>248</v>
      </c>
      <c r="B249" s="21">
        <f t="shared" si="6"/>
        <v>0</v>
      </c>
      <c r="C249" s="20" t="e">
        <f>LOOKUP(A249,#REF!,#REF!)</f>
        <v>#REF!</v>
      </c>
      <c r="D249" s="16" t="e">
        <f>IF(#REF!="ON",F249&amp;IF(#REF!&gt;0,",giảm "&amp;#REF!&amp;"% học phí",""),"")</f>
        <v>#REF!</v>
      </c>
      <c r="E249" s="17" t="e">
        <f>IF(#REF!="ON",SUMIF(#REF!,"&gt;0"),"")</f>
        <v>#REF!</v>
      </c>
      <c r="F249" s="16"/>
      <c r="G249" s="18" t="e">
        <f>IF(#REF!="ON",IF(RIGHT(#REF!,1)=".","",IF(#REF!&lt;0,"",#REF!)),"")</f>
        <v>#REF!</v>
      </c>
      <c r="H249" s="18" t="e">
        <f>IF(#REF!="ON",IF(RIGHT(#REF!,1)=".","",IF(#REF!&lt;0,"",#REF!)),"")</f>
        <v>#REF!</v>
      </c>
      <c r="I249" s="18" t="e">
        <f>IF(#REF!="ON",IF(RIGHT(#REF!,1)=".","",IF(#REF!&lt;0,"",#REF!)),"")</f>
        <v>#REF!</v>
      </c>
      <c r="J249" s="18" t="e">
        <f>IF(#REF!="ON",IF(RIGHT(#REF!,1)=".","",IF(#REF!&lt;0,"",#REF!)),"")</f>
        <v>#REF!</v>
      </c>
      <c r="K249" s="18" t="e">
        <f>IF(#REF!="ON",IF(RIGHT(#REF!,1)=".","",IF(#REF!&lt;0,"",#REF!)),"")</f>
        <v>#REF!</v>
      </c>
      <c r="L249" s="18" t="e">
        <f>IF(#REF!="ON",IF(RIGHT(#REF!,1)=".","",IF(#REF!&lt;0,"",#REF!)),"")</f>
        <v>#REF!</v>
      </c>
      <c r="M249" s="18" t="e">
        <f>IF(#REF!="ON",IF(RIGHT(#REF!,1)=".","",IF(#REF!&lt;0,"",#REF!)),"")</f>
        <v>#REF!</v>
      </c>
      <c r="N249" s="18" t="e">
        <f>IF(#REF!="ON",IF(RIGHT(#REF!,1)=".","",IF(#REF!&lt;0,"",#REF!)),"")</f>
        <v>#REF!</v>
      </c>
      <c r="O249" s="18" t="e">
        <f>IF(#REF!="ON",IF(RIGHT(#REF!,1)=".","",IF(#REF!&lt;0,"",#REF!)),"")</f>
        <v>#REF!</v>
      </c>
      <c r="P249" s="18" t="e">
        <f>IF(#REF!="ON",IF(RIGHT(#REF!,1)=".","",IF(#REF!&lt;0,"",#REF!)),"")</f>
        <v>#REF!</v>
      </c>
      <c r="Q249" s="18"/>
      <c r="R249" s="18"/>
      <c r="S249" s="18"/>
      <c r="T249" s="18" t="e">
        <f>IF(#REF!="ON",IF(RIGHT(#REF!,1)=".","",IF(#REF!&lt;0,"",#REF!)),"")</f>
        <v>#REF!</v>
      </c>
      <c r="U249" s="18" t="e">
        <f>IF(#REF!="ON",IF(RIGHT(#REF!,1)=".","",IF(#REF!&lt;0,"",#REF!)),"")</f>
        <v>#REF!</v>
      </c>
      <c r="V249" s="18" t="e">
        <f>IF(#REF!="ON",IF(RIGHT(#REF!,1)=".","",IF(#REF!&lt;0,"",#REF!)),"")</f>
        <v>#REF!</v>
      </c>
      <c r="W249" s="18" t="e">
        <f>IF(#REF!="ON",IF(RIGHT(#REF!,1)=".","",IF(#REF!&lt;0,"",#REF!)),"")</f>
        <v>#REF!</v>
      </c>
      <c r="X249" s="18" t="e">
        <f>IF(#REF!="ON",IF(RIGHT(#REF!,1)=".","",IF(#REF!&lt;0,"",#REF!)),"")</f>
        <v>#REF!</v>
      </c>
      <c r="Y249" s="18" t="e">
        <f>IF(#REF!="ON",IF(RIGHT(#REF!,1)=".","",IF(#REF!&lt;0,"",#REF!)),"")</f>
        <v>#REF!</v>
      </c>
      <c r="Z249" s="18" t="e">
        <f>IF(#REF!="ON",IF(RIGHT(#REF!,1)=".","",IF(#REF!&lt;0,"",#REF!)),"")</f>
        <v>#REF!</v>
      </c>
      <c r="AA249" s="18" t="e">
        <f>IF(#REF!="ON",IF(RIGHT(#REF!,1)=".","",IF(#REF!&lt;0,"",#REF!)),"")</f>
        <v>#REF!</v>
      </c>
      <c r="AB249" s="18" t="e">
        <f>IF(#REF!="ON",IF(RIGHT(#REF!,1)=".","",IF(#REF!&lt;0,"",#REF!)),"")</f>
        <v>#REF!</v>
      </c>
      <c r="AC249" s="18" t="e">
        <f>IF(#REF!="ON",IF(RIGHT(#REF!,1)=".","",IF(#REF!&lt;0,"",#REF!)),"")</f>
        <v>#REF!</v>
      </c>
      <c r="AD249" s="19" t="e">
        <f>IF(#REF!="ON",IF(RIGHT(#REF!,1)=".","",IF(#REF!&lt;0,"",#REF!)),"")</f>
        <v>#REF!</v>
      </c>
    </row>
    <row r="250" spans="1:30" ht="28.7" customHeight="1">
      <c r="A250" s="13">
        <v>249</v>
      </c>
      <c r="B250" s="21">
        <f t="shared" si="6"/>
        <v>0</v>
      </c>
      <c r="C250" s="20" t="e">
        <f>LOOKUP(A250,#REF!,#REF!)</f>
        <v>#REF!</v>
      </c>
      <c r="D250" s="16" t="e">
        <f>IF(#REF!="ON",F250&amp;IF(#REF!&gt;0,",giảm "&amp;#REF!&amp;"% học phí",""),"")</f>
        <v>#REF!</v>
      </c>
      <c r="E250" s="17" t="e">
        <f>IF(#REF!="ON",SUMIF(#REF!,"&gt;0"),"")</f>
        <v>#REF!</v>
      </c>
      <c r="F250" s="16"/>
      <c r="G250" s="18" t="e">
        <f>IF(#REF!="ON",IF(RIGHT(#REF!,1)=".","",IF(#REF!&lt;0,"",#REF!)),"")</f>
        <v>#REF!</v>
      </c>
      <c r="H250" s="18" t="e">
        <f>IF(#REF!="ON",IF(RIGHT(#REF!,1)=".","",IF(#REF!&lt;0,"",#REF!)),"")</f>
        <v>#REF!</v>
      </c>
      <c r="I250" s="18" t="e">
        <f>IF(#REF!="ON",IF(RIGHT(#REF!,1)=".","",IF(#REF!&lt;0,"",#REF!)),"")</f>
        <v>#REF!</v>
      </c>
      <c r="J250" s="18" t="e">
        <f>IF(#REF!="ON",IF(RIGHT(#REF!,1)=".","",IF(#REF!&lt;0,"",#REF!)),"")</f>
        <v>#REF!</v>
      </c>
      <c r="K250" s="18" t="e">
        <f>IF(#REF!="ON",IF(RIGHT(#REF!,1)=".","",IF(#REF!&lt;0,"",#REF!)),"")</f>
        <v>#REF!</v>
      </c>
      <c r="L250" s="18" t="e">
        <f>IF(#REF!="ON",IF(RIGHT(#REF!,1)=".","",IF(#REF!&lt;0,"",#REF!)),"")</f>
        <v>#REF!</v>
      </c>
      <c r="M250" s="18" t="e">
        <f>IF(#REF!="ON",IF(RIGHT(#REF!,1)=".","",IF(#REF!&lt;0,"",#REF!)),"")</f>
        <v>#REF!</v>
      </c>
      <c r="N250" s="18" t="e">
        <f>IF(#REF!="ON",IF(RIGHT(#REF!,1)=".","",IF(#REF!&lt;0,"",#REF!)),"")</f>
        <v>#REF!</v>
      </c>
      <c r="O250" s="18" t="e">
        <f>IF(#REF!="ON",IF(RIGHT(#REF!,1)=".","",IF(#REF!&lt;0,"",#REF!)),"")</f>
        <v>#REF!</v>
      </c>
      <c r="P250" s="18" t="e">
        <f>IF(#REF!="ON",IF(RIGHT(#REF!,1)=".","",IF(#REF!&lt;0,"",#REF!)),"")</f>
        <v>#REF!</v>
      </c>
      <c r="Q250" s="18"/>
      <c r="R250" s="18"/>
      <c r="S250" s="18"/>
      <c r="T250" s="18" t="e">
        <f>IF(#REF!="ON",IF(RIGHT(#REF!,1)=".","",IF(#REF!&lt;0,"",#REF!)),"")</f>
        <v>#REF!</v>
      </c>
      <c r="U250" s="18" t="e">
        <f>IF(#REF!="ON",IF(RIGHT(#REF!,1)=".","",IF(#REF!&lt;0,"",#REF!)),"")</f>
        <v>#REF!</v>
      </c>
      <c r="V250" s="18" t="e">
        <f>IF(#REF!="ON",IF(RIGHT(#REF!,1)=".","",IF(#REF!&lt;0,"",#REF!)),"")</f>
        <v>#REF!</v>
      </c>
      <c r="W250" s="18" t="e">
        <f>IF(#REF!="ON",IF(RIGHT(#REF!,1)=".","",IF(#REF!&lt;0,"",#REF!)),"")</f>
        <v>#REF!</v>
      </c>
      <c r="X250" s="18" t="e">
        <f>IF(#REF!="ON",IF(RIGHT(#REF!,1)=".","",IF(#REF!&lt;0,"",#REF!)),"")</f>
        <v>#REF!</v>
      </c>
      <c r="Y250" s="18" t="e">
        <f>IF(#REF!="ON",IF(RIGHT(#REF!,1)=".","",IF(#REF!&lt;0,"",#REF!)),"")</f>
        <v>#REF!</v>
      </c>
      <c r="Z250" s="18" t="e">
        <f>IF(#REF!="ON",IF(RIGHT(#REF!,1)=".","",IF(#REF!&lt;0,"",#REF!)),"")</f>
        <v>#REF!</v>
      </c>
      <c r="AA250" s="18" t="e">
        <f>IF(#REF!="ON",IF(RIGHT(#REF!,1)=".","",IF(#REF!&lt;0,"",#REF!)),"")</f>
        <v>#REF!</v>
      </c>
      <c r="AB250" s="18" t="e">
        <f>IF(#REF!="ON",IF(RIGHT(#REF!,1)=".","",IF(#REF!&lt;0,"",#REF!)),"")</f>
        <v>#REF!</v>
      </c>
      <c r="AC250" s="18" t="e">
        <f>IF(#REF!="ON",IF(RIGHT(#REF!,1)=".","",IF(#REF!&lt;0,"",#REF!)),"")</f>
        <v>#REF!</v>
      </c>
      <c r="AD250" s="19" t="e">
        <f>IF(#REF!="ON",IF(RIGHT(#REF!,1)=".","",IF(#REF!&lt;0,"",#REF!)),"")</f>
        <v>#REF!</v>
      </c>
    </row>
    <row r="251" spans="1:30" ht="28.7" customHeight="1">
      <c r="A251" s="13">
        <v>250</v>
      </c>
      <c r="B251" s="21">
        <f t="shared" si="6"/>
        <v>0</v>
      </c>
      <c r="C251" s="20" t="e">
        <f>LOOKUP(A251,#REF!,#REF!)</f>
        <v>#REF!</v>
      </c>
      <c r="D251" s="16" t="e">
        <f>IF(#REF!="ON",F251&amp;IF(#REF!&gt;0,",giảm "&amp;#REF!&amp;"% học phí",""),"")</f>
        <v>#REF!</v>
      </c>
      <c r="E251" s="17" t="e">
        <f>IF(#REF!="ON",SUMIF(#REF!,"&gt;0"),"")</f>
        <v>#REF!</v>
      </c>
      <c r="F251" s="16"/>
      <c r="G251" s="18" t="e">
        <f>IF(#REF!="ON",IF(RIGHT(#REF!,1)=".","",IF(#REF!&lt;0,"",#REF!)),"")</f>
        <v>#REF!</v>
      </c>
      <c r="H251" s="18" t="e">
        <f>IF(#REF!="ON",IF(RIGHT(#REF!,1)=".","",IF(#REF!&lt;0,"",#REF!)),"")</f>
        <v>#REF!</v>
      </c>
      <c r="I251" s="18" t="e">
        <f>IF(#REF!="ON",IF(RIGHT(#REF!,1)=".","",IF(#REF!&lt;0,"",#REF!)),"")</f>
        <v>#REF!</v>
      </c>
      <c r="J251" s="18" t="e">
        <f>IF(#REF!="ON",IF(RIGHT(#REF!,1)=".","",IF(#REF!&lt;0,"",#REF!)),"")</f>
        <v>#REF!</v>
      </c>
      <c r="K251" s="18" t="e">
        <f>IF(#REF!="ON",IF(RIGHT(#REF!,1)=".","",IF(#REF!&lt;0,"",#REF!)),"")</f>
        <v>#REF!</v>
      </c>
      <c r="L251" s="18" t="e">
        <f>IF(#REF!="ON",IF(RIGHT(#REF!,1)=".","",IF(#REF!&lt;0,"",#REF!)),"")</f>
        <v>#REF!</v>
      </c>
      <c r="M251" s="18" t="e">
        <f>IF(#REF!="ON",IF(RIGHT(#REF!,1)=".","",IF(#REF!&lt;0,"",#REF!)),"")</f>
        <v>#REF!</v>
      </c>
      <c r="N251" s="18" t="e">
        <f>IF(#REF!="ON",IF(RIGHT(#REF!,1)=".","",IF(#REF!&lt;0,"",#REF!)),"")</f>
        <v>#REF!</v>
      </c>
      <c r="O251" s="18" t="e">
        <f>IF(#REF!="ON",IF(RIGHT(#REF!,1)=".","",IF(#REF!&lt;0,"",#REF!)),"")</f>
        <v>#REF!</v>
      </c>
      <c r="P251" s="18" t="e">
        <f>IF(#REF!="ON",IF(RIGHT(#REF!,1)=".","",IF(#REF!&lt;0,"",#REF!)),"")</f>
        <v>#REF!</v>
      </c>
      <c r="Q251" s="18"/>
      <c r="R251" s="18"/>
      <c r="S251" s="18"/>
      <c r="T251" s="18" t="e">
        <f>IF(#REF!="ON",IF(RIGHT(#REF!,1)=".","",IF(#REF!&lt;0,"",#REF!)),"")</f>
        <v>#REF!</v>
      </c>
      <c r="U251" s="18" t="e">
        <f>IF(#REF!="ON",IF(RIGHT(#REF!,1)=".","",IF(#REF!&lt;0,"",#REF!)),"")</f>
        <v>#REF!</v>
      </c>
      <c r="V251" s="18" t="e">
        <f>IF(#REF!="ON",IF(RIGHT(#REF!,1)=".","",IF(#REF!&lt;0,"",#REF!)),"")</f>
        <v>#REF!</v>
      </c>
      <c r="W251" s="18" t="e">
        <f>IF(#REF!="ON",IF(RIGHT(#REF!,1)=".","",IF(#REF!&lt;0,"",#REF!)),"")</f>
        <v>#REF!</v>
      </c>
      <c r="X251" s="18" t="e">
        <f>IF(#REF!="ON",IF(RIGHT(#REF!,1)=".","",IF(#REF!&lt;0,"",#REF!)),"")</f>
        <v>#REF!</v>
      </c>
      <c r="Y251" s="18" t="e">
        <f>IF(#REF!="ON",IF(RIGHT(#REF!,1)=".","",IF(#REF!&lt;0,"",#REF!)),"")</f>
        <v>#REF!</v>
      </c>
      <c r="Z251" s="18" t="e">
        <f>IF(#REF!="ON",IF(RIGHT(#REF!,1)=".","",IF(#REF!&lt;0,"",#REF!)),"")</f>
        <v>#REF!</v>
      </c>
      <c r="AA251" s="18" t="e">
        <f>IF(#REF!="ON",IF(RIGHT(#REF!,1)=".","",IF(#REF!&lt;0,"",#REF!)),"")</f>
        <v>#REF!</v>
      </c>
      <c r="AB251" s="18" t="e">
        <f>IF(#REF!="ON",IF(RIGHT(#REF!,1)=".","",IF(#REF!&lt;0,"",#REF!)),"")</f>
        <v>#REF!</v>
      </c>
      <c r="AC251" s="18" t="e">
        <f>IF(#REF!="ON",IF(RIGHT(#REF!,1)=".","",IF(#REF!&lt;0,"",#REF!)),"")</f>
        <v>#REF!</v>
      </c>
      <c r="AD251" s="19" t="e">
        <f>IF(#REF!="ON",IF(RIGHT(#REF!,1)=".","",IF(#REF!&lt;0,"",#REF!)),"")</f>
        <v>#REF!</v>
      </c>
    </row>
    <row r="252" spans="1:30" ht="28.7" customHeight="1">
      <c r="A252" s="13">
        <v>251</v>
      </c>
      <c r="B252" s="21">
        <f t="shared" si="6"/>
        <v>0</v>
      </c>
      <c r="C252" s="20" t="e">
        <f>LOOKUP(A252,#REF!,#REF!)</f>
        <v>#REF!</v>
      </c>
      <c r="D252" s="16" t="e">
        <f>IF(#REF!="ON",F252&amp;IF(#REF!&gt;0,",giảm "&amp;#REF!&amp;"% học phí",""),"")</f>
        <v>#REF!</v>
      </c>
      <c r="E252" s="17" t="e">
        <f>IF(#REF!="ON",SUMIF(#REF!,"&gt;0"),"")</f>
        <v>#REF!</v>
      </c>
      <c r="F252" s="16"/>
      <c r="G252" s="18" t="e">
        <f>IF(#REF!="ON",IF(RIGHT(#REF!,1)=".","",IF(#REF!&lt;0,"",#REF!)),"")</f>
        <v>#REF!</v>
      </c>
      <c r="H252" s="18" t="e">
        <f>IF(#REF!="ON",IF(RIGHT(#REF!,1)=".","",IF(#REF!&lt;0,"",#REF!)),"")</f>
        <v>#REF!</v>
      </c>
      <c r="I252" s="18" t="e">
        <f>IF(#REF!="ON",IF(RIGHT(#REF!,1)=".","",IF(#REF!&lt;0,"",#REF!)),"")</f>
        <v>#REF!</v>
      </c>
      <c r="J252" s="18" t="e">
        <f>IF(#REF!="ON",IF(RIGHT(#REF!,1)=".","",IF(#REF!&lt;0,"",#REF!)),"")</f>
        <v>#REF!</v>
      </c>
      <c r="K252" s="18" t="e">
        <f>IF(#REF!="ON",IF(RIGHT(#REF!,1)=".","",IF(#REF!&lt;0,"",#REF!)),"")</f>
        <v>#REF!</v>
      </c>
      <c r="L252" s="18" t="e">
        <f>IF(#REF!="ON",IF(RIGHT(#REF!,1)=".","",IF(#REF!&lt;0,"",#REF!)),"")</f>
        <v>#REF!</v>
      </c>
      <c r="M252" s="18" t="e">
        <f>IF(#REF!="ON",IF(RIGHT(#REF!,1)=".","",IF(#REF!&lt;0,"",#REF!)),"")</f>
        <v>#REF!</v>
      </c>
      <c r="N252" s="18" t="e">
        <f>IF(#REF!="ON",IF(RIGHT(#REF!,1)=".","",IF(#REF!&lt;0,"",#REF!)),"")</f>
        <v>#REF!</v>
      </c>
      <c r="O252" s="18" t="e">
        <f>IF(#REF!="ON",IF(RIGHT(#REF!,1)=".","",IF(#REF!&lt;0,"",#REF!)),"")</f>
        <v>#REF!</v>
      </c>
      <c r="P252" s="18" t="e">
        <f>IF(#REF!="ON",IF(RIGHT(#REF!,1)=".","",IF(#REF!&lt;0,"",#REF!)),"")</f>
        <v>#REF!</v>
      </c>
      <c r="Q252" s="18"/>
      <c r="R252" s="18"/>
      <c r="S252" s="18"/>
      <c r="T252" s="18" t="e">
        <f>IF(#REF!="ON",IF(RIGHT(#REF!,1)=".","",IF(#REF!&lt;0,"",#REF!)),"")</f>
        <v>#REF!</v>
      </c>
      <c r="U252" s="18" t="e">
        <f>IF(#REF!="ON",IF(RIGHT(#REF!,1)=".","",IF(#REF!&lt;0,"",#REF!)),"")</f>
        <v>#REF!</v>
      </c>
      <c r="V252" s="18" t="e">
        <f>IF(#REF!="ON",IF(RIGHT(#REF!,1)=".","",IF(#REF!&lt;0,"",#REF!)),"")</f>
        <v>#REF!</v>
      </c>
      <c r="W252" s="18" t="e">
        <f>IF(#REF!="ON",IF(RIGHT(#REF!,1)=".","",IF(#REF!&lt;0,"",#REF!)),"")</f>
        <v>#REF!</v>
      </c>
      <c r="X252" s="18" t="e">
        <f>IF(#REF!="ON",IF(RIGHT(#REF!,1)=".","",IF(#REF!&lt;0,"",#REF!)),"")</f>
        <v>#REF!</v>
      </c>
      <c r="Y252" s="18" t="e">
        <f>IF(#REF!="ON",IF(RIGHT(#REF!,1)=".","",IF(#REF!&lt;0,"",#REF!)),"")</f>
        <v>#REF!</v>
      </c>
      <c r="Z252" s="18" t="e">
        <f>IF(#REF!="ON",IF(RIGHT(#REF!,1)=".","",IF(#REF!&lt;0,"",#REF!)),"")</f>
        <v>#REF!</v>
      </c>
      <c r="AA252" s="18" t="e">
        <f>IF(#REF!="ON",IF(RIGHT(#REF!,1)=".","",IF(#REF!&lt;0,"",#REF!)),"")</f>
        <v>#REF!</v>
      </c>
      <c r="AB252" s="18" t="e">
        <f>IF(#REF!="ON",IF(RIGHT(#REF!,1)=".","",IF(#REF!&lt;0,"",#REF!)),"")</f>
        <v>#REF!</v>
      </c>
      <c r="AC252" s="18" t="e">
        <f>IF(#REF!="ON",IF(RIGHT(#REF!,1)=".","",IF(#REF!&lt;0,"",#REF!)),"")</f>
        <v>#REF!</v>
      </c>
      <c r="AD252" s="19" t="e">
        <f>IF(#REF!="ON",IF(RIGHT(#REF!,1)=".","",IF(#REF!&lt;0,"",#REF!)),"")</f>
        <v>#REF!</v>
      </c>
    </row>
    <row r="253" spans="1:30" ht="28.7" customHeight="1">
      <c r="A253" s="13">
        <v>252</v>
      </c>
      <c r="B253" s="21">
        <f t="shared" si="4"/>
        <v>50</v>
      </c>
      <c r="C253" s="20" t="e">
        <f>LOOKUP(A253,#REF!,#REF!)</f>
        <v>#REF!</v>
      </c>
      <c r="D253" s="16" t="e">
        <f>IF(#REF!="ON",F253&amp;IF(#REF!&gt;0,",giảm "&amp;#REF!&amp;"% học phí",""),"")</f>
        <v>#REF!</v>
      </c>
      <c r="E253" s="17" t="e">
        <f>IF(#REF!="ON",SUMIF(#REF!,"&gt;0"),"")</f>
        <v>#REF!</v>
      </c>
      <c r="F253" s="16"/>
      <c r="G253" s="18" t="e">
        <f>IF(#REF!="ON",IF(RIGHT(#REF!,1)=".","",IF(#REF!&lt;0,"",#REF!)),"")</f>
        <v>#REF!</v>
      </c>
      <c r="H253" s="18" t="e">
        <f>IF(#REF!="ON",IF(RIGHT(#REF!,1)=".","",IF(#REF!&lt;0,"",#REF!)),"")</f>
        <v>#REF!</v>
      </c>
      <c r="I253" s="18" t="e">
        <f>IF(#REF!="ON",IF(RIGHT(#REF!,1)=".","",IF(#REF!&lt;0,"",#REF!)),"")</f>
        <v>#REF!</v>
      </c>
      <c r="J253" s="18" t="e">
        <f>IF(#REF!="ON",IF(RIGHT(#REF!,1)=".","",IF(#REF!&lt;0,"",#REF!)),"")</f>
        <v>#REF!</v>
      </c>
      <c r="K253" s="18" t="e">
        <f>IF(#REF!="ON",IF(RIGHT(#REF!,1)=".","",IF(#REF!&lt;0,"",#REF!)),"")</f>
        <v>#REF!</v>
      </c>
      <c r="L253" s="18" t="e">
        <f>IF(#REF!="ON",IF(RIGHT(#REF!,1)=".","",IF(#REF!&lt;0,"",#REF!)),"")</f>
        <v>#REF!</v>
      </c>
      <c r="M253" s="18" t="e">
        <f>IF(#REF!="ON",IF(RIGHT(#REF!,1)=".","",IF(#REF!&lt;0,"",#REF!)),"")</f>
        <v>#REF!</v>
      </c>
      <c r="N253" s="18" t="e">
        <f>IF(#REF!="ON",IF(RIGHT(#REF!,1)=".","",IF(#REF!&lt;0,"",#REF!)),"")</f>
        <v>#REF!</v>
      </c>
      <c r="O253" s="18" t="e">
        <f>IF(#REF!="ON",IF(RIGHT(#REF!,1)=".","",IF(#REF!&lt;0,"",#REF!)),"")</f>
        <v>#REF!</v>
      </c>
      <c r="P253" s="18" t="e">
        <f>IF(#REF!="ON",IF(RIGHT(#REF!,1)=".","",IF(#REF!&lt;0,"",#REF!)),"")</f>
        <v>#REF!</v>
      </c>
      <c r="Q253" s="18" t="e">
        <f>IF(#REF!="ON",IF(RIGHT(#REF!,1)=".","",IF(#REF!&lt;0,"",#REF!)),"")</f>
        <v>#REF!</v>
      </c>
      <c r="R253" s="18"/>
      <c r="S253" s="18"/>
      <c r="T253" s="18" t="e">
        <f>IF(#REF!="ON",IF(RIGHT(#REF!,1)=".","",IF(#REF!&lt;0,"",#REF!)),"")</f>
        <v>#REF!</v>
      </c>
      <c r="U253" s="18" t="e">
        <f>IF(#REF!="ON",IF(RIGHT(#REF!,1)=".","",IF(#REF!&lt;0,"",#REF!)),"")</f>
        <v>#REF!</v>
      </c>
      <c r="V253" s="18" t="e">
        <f>IF(#REF!="ON",IF(RIGHT(#REF!,1)=".","",IF(#REF!&lt;0,"",#REF!)),"")</f>
        <v>#REF!</v>
      </c>
      <c r="W253" s="18" t="e">
        <f>IF(#REF!="ON",IF(RIGHT(#REF!,1)=".","",IF(#REF!&lt;0,"",#REF!)),"")</f>
        <v>#REF!</v>
      </c>
      <c r="X253" s="18" t="e">
        <f>IF(#REF!="ON",IF(RIGHT(#REF!,1)=".","",IF(#REF!&lt;0,"",#REF!)),"")</f>
        <v>#REF!</v>
      </c>
      <c r="Y253" s="18" t="e">
        <f>IF(#REF!="ON",IF(RIGHT(#REF!,1)=".","",IF(#REF!&lt;0,"",#REF!)),"")</f>
        <v>#REF!</v>
      </c>
      <c r="Z253" s="18" t="e">
        <f>IF(#REF!="ON",IF(RIGHT(#REF!,1)=".","",IF(#REF!&lt;0,"",#REF!)),"")</f>
        <v>#REF!</v>
      </c>
      <c r="AA253" s="18" t="e">
        <f>IF(#REF!="ON",IF(RIGHT(#REF!,1)=".","",IF(#REF!&lt;0,"",#REF!)),"")</f>
        <v>#REF!</v>
      </c>
      <c r="AB253" s="18" t="e">
        <f>IF(#REF!="ON",IF(RIGHT(#REF!,1)=".","",IF(#REF!&lt;0,"",#REF!)),"")</f>
        <v>#REF!</v>
      </c>
      <c r="AC253" s="18" t="e">
        <f>IF(#REF!="ON",IF(RIGHT(#REF!,1)=".","",IF(#REF!&lt;0,"",#REF!)),"")</f>
        <v>#REF!</v>
      </c>
      <c r="AD253" s="19" t="e">
        <f>IF(#REF!="ON",IF(RIGHT(#REF!,1)=".","",IF(#REF!&lt;0,"",#REF!)),"")</f>
        <v>#REF!</v>
      </c>
    </row>
    <row r="254" spans="1:30" ht="28.7" customHeight="1">
      <c r="A254" s="13">
        <v>253</v>
      </c>
      <c r="B254" s="21">
        <f t="shared" si="6"/>
        <v>0</v>
      </c>
      <c r="C254" s="20" t="e">
        <f>LOOKUP(A254,#REF!,#REF!)</f>
        <v>#REF!</v>
      </c>
      <c r="D254" s="16" t="e">
        <f>IF(#REF!="ON",F254&amp;IF(#REF!&gt;0,",giảm "&amp;#REF!&amp;"% học phí",""),"")</f>
        <v>#REF!</v>
      </c>
      <c r="E254" s="17" t="e">
        <f>IF(#REF!="ON",SUMIF(#REF!,"&gt;0"),"")</f>
        <v>#REF!</v>
      </c>
      <c r="F254" s="16"/>
      <c r="G254" s="18" t="e">
        <f>IF(#REF!="ON",IF(RIGHT(#REF!,1)=".","",IF(#REF!&lt;0,"",#REF!)),"")</f>
        <v>#REF!</v>
      </c>
      <c r="H254" s="18" t="e">
        <f>IF(#REF!="ON",IF(RIGHT(#REF!,1)=".","",IF(#REF!&lt;0,"",#REF!)),"")</f>
        <v>#REF!</v>
      </c>
      <c r="I254" s="18" t="e">
        <f>IF(#REF!="ON",IF(RIGHT(#REF!,1)=".","",IF(#REF!&lt;0,"",#REF!)),"")</f>
        <v>#REF!</v>
      </c>
      <c r="J254" s="18" t="e">
        <f>IF(#REF!="ON",IF(RIGHT(#REF!,1)=".","",IF(#REF!&lt;0,"",#REF!)),"")</f>
        <v>#REF!</v>
      </c>
      <c r="K254" s="18" t="e">
        <f>IF(#REF!="ON",IF(RIGHT(#REF!,1)=".","",IF(#REF!&lt;0,"",#REF!)),"")</f>
        <v>#REF!</v>
      </c>
      <c r="L254" s="18" t="e">
        <f>IF(#REF!="ON",IF(RIGHT(#REF!,1)=".","",IF(#REF!&lt;0,"",#REF!)),"")</f>
        <v>#REF!</v>
      </c>
      <c r="M254" s="18" t="e">
        <f>IF(#REF!="ON",IF(RIGHT(#REF!,1)=".","",IF(#REF!&lt;0,"",#REF!)),"")</f>
        <v>#REF!</v>
      </c>
      <c r="N254" s="18" t="e">
        <f>IF(#REF!="ON",IF(RIGHT(#REF!,1)=".","",IF(#REF!&lt;0,"",#REF!)),"")</f>
        <v>#REF!</v>
      </c>
      <c r="O254" s="18" t="e">
        <f>IF(#REF!="ON",IF(RIGHT(#REF!,1)=".","",IF(#REF!&lt;0,"",#REF!)),"")</f>
        <v>#REF!</v>
      </c>
      <c r="P254" s="18" t="e">
        <f>IF(#REF!="ON",IF(RIGHT(#REF!,1)=".","",IF(#REF!&lt;0,"",#REF!)),"")</f>
        <v>#REF!</v>
      </c>
      <c r="Q254" s="18" t="e">
        <f>IF(#REF!="ON",IF(RIGHT(#REF!,1)=".","",IF(#REF!&lt;0,"",#REF!)),"")</f>
        <v>#REF!</v>
      </c>
      <c r="R254" s="18"/>
      <c r="S254" s="18"/>
      <c r="T254" s="18" t="e">
        <f>IF(#REF!="ON",IF(RIGHT(#REF!,1)=".","",IF(#REF!&lt;0,"",#REF!)),"")</f>
        <v>#REF!</v>
      </c>
      <c r="U254" s="18" t="e">
        <f>IF(#REF!="ON",IF(RIGHT(#REF!,1)=".","",IF(#REF!&lt;0,"",#REF!)),"")</f>
        <v>#REF!</v>
      </c>
      <c r="V254" s="18" t="e">
        <f>IF(#REF!="ON",IF(RIGHT(#REF!,1)=".","",IF(#REF!&lt;0,"",#REF!)),"")</f>
        <v>#REF!</v>
      </c>
      <c r="W254" s="18" t="e">
        <f>IF(#REF!="ON",IF(RIGHT(#REF!,1)=".","",IF(#REF!&lt;0,"",#REF!)),"")</f>
        <v>#REF!</v>
      </c>
      <c r="X254" s="18" t="e">
        <f>IF(#REF!="ON",IF(RIGHT(#REF!,1)=".","",IF(#REF!&lt;0,"",#REF!)),"")</f>
        <v>#REF!</v>
      </c>
      <c r="Y254" s="18" t="e">
        <f>IF(#REF!="ON",IF(RIGHT(#REF!,1)=".","",IF(#REF!&lt;0,"",#REF!)),"")</f>
        <v>#REF!</v>
      </c>
      <c r="Z254" s="18" t="e">
        <f>IF(#REF!="ON",IF(RIGHT(#REF!,1)=".","",IF(#REF!&lt;0,"",#REF!)),"")</f>
        <v>#REF!</v>
      </c>
      <c r="AA254" s="18" t="e">
        <f>IF(#REF!="ON",IF(RIGHT(#REF!,1)=".","",IF(#REF!&lt;0,"",#REF!)),"")</f>
        <v>#REF!</v>
      </c>
      <c r="AB254" s="18" t="e">
        <f>IF(#REF!="ON",IF(RIGHT(#REF!,1)=".","",IF(#REF!&lt;0,"",#REF!)),"")</f>
        <v>#REF!</v>
      </c>
      <c r="AC254" s="18" t="e">
        <f>IF(#REF!="ON",IF(RIGHT(#REF!,1)=".","",IF(#REF!&lt;0,"",#REF!)),"")</f>
        <v>#REF!</v>
      </c>
      <c r="AD254" s="19" t="e">
        <f>IF(#REF!="ON",IF(RIGHT(#REF!,1)=".","",IF(#REF!&lt;0,"",#REF!)),"")</f>
        <v>#REF!</v>
      </c>
    </row>
    <row r="255" spans="1:30" ht="28.7" customHeight="1">
      <c r="A255" s="22">
        <v>254</v>
      </c>
      <c r="B255" s="23">
        <f t="shared" si="6"/>
        <v>0</v>
      </c>
      <c r="C255" s="24" t="e">
        <f>LOOKUP(A255,#REF!,#REF!)</f>
        <v>#REF!</v>
      </c>
      <c r="D255" s="25" t="e">
        <f>IF(#REF!="ON",F255&amp;IF(#REF!&gt;0,",giảm "&amp;#REF!&amp;"% học phí",""),"")</f>
        <v>#REF!</v>
      </c>
      <c r="E255" s="26" t="e">
        <f>IF(#REF!="ON",SUMIF(#REF!,"&gt;0"),"")</f>
        <v>#REF!</v>
      </c>
      <c r="F255" s="25"/>
      <c r="G255" s="27" t="e">
        <f>IF(#REF!="ON",IF(RIGHT(#REF!,1)=".","",IF(#REF!&lt;0,"",#REF!)),"")</f>
        <v>#REF!</v>
      </c>
      <c r="H255" s="27" t="e">
        <f>IF(#REF!="ON",IF(RIGHT(#REF!,1)=".","",IF(#REF!&lt;0,"",#REF!)),"")</f>
        <v>#REF!</v>
      </c>
      <c r="I255" s="27" t="e">
        <f>IF(#REF!="ON",IF(RIGHT(#REF!,1)=".","",IF(#REF!&lt;0,"",#REF!)),"")</f>
        <v>#REF!</v>
      </c>
      <c r="J255" s="27" t="e">
        <f>IF(#REF!="ON",IF(RIGHT(#REF!,1)=".","",IF(#REF!&lt;0,"",#REF!)),"")</f>
        <v>#REF!</v>
      </c>
      <c r="K255" s="27" t="e">
        <f>IF(#REF!="ON",IF(RIGHT(#REF!,1)=".","",IF(#REF!&lt;0,"",#REF!)),"")</f>
        <v>#REF!</v>
      </c>
      <c r="L255" s="27" t="e">
        <f>IF(#REF!="ON",IF(RIGHT(#REF!,1)=".","",IF(#REF!&lt;0,"",#REF!)),"")</f>
        <v>#REF!</v>
      </c>
      <c r="M255" s="27" t="e">
        <f>IF(#REF!="ON",IF(RIGHT(#REF!,1)=".","",IF(#REF!&lt;0,"",#REF!)),"")</f>
        <v>#REF!</v>
      </c>
      <c r="N255" s="27" t="e">
        <f>IF(#REF!="ON",IF(RIGHT(#REF!,1)=".","",IF(#REF!&lt;0,"",#REF!)),"")</f>
        <v>#REF!</v>
      </c>
      <c r="O255" s="27" t="e">
        <f>IF(#REF!="ON",IF(RIGHT(#REF!,1)=".","",IF(#REF!&lt;0,"",#REF!)),"")</f>
        <v>#REF!</v>
      </c>
      <c r="P255" s="27" t="e">
        <f>IF(#REF!="ON",IF(RIGHT(#REF!,1)=".","",IF(#REF!&lt;0,"",#REF!)),"")</f>
        <v>#REF!</v>
      </c>
      <c r="Q255" s="27" t="e">
        <f>IF(#REF!="ON",IF(RIGHT(#REF!,1)=".","",IF(#REF!&lt;0,"",#REF!)),"")</f>
        <v>#REF!</v>
      </c>
      <c r="R255" s="27"/>
      <c r="S255" s="27"/>
      <c r="T255" s="27" t="e">
        <f>IF(#REF!="ON",IF(RIGHT(#REF!,1)=".","",IF(#REF!&lt;0,"",#REF!)),"")</f>
        <v>#REF!</v>
      </c>
      <c r="U255" s="27" t="e">
        <f>IF(#REF!="ON",IF(RIGHT(#REF!,1)=".","",IF(#REF!&lt;0,"",#REF!)),"")</f>
        <v>#REF!</v>
      </c>
      <c r="V255" s="27" t="e">
        <f>IF(#REF!="ON",IF(RIGHT(#REF!,1)=".","",IF(#REF!&lt;0,"",#REF!)),"")</f>
        <v>#REF!</v>
      </c>
      <c r="W255" s="27" t="e">
        <f>IF(#REF!="ON",IF(RIGHT(#REF!,1)=".","",IF(#REF!&lt;0,"",#REF!)),"")</f>
        <v>#REF!</v>
      </c>
      <c r="X255" s="27" t="e">
        <f>IF(#REF!="ON",IF(RIGHT(#REF!,1)=".","",IF(#REF!&lt;0,"",#REF!)),"")</f>
        <v>#REF!</v>
      </c>
      <c r="Y255" s="27" t="e">
        <f>IF(#REF!="ON",IF(RIGHT(#REF!,1)=".","",IF(#REF!&lt;0,"",#REF!)),"")</f>
        <v>#REF!</v>
      </c>
      <c r="Z255" s="27" t="e">
        <f>IF(#REF!="ON",IF(RIGHT(#REF!,1)=".","",IF(#REF!&lt;0,"",#REF!)),"")</f>
        <v>#REF!</v>
      </c>
      <c r="AA255" s="27" t="e">
        <f>IF(#REF!="ON",IF(RIGHT(#REF!,1)=".","",IF(#REF!&lt;0,"",#REF!)),"")</f>
        <v>#REF!</v>
      </c>
      <c r="AB255" s="27" t="e">
        <f>IF(#REF!="ON",IF(RIGHT(#REF!,1)=".","",IF(#REF!&lt;0,"",#REF!)),"")</f>
        <v>#REF!</v>
      </c>
      <c r="AC255" s="27" t="e">
        <f>IF(#REF!="ON",IF(RIGHT(#REF!,1)=".","",IF(#REF!&lt;0,"",#REF!)),"")</f>
        <v>#REF!</v>
      </c>
      <c r="AD255" s="28" t="e">
        <f>IF(#REF!="ON",IF(RIGHT(#REF!,1)=".","",IF(#REF!&lt;0,"",#REF!)),"")</f>
        <v>#REF!</v>
      </c>
    </row>
  </sheetData>
  <conditionalFormatting sqref="B2:B255">
    <cfRule type="cellIs" dxfId="1" priority="6" stopIfTrue="1" operator="greaterThan">
      <formula>0</formula>
    </cfRule>
    <cfRule type="cellIs" dxfId="0" priority="6" stopIfTrue="1" operator="equal">
      <formula>0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HỌC PHÍ  - Attendance Sheet - 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Kiet Dinh</cp:lastModifiedBy>
  <dcterms:modified xsi:type="dcterms:W3CDTF">2016-07-22T13:22:54Z</dcterms:modified>
</cp:coreProperties>
</file>