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35" windowWidth="15180" windowHeight="7815"/>
  </bookViews>
  <sheets>
    <sheet name="Cotizacion - 00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P26" i="1" l="1"/>
  <c r="P27" i="1"/>
  <c r="P28" i="1"/>
  <c r="P29" i="1"/>
  <c r="P30" i="1"/>
  <c r="P31" i="1"/>
  <c r="P32" i="1"/>
  <c r="P33" i="1"/>
  <c r="P34" i="1"/>
  <c r="P35" i="1"/>
  <c r="P36" i="1"/>
  <c r="P37" i="1"/>
  <c r="O26" i="1"/>
  <c r="Q26" i="1" s="1"/>
  <c r="O27" i="1"/>
  <c r="Q27" i="1" s="1"/>
  <c r="O28" i="1"/>
  <c r="Q28" i="1" s="1"/>
  <c r="O29" i="1"/>
  <c r="Q29" i="1" s="1"/>
  <c r="O30" i="1"/>
  <c r="Q30" i="1" s="1"/>
  <c r="O31" i="1"/>
  <c r="Q31" i="1" s="1"/>
  <c r="O32" i="1"/>
  <c r="Q32" i="1" s="1"/>
  <c r="O33" i="1"/>
  <c r="Q33" i="1" s="1"/>
  <c r="O34" i="1"/>
  <c r="Q34" i="1" s="1"/>
  <c r="O35" i="1"/>
  <c r="Q35" i="1" s="1"/>
  <c r="O36" i="1"/>
  <c r="Q36" i="1" s="1"/>
  <c r="O37" i="1"/>
  <c r="Q37" i="1" s="1"/>
  <c r="S26" i="1"/>
  <c r="S27" i="1"/>
  <c r="S28" i="1"/>
  <c r="S29" i="1"/>
  <c r="S30" i="1"/>
  <c r="S31" i="1"/>
  <c r="S32" i="1"/>
  <c r="S33" i="1"/>
  <c r="S34" i="1"/>
  <c r="S35" i="1"/>
  <c r="S36" i="1"/>
  <c r="S37" i="1"/>
  <c r="R26" i="1"/>
  <c r="T26" i="1" s="1"/>
  <c r="R27" i="1"/>
  <c r="T27" i="1" s="1"/>
  <c r="R28" i="1"/>
  <c r="T28" i="1" s="1"/>
  <c r="R29" i="1"/>
  <c r="T29" i="1" s="1"/>
  <c r="R30" i="1"/>
  <c r="T30" i="1" s="1"/>
  <c r="R31" i="1"/>
  <c r="T31" i="1" s="1"/>
  <c r="R32" i="1"/>
  <c r="T32" i="1" s="1"/>
  <c r="R33" i="1"/>
  <c r="T33" i="1" s="1"/>
  <c r="R34" i="1"/>
  <c r="T34" i="1" s="1"/>
  <c r="R35" i="1"/>
  <c r="T35" i="1" s="1"/>
  <c r="R36" i="1"/>
  <c r="T36" i="1" s="1"/>
  <c r="R37" i="1"/>
  <c r="T37" i="1" s="1"/>
  <c r="G26" i="1"/>
  <c r="G27" i="1"/>
  <c r="G28" i="1"/>
  <c r="G29" i="1"/>
  <c r="G30" i="1"/>
  <c r="G31" i="1"/>
  <c r="G32" i="1"/>
  <c r="G33" i="1"/>
  <c r="G34" i="1"/>
  <c r="G35" i="1"/>
  <c r="G36" i="1"/>
  <c r="G37" i="1"/>
  <c r="F26" i="1"/>
  <c r="F27" i="1"/>
  <c r="H27" i="1" s="1"/>
  <c r="F28" i="1"/>
  <c r="F29" i="1"/>
  <c r="H29" i="1" s="1"/>
  <c r="F30" i="1"/>
  <c r="F31" i="1"/>
  <c r="H31" i="1" s="1"/>
  <c r="F32" i="1"/>
  <c r="F33" i="1"/>
  <c r="H33" i="1" s="1"/>
  <c r="F34" i="1"/>
  <c r="F35" i="1"/>
  <c r="H35" i="1" s="1"/>
  <c r="F36" i="1"/>
  <c r="F37" i="1"/>
  <c r="H37" i="1" s="1"/>
  <c r="J26" i="1"/>
  <c r="J27" i="1"/>
  <c r="J28" i="1"/>
  <c r="J29" i="1"/>
  <c r="J30" i="1"/>
  <c r="J31" i="1"/>
  <c r="J32" i="1"/>
  <c r="J33" i="1"/>
  <c r="J34" i="1"/>
  <c r="J35" i="1"/>
  <c r="J36" i="1"/>
  <c r="J37" i="1"/>
  <c r="I26" i="1"/>
  <c r="I27" i="1"/>
  <c r="K27" i="1" s="1"/>
  <c r="I28" i="1"/>
  <c r="I29" i="1"/>
  <c r="K29" i="1" s="1"/>
  <c r="I30" i="1"/>
  <c r="I31" i="1"/>
  <c r="K31" i="1" s="1"/>
  <c r="I32" i="1"/>
  <c r="I33" i="1"/>
  <c r="K33" i="1" s="1"/>
  <c r="I34" i="1"/>
  <c r="I35" i="1"/>
  <c r="K35" i="1" s="1"/>
  <c r="I36" i="1"/>
  <c r="I37" i="1"/>
  <c r="K37" i="1" s="1"/>
  <c r="K28" i="1"/>
  <c r="K30" i="1"/>
  <c r="K32" i="1"/>
  <c r="K34" i="1"/>
  <c r="K36" i="1"/>
  <c r="K26" i="1"/>
  <c r="H28" i="1"/>
  <c r="H30" i="1"/>
  <c r="H32" i="1"/>
  <c r="H34" i="1"/>
  <c r="H36" i="1"/>
  <c r="H26" i="1"/>
  <c r="D27" i="1"/>
  <c r="D28" i="1"/>
  <c r="D29" i="1"/>
  <c r="D30" i="1"/>
  <c r="D31" i="1"/>
  <c r="D32" i="1"/>
  <c r="D33" i="1"/>
  <c r="D34" i="1"/>
  <c r="D35" i="1"/>
  <c r="D36" i="1"/>
  <c r="D37" i="1"/>
  <c r="D26" i="1"/>
  <c r="C26" i="1"/>
  <c r="C27" i="1"/>
  <c r="E27" i="1" s="1"/>
  <c r="C28" i="1"/>
  <c r="C29" i="1"/>
  <c r="E29" i="1" s="1"/>
  <c r="C30" i="1"/>
  <c r="C31" i="1"/>
  <c r="E31" i="1" s="1"/>
  <c r="C32" i="1"/>
  <c r="C33" i="1"/>
  <c r="E33" i="1" s="1"/>
  <c r="C34" i="1"/>
  <c r="C35" i="1"/>
  <c r="E35" i="1" s="1"/>
  <c r="C36" i="1"/>
  <c r="C37" i="1"/>
  <c r="E37" i="1" s="1"/>
  <c r="M37" i="1" l="1"/>
  <c r="M35" i="1"/>
  <c r="M33" i="1"/>
  <c r="M31" i="1"/>
  <c r="M29" i="1"/>
  <c r="M27" i="1"/>
  <c r="M36" i="1"/>
  <c r="M34" i="1"/>
  <c r="M32" i="1"/>
  <c r="M30" i="1"/>
  <c r="M28" i="1"/>
  <c r="M26" i="1"/>
  <c r="L37" i="1"/>
  <c r="N37" i="1" s="1"/>
  <c r="L35" i="1"/>
  <c r="N35" i="1" s="1"/>
  <c r="L33" i="1"/>
  <c r="N33" i="1" s="1"/>
  <c r="L31" i="1"/>
  <c r="N31" i="1" s="1"/>
  <c r="L29" i="1"/>
  <c r="N29" i="1" s="1"/>
  <c r="L27" i="1"/>
  <c r="N27" i="1" s="1"/>
  <c r="L36" i="1"/>
  <c r="N36" i="1" s="1"/>
  <c r="L34" i="1"/>
  <c r="N34" i="1" s="1"/>
  <c r="L32" i="1"/>
  <c r="N32" i="1" s="1"/>
  <c r="L30" i="1"/>
  <c r="N30" i="1" s="1"/>
  <c r="L28" i="1"/>
  <c r="N28" i="1" s="1"/>
  <c r="L26" i="1"/>
  <c r="N26" i="1" s="1"/>
  <c r="E36" i="1"/>
  <c r="E34" i="1"/>
  <c r="E32" i="1"/>
  <c r="E30" i="1"/>
  <c r="E28" i="1"/>
  <c r="E26" i="1"/>
</calcChain>
</file>

<file path=xl/sharedStrings.xml><?xml version="1.0" encoding="utf-8"?>
<sst xmlns="http://schemas.openxmlformats.org/spreadsheetml/2006/main" count="36" uniqueCount="36">
  <si>
    <t>Cliente: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</si>
  <si>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</si>
  <si>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</si>
  <si>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</si>
  <si>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</si>
  <si>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</si>
  <si>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</si>
  <si>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</si>
  <si>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</si>
  <si>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</si>
  <si>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</si>
  <si>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</si>
  <si>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</si>
  <si>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Anio:</t>
  </si>
  <si>
    <t>Servicios:</t>
  </si>
  <si>
    <t>Producto:</t>
  </si>
  <si>
    <t>Reporte de Cotizaciones</t>
  </si>
  <si>
    <t>Mes</t>
  </si>
  <si>
    <t># Tot. Cot. 2010</t>
  </si>
  <si>
    <t># Tot. Cot. 2009</t>
  </si>
  <si>
    <t>% Var. Tot. Cot.</t>
  </si>
  <si>
    <t>% Var. Tot. Ord.</t>
  </si>
  <si>
    <t>% Var. Tot. Ord. Can.</t>
  </si>
  <si>
    <t>% Var. Mon. Tot.</t>
  </si>
  <si>
    <t>% Var. Mon. Fac.</t>
  </si>
  <si>
    <t>% Var. Mon. Can.</t>
  </si>
  <si>
    <t># Tot. Ord. Cot. 2010</t>
  </si>
  <si>
    <t># Tot. Ord. Cot. 2009</t>
  </si>
  <si>
    <t># Tot. Ord. Can. Cot. 2010</t>
  </si>
  <si>
    <t># Tot. Ord. Can. Cot. 2009</t>
  </si>
  <si>
    <t>Mon. Tot. Cot. 2010</t>
  </si>
  <si>
    <t>Mon. Tot. Cot. 2009</t>
  </si>
  <si>
    <t>Mon. Fac. Cot. 2010</t>
  </si>
  <si>
    <t>Mon. Fac. Cot. 2009</t>
  </si>
  <si>
    <t>Mon. Can. Cot. 2010</t>
  </si>
  <si>
    <t>Mon. Can. Cot. 2009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</si>
</sst>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S/.-C6B]\ #,##0.00"/>
  </numFmts>
  <fonts count="4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i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5" xfId="0" applyBorder="1"/>
    <xf numFmtId="164" fontId="0" fillId="0" borderId="1" xfId="0" applyNumberFormat="1" applyBorder="1"/>
    <xf numFmtId="0" fontId="2" fillId="0" borderId="0" xfId="0" applyFont="1"/>
    <xf numFmtId="0" fontId="0" fillId="0" borderId="1" xfId="0" applyNumberFormat="1" applyBorder="1"/>
    <xf numFmtId="0" fontId="0" fillId="0" borderId="4" xfId="0" applyNumberFormat="1" applyBorder="1"/>
    <xf numFmtId="0" fontId="0" fillId="0" borderId="6" xfId="0" applyNumberFormat="1" applyBorder="1"/>
    <xf numFmtId="164" fontId="0" fillId="0" borderId="4" xfId="0" applyNumberFormat="1" applyBorder="1"/>
    <xf numFmtId="164" fontId="0" fillId="0" borderId="6" xfId="0" applyNumberFormat="1" applyBorder="1"/>
    <xf numFmtId="164" fontId="0" fillId="0" borderId="7" xfId="0" applyNumberFormat="1" applyBorder="1"/>
    <xf numFmtId="9" fontId="0" fillId="0" borderId="4" xfId="0" applyNumberFormat="1" applyBorder="1"/>
    <xf numFmtId="0" fontId="3" fillId="0" borderId="0" xfId="0" applyFont="1"/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textRotation="90" wrapText="1"/>
    </xf>
    <xf numFmtId="0" fontId="0" fillId="0" borderId="1" xfId="0" applyBorder="1" applyAlignment="1">
      <alignment horizontal="center" textRotation="90" wrapText="1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9">
    <dxf>
      <numFmt numFmtId="13" formatCode="0%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numFmt numFmtId="164" formatCode="[$S/.-C6B]\ #,##0.0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numFmt numFmtId="164" formatCode="[$S/.-C6B]\ 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3" formatCode="0%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numFmt numFmtId="164" formatCode="[$S/.-C6B]\ 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[$S/.-C6B]\ #,##0.0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numFmt numFmtId="13" formatCode="0%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numFmt numFmtId="164" formatCode="[$S/.-C6B]\ 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[$S/.-C6B]\ #,##0.0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numFmt numFmtId="13" formatCode="0%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numFmt numFmtId="164" formatCode="[$S/.-C6B]\ 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[$S/.-C6B]\ 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3" formatCode="0%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3" formatCode="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2009</c:v>
          </c:tx>
          <c:invertIfNegative val="0"/>
          <c:cat>
            <c:strRef>
              <c:f>'Cotizacion - 001'!$B$26:$B$37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'Cotizacion - 001'!$C$26:$C$37</c:f>
              <c:numCache>
                <c:formatCode>General</c:formatCode>
                <c:ptCount val="12"/>
                <c:pt idx="0">
                  <c:v>277</c:v>
                </c:pt>
                <c:pt idx="1">
                  <c:v>376</c:v>
                </c:pt>
                <c:pt idx="2">
                  <c:v>279</c:v>
                </c:pt>
                <c:pt idx="3">
                  <c:v>829</c:v>
                </c:pt>
                <c:pt idx="4">
                  <c:v>483</c:v>
                </c:pt>
                <c:pt idx="5">
                  <c:v>186</c:v>
                </c:pt>
                <c:pt idx="6">
                  <c:v>777</c:v>
                </c:pt>
                <c:pt idx="7">
                  <c:v>215</c:v>
                </c:pt>
                <c:pt idx="8">
                  <c:v>405</c:v>
                </c:pt>
                <c:pt idx="9">
                  <c:v>246</c:v>
                </c:pt>
                <c:pt idx="10">
                  <c:v>448</c:v>
                </c:pt>
                <c:pt idx="11">
                  <c:v>968</c:v>
                </c:pt>
              </c:numCache>
            </c:numRef>
          </c:val>
        </c:ser>
        <c:ser>
          <c:idx val="1"/>
          <c:order val="1"/>
          <c:tx>
            <c:v>2010</c:v>
          </c:tx>
          <c:invertIfNegative val="0"/>
          <c:cat>
            <c:strRef>
              <c:f>'Cotizacion - 001'!$B$26:$B$37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'Cotizacion - 001'!$D$26:$D$37</c:f>
              <c:numCache>
                <c:formatCode>General</c:formatCode>
                <c:ptCount val="12"/>
                <c:pt idx="0">
                  <c:v>618</c:v>
                </c:pt>
                <c:pt idx="1">
                  <c:v>663</c:v>
                </c:pt>
                <c:pt idx="2">
                  <c:v>989</c:v>
                </c:pt>
                <c:pt idx="3">
                  <c:v>273</c:v>
                </c:pt>
                <c:pt idx="4">
                  <c:v>630</c:v>
                </c:pt>
                <c:pt idx="5">
                  <c:v>1000</c:v>
                </c:pt>
                <c:pt idx="6">
                  <c:v>531</c:v>
                </c:pt>
                <c:pt idx="7">
                  <c:v>145</c:v>
                </c:pt>
                <c:pt idx="8">
                  <c:v>115</c:v>
                </c:pt>
                <c:pt idx="9">
                  <c:v>695</c:v>
                </c:pt>
                <c:pt idx="10">
                  <c:v>223</c:v>
                </c:pt>
                <c:pt idx="11">
                  <c:v>944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148544"/>
        <c:axId val="55150080"/>
      </c:barChart>
      <c:catAx>
        <c:axId val="55148544"/>
        <c:scaling>
          <c:orientation val="minMax"/>
        </c:scaling>
        <c:delete val="0"/>
        <c:axPos val="b"/>
        <c:majorTickMark val="out"/>
        <c:minorTickMark val="none"/>
        <c:tickLblPos val="nextTo"/>
        <c:crossAx val="55150080"/>
        <c:crosses val="autoZero"/>
        <c:auto val="1"/>
        <c:lblAlgn val="ctr"/>
        <c:lblOffset val="100"/>
        <c:noMultiLvlLbl val="0"/>
      </c:catAx>
      <c:valAx>
        <c:axId val="55150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51485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trlProps/ctrlProp1.xml><?xml version="1.0" encoding="utf-8"?>
<formControlPr xmlns="http://schemas.microsoft.com/office/spreadsheetml/2009/9/main" objectType="Drop" dropStyle="combo" dx="15" noThreeD="1" sel="0" val="0"/>
</file>

<file path=xl/ctrlProps/ctrlProp2.xml><?xml version="1.0" encoding="utf-8"?>
<formControlPr xmlns="http://schemas.microsoft.com/office/spreadsheetml/2009/9/main" objectType="Drop" dropStyle="combo" dx="15" noThreeD="1" sel="0" val="0"/>
</file>

<file path=xl/ctrlProps/ctrlProp3.xml><?xml version="1.0" encoding="utf-8"?>
<formControlPr xmlns="http://schemas.microsoft.com/office/spreadsheetml/2009/9/main" objectType="Drop" dropStyle="combo" dx="15" noThreeD="1" sel="0" val="0"/>
</file>

<file path=xl/ctrlProps/ctrlProp4.xml><?xml version="1.0" encoding="utf-8"?>
<formControlPr xmlns="http://schemas.microsoft.com/office/spreadsheetml/2009/9/main" objectType="Drop" dropStyle="combo" dx="15" noThreeD="1" sel="0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6803</xdr:colOff>
      <xdr:row>5</xdr:row>
      <xdr:rowOff>43542</xdr:rowOff>
    </xdr:from>
    <xdr:to>
      <xdr:col>19</xdr:col>
      <xdr:colOff>435429</xdr:colOff>
      <xdr:row>23</xdr:row>
      <xdr:rowOff>122463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57150</xdr:colOff>
          <xdr:row>2</xdr:row>
          <xdr:rowOff>238125</xdr:rowOff>
        </xdr:from>
        <xdr:to>
          <xdr:col>19</xdr:col>
          <xdr:colOff>419100</xdr:colOff>
          <xdr:row>4</xdr:row>
          <xdr:rowOff>57150</xdr:rowOff>
        </xdr:to>
        <xdr:sp macro="" textlink="">
          <xdr:nvSpPr>
            <xdr:cNvPr id="1031" name="Drop Down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38100</xdr:colOff>
          <xdr:row>2</xdr:row>
          <xdr:rowOff>257175</xdr:rowOff>
        </xdr:from>
        <xdr:to>
          <xdr:col>4</xdr:col>
          <xdr:colOff>457200</xdr:colOff>
          <xdr:row>4</xdr:row>
          <xdr:rowOff>76200</xdr:rowOff>
        </xdr:to>
        <xdr:sp macro="" textlink="">
          <xdr:nvSpPr>
            <xdr:cNvPr id="1035" name="Drop Down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28575</xdr:colOff>
          <xdr:row>2</xdr:row>
          <xdr:rowOff>257175</xdr:rowOff>
        </xdr:from>
        <xdr:to>
          <xdr:col>10</xdr:col>
          <xdr:colOff>473075</xdr:colOff>
          <xdr:row>4</xdr:row>
          <xdr:rowOff>66675</xdr:rowOff>
        </xdr:to>
        <xdr:sp macro="" textlink="">
          <xdr:nvSpPr>
            <xdr:cNvPr id="1036" name="Drop Down 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38100</xdr:colOff>
          <xdr:row>2</xdr:row>
          <xdr:rowOff>238125</xdr:rowOff>
        </xdr:from>
        <xdr:to>
          <xdr:col>15</xdr:col>
          <xdr:colOff>438150</xdr:colOff>
          <xdr:row>4</xdr:row>
          <xdr:rowOff>38100</xdr:rowOff>
        </xdr:to>
        <xdr:sp macro="" textlink="">
          <xdr:nvSpPr>
            <xdr:cNvPr id="1037" name="Drop Down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id="1" name="Tabla1" displayName="Tabla1" ref="B25:T37" totalsRowShown="0" headerRowDxfId="22" headerRowBorderDxfId="21" tableBorderDxfId="20" totalsRowBorderDxfId="19">
  <tableColumns count="19">
    <tableColumn id="1" name="Mes" dataDxfId="18"/>
    <tableColumn id="2" name="# Tot. Cot. 2010" dataDxfId="17">
      <calculatedColumnFormula>RANDBETWEEN(100,1000)</calculatedColumnFormula>
    </tableColumn>
    <tableColumn id="3" name="# Tot. Cot. 2009" dataDxfId="16">
      <calculatedColumnFormula>RANDBETWEEN(100,1000)</calculatedColumnFormula>
    </tableColumn>
    <tableColumn id="4" name="% Var. Tot. Cot." dataDxfId="15">
      <calculatedColumnFormula>(Tabla1[[#This Row],['# Tot. Cot. 2010]]-Tabla1[[#This Row],['# Tot. Cot. 2009]])/Tabla1[[#This Row],['# Tot. Cot. 2009]]</calculatedColumnFormula>
    </tableColumn>
    <tableColumn id="5" name="# Tot. Ord. Cot. 2010" dataDxfId="14">
      <calculatedColumnFormula>RANDBETWEEN(1000,10000)</calculatedColumnFormula>
    </tableColumn>
    <tableColumn id="6" name="# Tot. Ord. Cot. 2009" dataDxfId="13">
      <calculatedColumnFormula>RANDBETWEEN(1000,10000)</calculatedColumnFormula>
    </tableColumn>
    <tableColumn id="16" name="% Var. Tot. Ord." dataDxfId="12">
      <calculatedColumnFormula>(Tabla1[[#This Row],['# Tot. Ord. Cot. 2010]]-Tabla1[[#This Row],['# Tot. Ord. Cot. 2009]])/Tabla1[[#This Row],['# Tot. Ord. Cot. 2009]]</calculatedColumnFormula>
    </tableColumn>
    <tableColumn id="7" name="# Tot. Ord. Can. Cot. 2010" dataDxfId="11">
      <calculatedColumnFormula>RANDBETWEEN(10,100)</calculatedColumnFormula>
    </tableColumn>
    <tableColumn id="8" name="# Tot. Ord. Can. Cot. 2009" dataDxfId="10">
      <calculatedColumnFormula>RANDBETWEEN(10,100)</calculatedColumnFormula>
    </tableColumn>
    <tableColumn id="17" name="% Var. Tot. Ord. Can." dataDxfId="9">
      <calculatedColumnFormula>(Tabla1[[#This Row],['# Tot. Ord. Can. Cot. 2010]]-Tabla1[[#This Row],['# Tot. Ord. Can. Cot. 2009]])/Tabla1[[#This Row],['# Tot. Ord. Can. Cot. 2009]]</calculatedColumnFormula>
    </tableColumn>
    <tableColumn id="9" name="Mon. Tot. Cot. 2010" dataDxfId="8">
      <calculatedColumnFormula>Tabla1[[#This Row],[Mon. Fac. Cot. 2010]]+Tabla1[[#This Row],[Mon. Can. Cot. 2010]]</calculatedColumnFormula>
    </tableColumn>
    <tableColumn id="10" name="Mon. Tot. Cot. 2009" dataDxfId="7">
      <calculatedColumnFormula>Tabla1[[#This Row],[Mon. Fac. Cot. 2009]]+Tabla1[[#This Row],[Mon. Can. Cot. 2009]]</calculatedColumnFormula>
    </tableColumn>
    <tableColumn id="11" name="% Var. Mon. Tot." dataDxfId="6">
      <calculatedColumnFormula>(Tabla1[[#This Row],[Mon. Tot. Cot. 2010]]-Tabla1[[#This Row],[Mon. Tot. Cot. 2009]])/Tabla1[[#This Row],[Mon. Tot. Cot. 2009]]</calculatedColumnFormula>
    </tableColumn>
    <tableColumn id="12" name="Mon. Fac. Cot. 2010" dataDxfId="5">
      <calculatedColumnFormula>RANDBETWEEN(10000,100000)</calculatedColumnFormula>
    </tableColumn>
    <tableColumn id="13" name="Mon. Fac. Cot. 2009" dataDxfId="4">
      <calculatedColumnFormula>RANDBETWEEN(10000,100000)</calculatedColumnFormula>
    </tableColumn>
    <tableColumn id="14" name="% Var. Mon. Fac." dataDxfId="3">
      <calculatedColumnFormula>(Tabla1[[#This Row],[Mon. Fac. Cot. 2010]]-Tabla1[[#This Row],[Mon. Fac. Cot. 2009]])/Tabla1[[#This Row],[Mon. Fac. Cot. 2009]]</calculatedColumnFormula>
    </tableColumn>
    <tableColumn id="15" name="Mon. Can. Cot. 2010" dataDxfId="2">
      <calculatedColumnFormula>RANDBETWEEN(100,1000)</calculatedColumnFormula>
    </tableColumn>
    <tableColumn id="18" name="Mon. Can. Cot. 2009" dataDxfId="1">
      <calculatedColumnFormula>RANDBETWEEN(100,1000)</calculatedColumnFormula>
    </tableColumn>
    <tableColumn id="19" name="% Var. Mon. Can." dataDxfId="0">
      <calculatedColumnFormula>(Tabla1[[#This Row],[Mon. Can. Cot. 2010]]-Tabla1[[#This Row],[Mon. Can. Cot. 2009]])/Tabla1[[#This Row],[Mon. Can. Cot. 2009]]</calculatedColumnFormula>
    </tableColumn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7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6" Type="http://schemas.openxmlformats.org/officeDocument/2006/relationships/ctrlProp" Target="../ctrlProps/ctrlProp4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T37"/>
  <sheetViews>
    <sheetView showGridLines="0" tabSelected="1" zoomScale="60" zoomScaleNormal="60" workbookViewId="0">
      <selection activeCell="W39" sqref="W39"/>
    </sheetView>
  </sheetViews>
  <sheetFormatPr baseColWidth="10" defaultRowHeight="15" x14ac:dyDescent="0.25"/>
  <cols>
    <col min="3" max="3" width="5" customWidth="1"/>
    <col min="4" max="4" width="5" bestFit="1" customWidth="1"/>
    <col min="5" max="5" width="6.85546875" bestFit="1" customWidth="1"/>
    <col min="6" max="6" width="6.5703125" customWidth="1"/>
    <col min="7" max="8" width="7.140625" bestFit="1" customWidth="1"/>
    <col min="9" max="9" width="11.7109375" bestFit="1" customWidth="1"/>
    <col min="10" max="10" width="9.85546875" bestFit="1" customWidth="1"/>
    <col min="11" max="11" width="7.140625" bestFit="1" customWidth="1"/>
    <col min="12" max="12" width="15" bestFit="1" customWidth="1"/>
    <col min="13" max="13" width="14.28515625" bestFit="1" customWidth="1"/>
    <col min="14" max="14" width="7.140625" bestFit="1" customWidth="1"/>
    <col min="15" max="15" width="14.42578125" bestFit="1" customWidth="1"/>
    <col min="16" max="16" width="14.28515625" bestFit="1" customWidth="1"/>
    <col min="17" max="17" width="7.140625" bestFit="1" customWidth="1"/>
    <col min="18" max="19" width="11.140625" bestFit="1" customWidth="1"/>
    <col min="20" max="20" width="7.140625" bestFit="1" customWidth="1"/>
  </cols>
  <sheetData>
    <row r="2" spans="2:20" ht="21" x14ac:dyDescent="0.35">
      <c r="B2" s="17" t="s">
        <v>16</v>
      </c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</row>
    <row r="3" spans="2:20" ht="21" x14ac:dyDescent="0.35">
      <c r="B3" s="5" t="s">
        <v>13</v>
      </c>
      <c r="C3" s="5"/>
      <c r="D3" s="13"/>
      <c r="E3" s="13"/>
      <c r="F3" s="13"/>
      <c r="G3" s="13"/>
      <c r="H3" s="13"/>
      <c r="I3" s="5" t="s">
        <v>0</v>
      </c>
      <c r="J3" s="13"/>
      <c r="K3" s="13"/>
      <c r="L3" s="13"/>
      <c r="M3" s="13"/>
      <c r="N3" s="5" t="s">
        <v>14</v>
      </c>
      <c r="O3" s="13"/>
      <c r="P3" s="13"/>
      <c r="Q3" s="13"/>
      <c r="R3" s="5" t="s">
        <v>15</v>
      </c>
      <c r="S3" s="13"/>
      <c r="T3" s="13"/>
    </row>
    <row r="25" spans="2:20" ht="162.75" customHeight="1" x14ac:dyDescent="0.25">
      <c r="B25" s="14" t="s">
        <v>17</v>
      </c>
      <c r="C25" s="15" t="s">
        <v>18</v>
      </c>
      <c r="D25" s="15" t="s">
        <v>19</v>
      </c>
      <c r="E25" s="15" t="s">
        <v>20</v>
      </c>
      <c r="F25" s="15" t="s">
        <v>26</v>
      </c>
      <c r="G25" s="15" t="s">
        <v>27</v>
      </c>
      <c r="H25" s="15" t="s">
        <v>21</v>
      </c>
      <c r="I25" s="15" t="s">
        <v>28</v>
      </c>
      <c r="J25" s="15" t="s">
        <v>29</v>
      </c>
      <c r="K25" s="16" t="s">
        <v>22</v>
      </c>
      <c r="L25" s="15" t="s">
        <v>30</v>
      </c>
      <c r="M25" s="15" t="s">
        <v>31</v>
      </c>
      <c r="N25" s="15" t="s">
        <v>23</v>
      </c>
      <c r="O25" s="15" t="s">
        <v>32</v>
      </c>
      <c r="P25" s="15" t="s">
        <v>33</v>
      </c>
      <c r="Q25" s="15" t="s">
        <v>24</v>
      </c>
      <c r="R25" s="15" t="s">
        <v>34</v>
      </c>
      <c r="S25" s="15" t="s">
        <v>35</v>
      </c>
      <c r="T25" s="15" t="s">
        <v>25</v>
      </c>
    </row>
    <row r="26" spans="2:20" x14ac:dyDescent="0.25">
      <c r="B26" s="2" t="s">
        <v>1</v>
      </c>
      <c r="C26" s="1">
        <f ca="1">RANDBETWEEN(100,1000)</f>
        <v>277</v>
      </c>
      <c r="D26" s="7">
        <f t="shared" ref="D26:D37" ca="1" si="0">RANDBETWEEN(100,1000)</f>
        <v>618</v>
      </c>
      <c r="E26" s="12">
        <f ca="1">(Tabla1[[#This Row],['# Tot. Cot. 2010]]-Tabla1[[#This Row],['# Tot. Cot. 2009]])/Tabla1[[#This Row],['# Tot. Cot. 2009]]</f>
        <v>-0.55177993527508096</v>
      </c>
      <c r="F26" s="7">
        <f ca="1">RANDBETWEEN(1000,10000)</f>
        <v>3483</v>
      </c>
      <c r="G26" s="7">
        <f t="shared" ref="G26:G37" ca="1" si="1">RANDBETWEEN(1000,10000)</f>
        <v>5105</v>
      </c>
      <c r="H26" s="12">
        <f ca="1">(Tabla1[[#This Row],['# Tot. Ord. Cot. 2010]]-Tabla1[[#This Row],['# Tot. Ord. Cot. 2009]])/Tabla1[[#This Row],['# Tot. Ord. Cot. 2009]]</f>
        <v>-0.31772771792360432</v>
      </c>
      <c r="I26" s="9">
        <f ca="1">RANDBETWEEN(10,100)</f>
        <v>17</v>
      </c>
      <c r="J26" s="9">
        <f t="shared" ref="J26:J37" ca="1" si="2">RANDBETWEEN(10,100)</f>
        <v>21</v>
      </c>
      <c r="K26" s="12">
        <f ca="1">(Tabla1[[#This Row],['# Tot. Ord. Can. Cot. 2010]]-Tabla1[[#This Row],['# Tot. Ord. Can. Cot. 2009]])/Tabla1[[#This Row],['# Tot. Ord. Can. Cot. 2009]]</f>
        <v>-0.19047619047619047</v>
      </c>
      <c r="L26" s="9">
        <f ca="1">Tabla1[[#This Row],[Mon. Fac. Cot. 2010]]+Tabla1[[#This Row],[Mon. Can. Cot. 2010]]</f>
        <v>47497</v>
      </c>
      <c r="M26" s="9">
        <f ca="1">Tabla1[[#This Row],[Mon. Fac. Cot. 2009]]+Tabla1[[#This Row],[Mon. Can. Cot. 2009]]</f>
        <v>68920</v>
      </c>
      <c r="N26" s="12">
        <f ca="1">(Tabla1[[#This Row],[Mon. Tot. Cot. 2010]]-Tabla1[[#This Row],[Mon. Tot. Cot. 2009]])/Tabla1[[#This Row],[Mon. Tot. Cot. 2009]]</f>
        <v>-0.31083865351131745</v>
      </c>
      <c r="O26" s="9">
        <f ca="1">RANDBETWEEN(10000,100000)</f>
        <v>46861</v>
      </c>
      <c r="P26" s="9">
        <f t="shared" ref="P26:P37" ca="1" si="3">RANDBETWEEN(10000,100000)</f>
        <v>68718</v>
      </c>
      <c r="Q26" s="12">
        <f ca="1">(Tabla1[[#This Row],[Mon. Fac. Cot. 2010]]-Tabla1[[#This Row],[Mon. Fac. Cot. 2009]])/Tabla1[[#This Row],[Mon. Fac. Cot. 2009]]</f>
        <v>-0.31806804621787593</v>
      </c>
      <c r="R26" s="9">
        <f t="shared" ref="R26:R37" ca="1" si="4">RANDBETWEEN(100,1000)</f>
        <v>636</v>
      </c>
      <c r="S26" s="9">
        <f t="shared" ref="S26:S37" ca="1" si="5">RANDBETWEEN(100,1000)</f>
        <v>202</v>
      </c>
      <c r="T26" s="12">
        <f ca="1">(Tabla1[[#This Row],[Mon. Can. Cot. 2010]]-Tabla1[[#This Row],[Mon. Can. Cot. 2009]])/Tabla1[[#This Row],[Mon. Can. Cot. 2009]]</f>
        <v>2.1485148514851486</v>
      </c>
    </row>
    <row r="27" spans="2:20" x14ac:dyDescent="0.25">
      <c r="B27" s="2" t="s">
        <v>2</v>
      </c>
      <c r="C27" s="1">
        <f t="shared" ref="C27:C37" ca="1" si="6">RANDBETWEEN(100,1000)</f>
        <v>376</v>
      </c>
      <c r="D27" s="7">
        <f t="shared" ca="1" si="0"/>
        <v>663</v>
      </c>
      <c r="E27" s="12">
        <f ca="1">(Tabla1[[#This Row],['# Tot. Cot. 2010]]-Tabla1[[#This Row],['# Tot. Cot. 2009]])/Tabla1[[#This Row],['# Tot. Cot. 2009]]</f>
        <v>-0.43288084464555054</v>
      </c>
      <c r="F27" s="6">
        <f t="shared" ref="F27:F37" ca="1" si="7">RANDBETWEEN(1000,10000)</f>
        <v>2259</v>
      </c>
      <c r="G27" s="6">
        <f t="shared" ca="1" si="1"/>
        <v>1722</v>
      </c>
      <c r="H27" s="12">
        <f ca="1">(Tabla1[[#This Row],['# Tot. Ord. Cot. 2010]]-Tabla1[[#This Row],['# Tot. Ord. Cot. 2009]])/Tabla1[[#This Row],['# Tot. Ord. Cot. 2009]]</f>
        <v>0.31184668989547037</v>
      </c>
      <c r="I27" s="4">
        <f t="shared" ref="I27:I37" ca="1" si="8">RANDBETWEEN(10,100)</f>
        <v>14</v>
      </c>
      <c r="J27" s="4">
        <f t="shared" ca="1" si="2"/>
        <v>98</v>
      </c>
      <c r="K27" s="12">
        <f ca="1">(Tabla1[[#This Row],['# Tot. Ord. Can. Cot. 2010]]-Tabla1[[#This Row],['# Tot. Ord. Can. Cot. 2009]])/Tabla1[[#This Row],['# Tot. Ord. Can. Cot. 2009]]</f>
        <v>-0.8571428571428571</v>
      </c>
      <c r="L27" s="9">
        <f ca="1">Tabla1[[#This Row],[Mon. Fac. Cot. 2010]]+Tabla1[[#This Row],[Mon. Can. Cot. 2010]]</f>
        <v>30623</v>
      </c>
      <c r="M27" s="4">
        <f ca="1">Tabla1[[#This Row],[Mon. Fac. Cot. 2009]]+Tabla1[[#This Row],[Mon. Can. Cot. 2009]]</f>
        <v>35286</v>
      </c>
      <c r="N27" s="12">
        <f ca="1">(Tabla1[[#This Row],[Mon. Tot. Cot. 2010]]-Tabla1[[#This Row],[Mon. Tot. Cot. 2009]])/Tabla1[[#This Row],[Mon. Tot. Cot. 2009]]</f>
        <v>-0.1321487275406677</v>
      </c>
      <c r="O27" s="9">
        <f t="shared" ref="O27:O37" ca="1" si="9">RANDBETWEEN(10000,100000)</f>
        <v>30372</v>
      </c>
      <c r="P27" s="4">
        <f t="shared" ca="1" si="3"/>
        <v>34854</v>
      </c>
      <c r="Q27" s="12">
        <f ca="1">(Tabla1[[#This Row],[Mon. Fac. Cot. 2010]]-Tabla1[[#This Row],[Mon. Fac. Cot. 2009]])/Tabla1[[#This Row],[Mon. Fac. Cot. 2009]]</f>
        <v>-0.12859356171458083</v>
      </c>
      <c r="R27" s="4">
        <f t="shared" ca="1" si="4"/>
        <v>251</v>
      </c>
      <c r="S27" s="9">
        <f t="shared" ca="1" si="5"/>
        <v>432</v>
      </c>
      <c r="T27" s="12">
        <f ca="1">(Tabla1[[#This Row],[Mon. Can. Cot. 2010]]-Tabla1[[#This Row],[Mon. Can. Cot. 2009]])/Tabla1[[#This Row],[Mon. Can. Cot. 2009]]</f>
        <v>-0.41898148148148145</v>
      </c>
    </row>
    <row r="28" spans="2:20" x14ac:dyDescent="0.25">
      <c r="B28" s="2" t="s">
        <v>3</v>
      </c>
      <c r="C28" s="1">
        <f t="shared" ca="1" si="6"/>
        <v>279</v>
      </c>
      <c r="D28" s="7">
        <f t="shared" ca="1" si="0"/>
        <v>989</v>
      </c>
      <c r="E28" s="12">
        <f ca="1">(Tabla1[[#This Row],['# Tot. Cot. 2010]]-Tabla1[[#This Row],['# Tot. Cot. 2009]])/Tabla1[[#This Row],['# Tot. Cot. 2009]]</f>
        <v>-0.71789686552072796</v>
      </c>
      <c r="F28" s="6">
        <f t="shared" ca="1" si="7"/>
        <v>6225</v>
      </c>
      <c r="G28" s="6">
        <f t="shared" ca="1" si="1"/>
        <v>3216</v>
      </c>
      <c r="H28" s="12">
        <f ca="1">(Tabla1[[#This Row],['# Tot. Ord. Cot. 2010]]-Tabla1[[#This Row],['# Tot. Ord. Cot. 2009]])/Tabla1[[#This Row],['# Tot. Ord. Cot. 2009]]</f>
        <v>0.93563432835820892</v>
      </c>
      <c r="I28" s="4">
        <f t="shared" ca="1" si="8"/>
        <v>84</v>
      </c>
      <c r="J28" s="4">
        <f t="shared" ca="1" si="2"/>
        <v>34</v>
      </c>
      <c r="K28" s="12">
        <f ca="1">(Tabla1[[#This Row],['# Tot. Ord. Can. Cot. 2010]]-Tabla1[[#This Row],['# Tot. Ord. Can. Cot. 2009]])/Tabla1[[#This Row],['# Tot. Ord. Can. Cot. 2009]]</f>
        <v>1.4705882352941178</v>
      </c>
      <c r="L28" s="9">
        <f ca="1">Tabla1[[#This Row],[Mon. Fac. Cot. 2010]]+Tabla1[[#This Row],[Mon. Can. Cot. 2010]]</f>
        <v>94529</v>
      </c>
      <c r="M28" s="4">
        <f ca="1">Tabla1[[#This Row],[Mon. Fac. Cot. 2009]]+Tabla1[[#This Row],[Mon. Can. Cot. 2009]]</f>
        <v>99830</v>
      </c>
      <c r="N28" s="12">
        <f ca="1">(Tabla1[[#This Row],[Mon. Tot. Cot. 2010]]-Tabla1[[#This Row],[Mon. Tot. Cot. 2009]])/Tabla1[[#This Row],[Mon. Tot. Cot. 2009]]</f>
        <v>-5.3100270459781627E-2</v>
      </c>
      <c r="O28" s="9">
        <f t="shared" ca="1" si="9"/>
        <v>94422</v>
      </c>
      <c r="P28" s="4">
        <f t="shared" ca="1" si="3"/>
        <v>98897</v>
      </c>
      <c r="Q28" s="12">
        <f ca="1">(Tabla1[[#This Row],[Mon. Fac. Cot. 2010]]-Tabla1[[#This Row],[Mon. Fac. Cot. 2009]])/Tabla1[[#This Row],[Mon. Fac. Cot. 2009]]</f>
        <v>-4.5249097545931628E-2</v>
      </c>
      <c r="R28" s="4">
        <f t="shared" ca="1" si="4"/>
        <v>107</v>
      </c>
      <c r="S28" s="9">
        <f t="shared" ca="1" si="5"/>
        <v>933</v>
      </c>
      <c r="T28" s="12">
        <f ca="1">(Tabla1[[#This Row],[Mon. Can. Cot. 2010]]-Tabla1[[#This Row],[Mon. Can. Cot. 2009]])/Tabla1[[#This Row],[Mon. Can. Cot. 2009]]</f>
        <v>-0.88531618435155413</v>
      </c>
    </row>
    <row r="29" spans="2:20" x14ac:dyDescent="0.25">
      <c r="B29" s="2" t="s">
        <v>4</v>
      </c>
      <c r="C29" s="1">
        <f t="shared" ca="1" si="6"/>
        <v>829</v>
      </c>
      <c r="D29" s="7">
        <f t="shared" ca="1" si="0"/>
        <v>273</v>
      </c>
      <c r="E29" s="12">
        <f ca="1">(Tabla1[[#This Row],['# Tot. Cot. 2010]]-Tabla1[[#This Row],['# Tot. Cot. 2009]])/Tabla1[[#This Row],['# Tot. Cot. 2009]]</f>
        <v>2.0366300366300365</v>
      </c>
      <c r="F29" s="6">
        <f t="shared" ca="1" si="7"/>
        <v>4193</v>
      </c>
      <c r="G29" s="6">
        <f t="shared" ca="1" si="1"/>
        <v>4556</v>
      </c>
      <c r="H29" s="12">
        <f ca="1">(Tabla1[[#This Row],['# Tot. Ord. Cot. 2010]]-Tabla1[[#This Row],['# Tot. Ord. Cot. 2009]])/Tabla1[[#This Row],['# Tot. Ord. Cot. 2009]]</f>
        <v>-7.9675153643546964E-2</v>
      </c>
      <c r="I29" s="4">
        <f t="shared" ca="1" si="8"/>
        <v>99</v>
      </c>
      <c r="J29" s="4">
        <f t="shared" ca="1" si="2"/>
        <v>82</v>
      </c>
      <c r="K29" s="12">
        <f ca="1">(Tabla1[[#This Row],['# Tot. Ord. Can. Cot. 2010]]-Tabla1[[#This Row],['# Tot. Ord. Can. Cot. 2009]])/Tabla1[[#This Row],['# Tot. Ord. Can. Cot. 2009]]</f>
        <v>0.2073170731707317</v>
      </c>
      <c r="L29" s="9">
        <f ca="1">Tabla1[[#This Row],[Mon. Fac. Cot. 2010]]+Tabla1[[#This Row],[Mon. Can. Cot. 2010]]</f>
        <v>91911</v>
      </c>
      <c r="M29" s="4">
        <f ca="1">Tabla1[[#This Row],[Mon. Fac. Cot. 2009]]+Tabla1[[#This Row],[Mon. Can. Cot. 2009]]</f>
        <v>63669</v>
      </c>
      <c r="N29" s="12">
        <f ca="1">(Tabla1[[#This Row],[Mon. Tot. Cot. 2010]]-Tabla1[[#This Row],[Mon. Tot. Cot. 2009]])/Tabla1[[#This Row],[Mon. Tot. Cot. 2009]]</f>
        <v>0.44357536634783018</v>
      </c>
      <c r="O29" s="9">
        <f t="shared" ca="1" si="9"/>
        <v>91299</v>
      </c>
      <c r="P29" s="4">
        <f t="shared" ca="1" si="3"/>
        <v>63404</v>
      </c>
      <c r="Q29" s="12">
        <f ca="1">(Tabla1[[#This Row],[Mon. Fac. Cot. 2010]]-Tabla1[[#This Row],[Mon. Fac. Cot. 2009]])/Tabla1[[#This Row],[Mon. Fac. Cot. 2009]]</f>
        <v>0.4399564696233676</v>
      </c>
      <c r="R29" s="4">
        <f t="shared" ca="1" si="4"/>
        <v>612</v>
      </c>
      <c r="S29" s="9">
        <f t="shared" ca="1" si="5"/>
        <v>265</v>
      </c>
      <c r="T29" s="12">
        <f ca="1">(Tabla1[[#This Row],[Mon. Can. Cot. 2010]]-Tabla1[[#This Row],[Mon. Can. Cot. 2009]])/Tabla1[[#This Row],[Mon. Can. Cot. 2009]]</f>
        <v>1.3094339622641509</v>
      </c>
    </row>
    <row r="30" spans="2:20" x14ac:dyDescent="0.25">
      <c r="B30" s="2" t="s">
        <v>5</v>
      </c>
      <c r="C30" s="1">
        <f t="shared" ca="1" si="6"/>
        <v>483</v>
      </c>
      <c r="D30" s="7">
        <f t="shared" ca="1" si="0"/>
        <v>630</v>
      </c>
      <c r="E30" s="12">
        <f ca="1">(Tabla1[[#This Row],['# Tot. Cot. 2010]]-Tabla1[[#This Row],['# Tot. Cot. 2009]])/Tabla1[[#This Row],['# Tot. Cot. 2009]]</f>
        <v>-0.23333333333333334</v>
      </c>
      <c r="F30" s="6">
        <f t="shared" ca="1" si="7"/>
        <v>3320</v>
      </c>
      <c r="G30" s="6">
        <f t="shared" ca="1" si="1"/>
        <v>8582</v>
      </c>
      <c r="H30" s="12">
        <f ca="1">(Tabla1[[#This Row],['# Tot. Ord. Cot. 2010]]-Tabla1[[#This Row],['# Tot. Ord. Cot. 2009]])/Tabla1[[#This Row],['# Tot. Ord. Cot. 2009]]</f>
        <v>-0.61314378932649727</v>
      </c>
      <c r="I30" s="4">
        <f t="shared" ca="1" si="8"/>
        <v>18</v>
      </c>
      <c r="J30" s="4">
        <f t="shared" ca="1" si="2"/>
        <v>76</v>
      </c>
      <c r="K30" s="12">
        <f ca="1">(Tabla1[[#This Row],['# Tot. Ord. Can. Cot. 2010]]-Tabla1[[#This Row],['# Tot. Ord. Can. Cot. 2009]])/Tabla1[[#This Row],['# Tot. Ord. Can. Cot. 2009]]</f>
        <v>-0.76315789473684215</v>
      </c>
      <c r="L30" s="9">
        <f ca="1">Tabla1[[#This Row],[Mon. Fac. Cot. 2010]]+Tabla1[[#This Row],[Mon. Can. Cot. 2010]]</f>
        <v>30244</v>
      </c>
      <c r="M30" s="4">
        <f ca="1">Tabla1[[#This Row],[Mon. Fac. Cot. 2009]]+Tabla1[[#This Row],[Mon. Can. Cot. 2009]]</f>
        <v>32076</v>
      </c>
      <c r="N30" s="12">
        <f ca="1">(Tabla1[[#This Row],[Mon. Tot. Cot. 2010]]-Tabla1[[#This Row],[Mon. Tot. Cot. 2009]])/Tabla1[[#This Row],[Mon. Tot. Cot. 2009]]</f>
        <v>-5.7114353410649708E-2</v>
      </c>
      <c r="O30" s="9">
        <f t="shared" ca="1" si="9"/>
        <v>29914</v>
      </c>
      <c r="P30" s="4">
        <f t="shared" ca="1" si="3"/>
        <v>31503</v>
      </c>
      <c r="Q30" s="12">
        <f ca="1">(Tabla1[[#This Row],[Mon. Fac. Cot. 2010]]-Tabla1[[#This Row],[Mon. Fac. Cot. 2009]])/Tabla1[[#This Row],[Mon. Fac. Cot. 2009]]</f>
        <v>-5.0439640669142624E-2</v>
      </c>
      <c r="R30" s="4">
        <f t="shared" ca="1" si="4"/>
        <v>330</v>
      </c>
      <c r="S30" s="9">
        <f t="shared" ca="1" si="5"/>
        <v>573</v>
      </c>
      <c r="T30" s="12">
        <f ca="1">(Tabla1[[#This Row],[Mon. Can. Cot. 2010]]-Tabla1[[#This Row],[Mon. Can. Cot. 2009]])/Tabla1[[#This Row],[Mon. Can. Cot. 2009]]</f>
        <v>-0.42408376963350786</v>
      </c>
    </row>
    <row r="31" spans="2:20" x14ac:dyDescent="0.25">
      <c r="B31" s="2" t="s">
        <v>6</v>
      </c>
      <c r="C31" s="1">
        <f t="shared" ca="1" si="6"/>
        <v>186</v>
      </c>
      <c r="D31" s="7">
        <f t="shared" ca="1" si="0"/>
        <v>1000</v>
      </c>
      <c r="E31" s="12">
        <f ca="1">(Tabla1[[#This Row],['# Tot. Cot. 2010]]-Tabla1[[#This Row],['# Tot. Cot. 2009]])/Tabla1[[#This Row],['# Tot. Cot. 2009]]</f>
        <v>-0.81399999999999995</v>
      </c>
      <c r="F31" s="6">
        <f t="shared" ca="1" si="7"/>
        <v>9283</v>
      </c>
      <c r="G31" s="6">
        <f t="shared" ca="1" si="1"/>
        <v>5590</v>
      </c>
      <c r="H31" s="12">
        <f ca="1">(Tabla1[[#This Row],['# Tot. Ord. Cot. 2010]]-Tabla1[[#This Row],['# Tot. Ord. Cot. 2009]])/Tabla1[[#This Row],['# Tot. Ord. Cot. 2009]]</f>
        <v>0.66064400715563509</v>
      </c>
      <c r="I31" s="4">
        <f t="shared" ca="1" si="8"/>
        <v>87</v>
      </c>
      <c r="J31" s="4">
        <f t="shared" ca="1" si="2"/>
        <v>55</v>
      </c>
      <c r="K31" s="12">
        <f ca="1">(Tabla1[[#This Row],['# Tot. Ord. Can. Cot. 2010]]-Tabla1[[#This Row],['# Tot. Ord. Can. Cot. 2009]])/Tabla1[[#This Row],['# Tot. Ord. Can. Cot. 2009]]</f>
        <v>0.58181818181818179</v>
      </c>
      <c r="L31" s="9">
        <f ca="1">Tabla1[[#This Row],[Mon. Fac. Cot. 2010]]+Tabla1[[#This Row],[Mon. Can. Cot. 2010]]</f>
        <v>28310</v>
      </c>
      <c r="M31" s="4">
        <f ca="1">Tabla1[[#This Row],[Mon. Fac. Cot. 2009]]+Tabla1[[#This Row],[Mon. Can. Cot. 2009]]</f>
        <v>60312</v>
      </c>
      <c r="N31" s="12">
        <f ca="1">(Tabla1[[#This Row],[Mon. Tot. Cot. 2010]]-Tabla1[[#This Row],[Mon. Tot. Cot. 2009]])/Tabla1[[#This Row],[Mon. Tot. Cot. 2009]]</f>
        <v>-0.53060750762700626</v>
      </c>
      <c r="O31" s="9">
        <f t="shared" ca="1" si="9"/>
        <v>27992</v>
      </c>
      <c r="P31" s="4">
        <f t="shared" ca="1" si="3"/>
        <v>59520</v>
      </c>
      <c r="Q31" s="12">
        <f ca="1">(Tabla1[[#This Row],[Mon. Fac. Cot. 2010]]-Tabla1[[#This Row],[Mon. Fac. Cot. 2009]])/Tabla1[[#This Row],[Mon. Fac. Cot. 2009]]</f>
        <v>-0.52970430107526878</v>
      </c>
      <c r="R31" s="4">
        <f t="shared" ca="1" si="4"/>
        <v>318</v>
      </c>
      <c r="S31" s="9">
        <f t="shared" ca="1" si="5"/>
        <v>792</v>
      </c>
      <c r="T31" s="12">
        <f ca="1">(Tabla1[[#This Row],[Mon. Can. Cot. 2010]]-Tabla1[[#This Row],[Mon. Can. Cot. 2009]])/Tabla1[[#This Row],[Mon. Can. Cot. 2009]]</f>
        <v>-0.59848484848484851</v>
      </c>
    </row>
    <row r="32" spans="2:20" x14ac:dyDescent="0.25">
      <c r="B32" s="2" t="s">
        <v>7</v>
      </c>
      <c r="C32" s="1">
        <f t="shared" ca="1" si="6"/>
        <v>777</v>
      </c>
      <c r="D32" s="7">
        <f t="shared" ca="1" si="0"/>
        <v>531</v>
      </c>
      <c r="E32" s="12">
        <f ca="1">(Tabla1[[#This Row],['# Tot. Cot. 2010]]-Tabla1[[#This Row],['# Tot. Cot. 2009]])/Tabla1[[#This Row],['# Tot. Cot. 2009]]</f>
        <v>0.4632768361581921</v>
      </c>
      <c r="F32" s="6">
        <f t="shared" ca="1" si="7"/>
        <v>5452</v>
      </c>
      <c r="G32" s="6">
        <f t="shared" ca="1" si="1"/>
        <v>5525</v>
      </c>
      <c r="H32" s="12">
        <f ca="1">(Tabla1[[#This Row],['# Tot. Ord. Cot. 2010]]-Tabla1[[#This Row],['# Tot. Ord. Cot. 2009]])/Tabla1[[#This Row],['# Tot. Ord. Cot. 2009]]</f>
        <v>-1.3212669683257919E-2</v>
      </c>
      <c r="I32" s="4">
        <f t="shared" ca="1" si="8"/>
        <v>45</v>
      </c>
      <c r="J32" s="4">
        <f t="shared" ca="1" si="2"/>
        <v>81</v>
      </c>
      <c r="K32" s="12">
        <f ca="1">(Tabla1[[#This Row],['# Tot. Ord. Can. Cot. 2010]]-Tabla1[[#This Row],['# Tot. Ord. Can. Cot. 2009]])/Tabla1[[#This Row],['# Tot. Ord. Can. Cot. 2009]]</f>
        <v>-0.44444444444444442</v>
      </c>
      <c r="L32" s="9">
        <f ca="1">Tabla1[[#This Row],[Mon. Fac. Cot. 2010]]+Tabla1[[#This Row],[Mon. Can. Cot. 2010]]</f>
        <v>76552</v>
      </c>
      <c r="M32" s="4">
        <f ca="1">Tabla1[[#This Row],[Mon. Fac. Cot. 2009]]+Tabla1[[#This Row],[Mon. Can. Cot. 2009]]</f>
        <v>63762</v>
      </c>
      <c r="N32" s="12">
        <f ca="1">(Tabla1[[#This Row],[Mon. Tot. Cot. 2010]]-Tabla1[[#This Row],[Mon. Tot. Cot. 2009]])/Tabla1[[#This Row],[Mon. Tot. Cot. 2009]]</f>
        <v>0.20058969292054829</v>
      </c>
      <c r="O32" s="9">
        <f t="shared" ca="1" si="9"/>
        <v>75921</v>
      </c>
      <c r="P32" s="4">
        <f t="shared" ca="1" si="3"/>
        <v>63523</v>
      </c>
      <c r="Q32" s="12">
        <f ca="1">(Tabla1[[#This Row],[Mon. Fac. Cot. 2010]]-Tabla1[[#This Row],[Mon. Fac. Cot. 2009]])/Tabla1[[#This Row],[Mon. Fac. Cot. 2009]]</f>
        <v>0.19517340175999245</v>
      </c>
      <c r="R32" s="4">
        <f t="shared" ca="1" si="4"/>
        <v>631</v>
      </c>
      <c r="S32" s="9">
        <f t="shared" ca="1" si="5"/>
        <v>239</v>
      </c>
      <c r="T32" s="12">
        <f ca="1">(Tabla1[[#This Row],[Mon. Can. Cot. 2010]]-Tabla1[[#This Row],[Mon. Can. Cot. 2009]])/Tabla1[[#This Row],[Mon. Can. Cot. 2009]]</f>
        <v>1.6401673640167365</v>
      </c>
    </row>
    <row r="33" spans="2:20" x14ac:dyDescent="0.25">
      <c r="B33" s="2" t="s">
        <v>8</v>
      </c>
      <c r="C33" s="1">
        <f t="shared" ca="1" si="6"/>
        <v>215</v>
      </c>
      <c r="D33" s="7">
        <f t="shared" ca="1" si="0"/>
        <v>145</v>
      </c>
      <c r="E33" s="12">
        <f ca="1">(Tabla1[[#This Row],['# Tot. Cot. 2010]]-Tabla1[[#This Row],['# Tot. Cot. 2009]])/Tabla1[[#This Row],['# Tot. Cot. 2009]]</f>
        <v>0.48275862068965519</v>
      </c>
      <c r="F33" s="6">
        <f t="shared" ca="1" si="7"/>
        <v>6283</v>
      </c>
      <c r="G33" s="6">
        <f t="shared" ca="1" si="1"/>
        <v>8368</v>
      </c>
      <c r="H33" s="12">
        <f ca="1">(Tabla1[[#This Row],['# Tot. Ord. Cot. 2010]]-Tabla1[[#This Row],['# Tot. Ord. Cot. 2009]])/Tabla1[[#This Row],['# Tot. Ord. Cot. 2009]]</f>
        <v>-0.24916347992351817</v>
      </c>
      <c r="I33" s="4">
        <f t="shared" ca="1" si="8"/>
        <v>79</v>
      </c>
      <c r="J33" s="4">
        <f t="shared" ca="1" si="2"/>
        <v>29</v>
      </c>
      <c r="K33" s="12">
        <f ca="1">(Tabla1[[#This Row],['# Tot. Ord. Can. Cot. 2010]]-Tabla1[[#This Row],['# Tot. Ord. Can. Cot. 2009]])/Tabla1[[#This Row],['# Tot. Ord. Can. Cot. 2009]]</f>
        <v>1.7241379310344827</v>
      </c>
      <c r="L33" s="9">
        <f ca="1">Tabla1[[#This Row],[Mon. Fac. Cot. 2010]]+Tabla1[[#This Row],[Mon. Can. Cot. 2010]]</f>
        <v>11642</v>
      </c>
      <c r="M33" s="4">
        <f ca="1">Tabla1[[#This Row],[Mon. Fac. Cot. 2009]]+Tabla1[[#This Row],[Mon. Can. Cot. 2009]]</f>
        <v>50534</v>
      </c>
      <c r="N33" s="12">
        <f ca="1">(Tabla1[[#This Row],[Mon. Tot. Cot. 2010]]-Tabla1[[#This Row],[Mon. Tot. Cot. 2009]])/Tabla1[[#This Row],[Mon. Tot. Cot. 2009]]</f>
        <v>-0.76962045355602171</v>
      </c>
      <c r="O33" s="9">
        <f t="shared" ca="1" si="9"/>
        <v>11107</v>
      </c>
      <c r="P33" s="4">
        <f t="shared" ca="1" si="3"/>
        <v>49579</v>
      </c>
      <c r="Q33" s="12">
        <f ca="1">(Tabla1[[#This Row],[Mon. Fac. Cot. 2010]]-Tabla1[[#This Row],[Mon. Fac. Cot. 2009]])/Tabla1[[#This Row],[Mon. Fac. Cot. 2009]]</f>
        <v>-0.77597369854172127</v>
      </c>
      <c r="R33" s="4">
        <f t="shared" ca="1" si="4"/>
        <v>535</v>
      </c>
      <c r="S33" s="9">
        <f t="shared" ca="1" si="5"/>
        <v>955</v>
      </c>
      <c r="T33" s="12">
        <f ca="1">(Tabla1[[#This Row],[Mon. Can. Cot. 2010]]-Tabla1[[#This Row],[Mon. Can. Cot. 2009]])/Tabla1[[#This Row],[Mon. Can. Cot. 2009]]</f>
        <v>-0.43979057591623039</v>
      </c>
    </row>
    <row r="34" spans="2:20" x14ac:dyDescent="0.25">
      <c r="B34" s="2" t="s">
        <v>9</v>
      </c>
      <c r="C34" s="1">
        <f t="shared" ca="1" si="6"/>
        <v>405</v>
      </c>
      <c r="D34" s="7">
        <f t="shared" ca="1" si="0"/>
        <v>115</v>
      </c>
      <c r="E34" s="12">
        <f ca="1">(Tabla1[[#This Row],['# Tot. Cot. 2010]]-Tabla1[[#This Row],['# Tot. Cot. 2009]])/Tabla1[[#This Row],['# Tot. Cot. 2009]]</f>
        <v>2.5217391304347827</v>
      </c>
      <c r="F34" s="6">
        <f t="shared" ca="1" si="7"/>
        <v>4678</v>
      </c>
      <c r="G34" s="6">
        <f t="shared" ca="1" si="1"/>
        <v>3756</v>
      </c>
      <c r="H34" s="12">
        <f ca="1">(Tabla1[[#This Row],['# Tot. Ord. Cot. 2010]]-Tabla1[[#This Row],['# Tot. Ord. Cot. 2009]])/Tabla1[[#This Row],['# Tot. Ord. Cot. 2009]]</f>
        <v>0.24547390841320554</v>
      </c>
      <c r="I34" s="4">
        <f t="shared" ca="1" si="8"/>
        <v>36</v>
      </c>
      <c r="J34" s="4">
        <f t="shared" ca="1" si="2"/>
        <v>69</v>
      </c>
      <c r="K34" s="12">
        <f ca="1">(Tabla1[[#This Row],['# Tot. Ord. Can. Cot. 2010]]-Tabla1[[#This Row],['# Tot. Ord. Can. Cot. 2009]])/Tabla1[[#This Row],['# Tot. Ord. Can. Cot. 2009]]</f>
        <v>-0.47826086956521741</v>
      </c>
      <c r="L34" s="9">
        <f ca="1">Tabla1[[#This Row],[Mon. Fac. Cot. 2010]]+Tabla1[[#This Row],[Mon. Can. Cot. 2010]]</f>
        <v>82808</v>
      </c>
      <c r="M34" s="4">
        <f ca="1">Tabla1[[#This Row],[Mon. Fac. Cot. 2009]]+Tabla1[[#This Row],[Mon. Can. Cot. 2009]]</f>
        <v>50519</v>
      </c>
      <c r="N34" s="12">
        <f ca="1">(Tabla1[[#This Row],[Mon. Tot. Cot. 2010]]-Tabla1[[#This Row],[Mon. Tot. Cot. 2009]])/Tabla1[[#This Row],[Mon. Tot. Cot. 2009]]</f>
        <v>0.63914566796650762</v>
      </c>
      <c r="O34" s="9">
        <f t="shared" ca="1" si="9"/>
        <v>82188</v>
      </c>
      <c r="P34" s="4">
        <f t="shared" ca="1" si="3"/>
        <v>50039</v>
      </c>
      <c r="Q34" s="12">
        <f ca="1">(Tabla1[[#This Row],[Mon. Fac. Cot. 2010]]-Tabla1[[#This Row],[Mon. Fac. Cot. 2009]])/Tabla1[[#This Row],[Mon. Fac. Cot. 2009]]</f>
        <v>0.64247886648414232</v>
      </c>
      <c r="R34" s="4">
        <f t="shared" ca="1" si="4"/>
        <v>620</v>
      </c>
      <c r="S34" s="9">
        <f t="shared" ca="1" si="5"/>
        <v>480</v>
      </c>
      <c r="T34" s="12">
        <f ca="1">(Tabla1[[#This Row],[Mon. Can. Cot. 2010]]-Tabla1[[#This Row],[Mon. Can. Cot. 2009]])/Tabla1[[#This Row],[Mon. Can. Cot. 2009]]</f>
        <v>0.29166666666666669</v>
      </c>
    </row>
    <row r="35" spans="2:20" x14ac:dyDescent="0.25">
      <c r="B35" s="2" t="s">
        <v>10</v>
      </c>
      <c r="C35" s="1">
        <f t="shared" ca="1" si="6"/>
        <v>246</v>
      </c>
      <c r="D35" s="7">
        <f t="shared" ca="1" si="0"/>
        <v>695</v>
      </c>
      <c r="E35" s="12">
        <f ca="1">(Tabla1[[#This Row],['# Tot. Cot. 2010]]-Tabla1[[#This Row],['# Tot. Cot. 2009]])/Tabla1[[#This Row],['# Tot. Cot. 2009]]</f>
        <v>-0.64604316546762586</v>
      </c>
      <c r="F35" s="6">
        <f t="shared" ca="1" si="7"/>
        <v>2752</v>
      </c>
      <c r="G35" s="6">
        <f t="shared" ca="1" si="1"/>
        <v>8209</v>
      </c>
      <c r="H35" s="12">
        <f ca="1">(Tabla1[[#This Row],['# Tot. Ord. Cot. 2010]]-Tabla1[[#This Row],['# Tot. Ord. Cot. 2009]])/Tabla1[[#This Row],['# Tot. Ord. Cot. 2009]]</f>
        <v>-0.66475819222804244</v>
      </c>
      <c r="I35" s="4">
        <f t="shared" ca="1" si="8"/>
        <v>76</v>
      </c>
      <c r="J35" s="4">
        <f t="shared" ca="1" si="2"/>
        <v>24</v>
      </c>
      <c r="K35" s="12">
        <f ca="1">(Tabla1[[#This Row],['# Tot. Ord. Can. Cot. 2010]]-Tabla1[[#This Row],['# Tot. Ord. Can. Cot. 2009]])/Tabla1[[#This Row],['# Tot. Ord. Can. Cot. 2009]]</f>
        <v>2.1666666666666665</v>
      </c>
      <c r="L35" s="9">
        <f ca="1">Tabla1[[#This Row],[Mon. Fac. Cot. 2010]]+Tabla1[[#This Row],[Mon. Can. Cot. 2010]]</f>
        <v>31221</v>
      </c>
      <c r="M35" s="4">
        <f ca="1">Tabla1[[#This Row],[Mon. Fac. Cot. 2009]]+Tabla1[[#This Row],[Mon. Can. Cot. 2009]]</f>
        <v>86681</v>
      </c>
      <c r="N35" s="12">
        <f ca="1">(Tabla1[[#This Row],[Mon. Tot. Cot. 2010]]-Tabla1[[#This Row],[Mon. Tot. Cot. 2009]])/Tabla1[[#This Row],[Mon. Tot. Cot. 2009]]</f>
        <v>-0.63981726099145142</v>
      </c>
      <c r="O35" s="9">
        <f t="shared" ca="1" si="9"/>
        <v>30275</v>
      </c>
      <c r="P35" s="4">
        <f t="shared" ca="1" si="3"/>
        <v>86271</v>
      </c>
      <c r="Q35" s="12">
        <f ca="1">(Tabla1[[#This Row],[Mon. Fac. Cot. 2010]]-Tabla1[[#This Row],[Mon. Fac. Cot. 2009]])/Tabla1[[#This Row],[Mon. Fac. Cot. 2009]]</f>
        <v>-0.64907095084095467</v>
      </c>
      <c r="R35" s="4">
        <f t="shared" ca="1" si="4"/>
        <v>946</v>
      </c>
      <c r="S35" s="9">
        <f t="shared" ca="1" si="5"/>
        <v>410</v>
      </c>
      <c r="T35" s="12">
        <f ca="1">(Tabla1[[#This Row],[Mon. Can. Cot. 2010]]-Tabla1[[#This Row],[Mon. Can. Cot. 2009]])/Tabla1[[#This Row],[Mon. Can. Cot. 2009]]</f>
        <v>1.3073170731707318</v>
      </c>
    </row>
    <row r="36" spans="2:20" x14ac:dyDescent="0.25">
      <c r="B36" s="2" t="s">
        <v>11</v>
      </c>
      <c r="C36" s="1">
        <f t="shared" ca="1" si="6"/>
        <v>448</v>
      </c>
      <c r="D36" s="7">
        <f t="shared" ca="1" si="0"/>
        <v>223</v>
      </c>
      <c r="E36" s="12">
        <f ca="1">(Tabla1[[#This Row],['# Tot. Cot. 2010]]-Tabla1[[#This Row],['# Tot. Cot. 2009]])/Tabla1[[#This Row],['# Tot. Cot. 2009]]</f>
        <v>1.0089686098654709</v>
      </c>
      <c r="F36" s="6">
        <f t="shared" ca="1" si="7"/>
        <v>5247</v>
      </c>
      <c r="G36" s="6">
        <f t="shared" ca="1" si="1"/>
        <v>2786</v>
      </c>
      <c r="H36" s="12">
        <f ca="1">(Tabla1[[#This Row],['# Tot. Ord. Cot. 2010]]-Tabla1[[#This Row],['# Tot. Ord. Cot. 2009]])/Tabla1[[#This Row],['# Tot. Ord. Cot. 2009]]</f>
        <v>0.88334529791816219</v>
      </c>
      <c r="I36" s="4">
        <f t="shared" ca="1" si="8"/>
        <v>92</v>
      </c>
      <c r="J36" s="4">
        <f t="shared" ca="1" si="2"/>
        <v>99</v>
      </c>
      <c r="K36" s="12">
        <f ca="1">(Tabla1[[#This Row],['# Tot. Ord. Can. Cot. 2010]]-Tabla1[[#This Row],['# Tot. Ord. Can. Cot. 2009]])/Tabla1[[#This Row],['# Tot. Ord. Can. Cot. 2009]]</f>
        <v>-7.0707070707070704E-2</v>
      </c>
      <c r="L36" s="9">
        <f ca="1">Tabla1[[#This Row],[Mon. Fac. Cot. 2010]]+Tabla1[[#This Row],[Mon. Can. Cot. 2010]]</f>
        <v>15963</v>
      </c>
      <c r="M36" s="4">
        <f ca="1">Tabla1[[#This Row],[Mon. Fac. Cot. 2009]]+Tabla1[[#This Row],[Mon. Can. Cot. 2009]]</f>
        <v>63545</v>
      </c>
      <c r="N36" s="12">
        <f ca="1">(Tabla1[[#This Row],[Mon. Tot. Cot. 2010]]-Tabla1[[#This Row],[Mon. Tot. Cot. 2009]])/Tabla1[[#This Row],[Mon. Tot. Cot. 2009]]</f>
        <v>-0.74879219450782908</v>
      </c>
      <c r="O36" s="9">
        <f t="shared" ca="1" si="9"/>
        <v>15500</v>
      </c>
      <c r="P36" s="4">
        <f t="shared" ca="1" si="3"/>
        <v>62844</v>
      </c>
      <c r="Q36" s="12">
        <f ca="1">(Tabla1[[#This Row],[Mon. Fac. Cot. 2010]]-Tabla1[[#This Row],[Mon. Fac. Cot. 2009]])/Tabla1[[#This Row],[Mon. Fac. Cot. 2009]]</f>
        <v>-0.75335752020877089</v>
      </c>
      <c r="R36" s="4">
        <f t="shared" ca="1" si="4"/>
        <v>463</v>
      </c>
      <c r="S36" s="9">
        <f t="shared" ca="1" si="5"/>
        <v>701</v>
      </c>
      <c r="T36" s="12">
        <f ca="1">(Tabla1[[#This Row],[Mon. Can. Cot. 2010]]-Tabla1[[#This Row],[Mon. Can. Cot. 2009]])/Tabla1[[#This Row],[Mon. Can. Cot. 2009]]</f>
        <v>-0.33951497860199714</v>
      </c>
    </row>
    <row r="37" spans="2:20" x14ac:dyDescent="0.25">
      <c r="B37" s="3" t="s">
        <v>12</v>
      </c>
      <c r="C37" s="1">
        <f t="shared" ca="1" si="6"/>
        <v>968</v>
      </c>
      <c r="D37" s="7">
        <f t="shared" ca="1" si="0"/>
        <v>944</v>
      </c>
      <c r="E37" s="12">
        <f ca="1">(Tabla1[[#This Row],['# Tot. Cot. 2010]]-Tabla1[[#This Row],['# Tot. Cot. 2009]])/Tabla1[[#This Row],['# Tot. Cot. 2009]]</f>
        <v>2.5423728813559324E-2</v>
      </c>
      <c r="F37" s="8">
        <f t="shared" ca="1" si="7"/>
        <v>5594</v>
      </c>
      <c r="G37" s="8">
        <f t="shared" ca="1" si="1"/>
        <v>2651</v>
      </c>
      <c r="H37" s="12">
        <f ca="1">(Tabla1[[#This Row],['# Tot. Ord. Cot. 2010]]-Tabla1[[#This Row],['# Tot. Ord. Cot. 2009]])/Tabla1[[#This Row],['# Tot. Ord. Cot. 2009]]</f>
        <v>1.1101471142964918</v>
      </c>
      <c r="I37" s="10">
        <f t="shared" ca="1" si="8"/>
        <v>35</v>
      </c>
      <c r="J37" s="10">
        <f t="shared" ca="1" si="2"/>
        <v>52</v>
      </c>
      <c r="K37" s="12">
        <f ca="1">(Tabla1[[#This Row],['# Tot. Ord. Can. Cot. 2010]]-Tabla1[[#This Row],['# Tot. Ord. Can. Cot. 2009]])/Tabla1[[#This Row],['# Tot. Ord. Can. Cot. 2009]]</f>
        <v>-0.32692307692307693</v>
      </c>
      <c r="L37" s="11">
        <f ca="1">Tabla1[[#This Row],[Mon. Fac. Cot. 2010]]+Tabla1[[#This Row],[Mon. Can. Cot. 2010]]</f>
        <v>26226</v>
      </c>
      <c r="M37" s="10">
        <f ca="1">Tabla1[[#This Row],[Mon. Fac. Cot. 2009]]+Tabla1[[#This Row],[Mon. Can. Cot. 2009]]</f>
        <v>71953</v>
      </c>
      <c r="N37" s="12">
        <f ca="1">(Tabla1[[#This Row],[Mon. Tot. Cot. 2010]]-Tabla1[[#This Row],[Mon. Tot. Cot. 2009]])/Tabla1[[#This Row],[Mon. Tot. Cot. 2009]]</f>
        <v>-0.63551207037927537</v>
      </c>
      <c r="O37" s="11">
        <f t="shared" ca="1" si="9"/>
        <v>25862</v>
      </c>
      <c r="P37" s="10">
        <f t="shared" ca="1" si="3"/>
        <v>71690</v>
      </c>
      <c r="Q37" s="12">
        <f ca="1">(Tabla1[[#This Row],[Mon. Fac. Cot. 2010]]-Tabla1[[#This Row],[Mon. Fac. Cot. 2009]])/Tabla1[[#This Row],[Mon. Fac. Cot. 2009]]</f>
        <v>-0.63925233644859814</v>
      </c>
      <c r="R37" s="10">
        <f t="shared" ca="1" si="4"/>
        <v>364</v>
      </c>
      <c r="S37" s="11">
        <f t="shared" ca="1" si="5"/>
        <v>263</v>
      </c>
      <c r="T37" s="12">
        <f ca="1">(Tabla1[[#This Row],[Mon. Can. Cot. 2010]]-Tabla1[[#This Row],[Mon. Can. Cot. 2009]])/Tabla1[[#This Row],[Mon. Can. Cot. 2009]]</f>
        <v>0.38403041825095058</v>
      </c>
    </row>
  </sheetData>
  <mergeCells count="1">
    <mergeCell ref="B2:T2"/>
  </mergeCells>
  <conditionalFormatting sqref="E26:E37">
    <cfRule type="cellIs" dxfId="28" priority="6" operator="lessThan">
      <formula>0</formula>
    </cfRule>
  </conditionalFormatting>
  <conditionalFormatting sqref="H26:H37">
    <cfRule type="cellIs" dxfId="27" priority="5" operator="lessThan">
      <formula>0</formula>
    </cfRule>
  </conditionalFormatting>
  <conditionalFormatting sqref="K26:K37">
    <cfRule type="cellIs" dxfId="26" priority="4" operator="lessThan">
      <formula>0</formula>
    </cfRule>
  </conditionalFormatting>
  <conditionalFormatting sqref="N26:N37">
    <cfRule type="cellIs" dxfId="25" priority="3" operator="lessThan">
      <formula>0</formula>
    </cfRule>
  </conditionalFormatting>
  <conditionalFormatting sqref="Q26:Q37">
    <cfRule type="cellIs" dxfId="24" priority="2" operator="lessThan">
      <formula>0</formula>
    </cfRule>
  </conditionalFormatting>
  <conditionalFormatting sqref="T26:T37">
    <cfRule type="cellIs" dxfId="23" priority="1" operator="lessThan">
      <formula>0</formula>
    </cfRule>
  </conditionalFormatting>
  <pageMargins left="0.7" right="0.7" top="0.75" bottom="0.75" header="0.3" footer="0.3"/>
  <pageSetup paperSize="0" orientation="portrait" horizontalDpi="0" verticalDpi="0" copies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1" r:id="rId3" name="Drop Down 7">
              <controlPr defaultSize="0" autoLine="0" autoPict="0">
                <anchor moveWithCells="1">
                  <from>
                    <xdr:col>17</xdr:col>
                    <xdr:colOff>57150</xdr:colOff>
                    <xdr:row>2</xdr:row>
                    <xdr:rowOff>238125</xdr:rowOff>
                  </from>
                  <to>
                    <xdr:col>19</xdr:col>
                    <xdr:colOff>419100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4" name="Drop Down 11">
              <controlPr defaultSize="0" autoLine="0" autoPict="0">
                <anchor moveWithCells="1">
                  <from>
                    <xdr:col>1</xdr:col>
                    <xdr:colOff>38100</xdr:colOff>
                    <xdr:row>2</xdr:row>
                    <xdr:rowOff>257175</xdr:rowOff>
                  </from>
                  <to>
                    <xdr:col>4</xdr:col>
                    <xdr:colOff>457200</xdr:colOff>
                    <xdr:row>4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5" name="Drop Down 12">
              <controlPr defaultSize="0" autoLine="0" autoPict="0">
                <anchor moveWithCells="1">
                  <from>
                    <xdr:col>8</xdr:col>
                    <xdr:colOff>28575</xdr:colOff>
                    <xdr:row>2</xdr:row>
                    <xdr:rowOff>257175</xdr:rowOff>
                  </from>
                  <to>
                    <xdr:col>10</xdr:col>
                    <xdr:colOff>476250</xdr:colOff>
                    <xdr:row>4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6" name="Drop Down 13">
              <controlPr defaultSize="0" autoLine="0" autoPict="0">
                <anchor moveWithCells="1">
                  <from>
                    <xdr:col>13</xdr:col>
                    <xdr:colOff>38100</xdr:colOff>
                    <xdr:row>2</xdr:row>
                    <xdr:rowOff>238125</xdr:rowOff>
                  </from>
                  <to>
                    <xdr:col>15</xdr:col>
                    <xdr:colOff>438150</xdr:colOff>
                    <xdr:row>4</xdr:row>
                    <xdr:rowOff>38100</xdr:rowOff>
                  </to>
                </anchor>
              </controlPr>
            </control>
          </mc:Choice>
        </mc:AlternateContent>
      </controls>
    </mc:Choice>
  </mc:AlternateContent>
  <tableParts count="1"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Cotizacion - 001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jhuarca</dc:creator>
  <cp:lastModifiedBy>jhuarca</cp:lastModifiedBy>
  <dcterms:created xsi:type="dcterms:W3CDTF">2012-05-26T19:48:32Z</dcterms:created>
  <dcterms:modified xsi:type="dcterms:W3CDTF">2012-06-11T07:03:37Z</dcterms:modified>
</cp:coreProperties>
</file>