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7500" activeTab="1"/>
  </bookViews>
  <sheets>
    <sheet name="Backend" sheetId="1" r:id="rId1"/>
    <sheet name="Book tour" sheetId="2" r:id="rId2"/>
    <sheet name="Room division" sheetId="3" r:id="rId3"/>
    <sheet name="Costing" sheetId="4" r:id="rId4"/>
    <sheet name="Multiple Price" sheetId="5" r:id="rId5"/>
    <sheet name="Flat price" sheetId="6" r:id="rId6"/>
    <sheet name="Sheet1" sheetId="7" r:id="rId7"/>
    <sheet name="Sheet2" sheetId="8" r:id="rId8"/>
  </sheets>
  <calcPr calcId="144525"/>
</workbook>
</file>

<file path=xl/calcChain.xml><?xml version="1.0" encoding="utf-8"?>
<calcChain xmlns="http://schemas.openxmlformats.org/spreadsheetml/2006/main">
  <c r="I51" i="6" l="1"/>
  <c r="H51" i="6"/>
  <c r="G51" i="6"/>
  <c r="J41" i="6"/>
  <c r="J51" i="6" s="1"/>
  <c r="I41" i="6"/>
  <c r="H41" i="6"/>
  <c r="G41" i="6"/>
  <c r="F41" i="6"/>
  <c r="F51" i="6" s="1"/>
  <c r="E41" i="6"/>
  <c r="D41" i="6"/>
  <c r="J15" i="6"/>
  <c r="J22" i="6" s="1"/>
  <c r="I15" i="6"/>
  <c r="I22" i="6" s="1"/>
  <c r="H15" i="6"/>
  <c r="H22" i="6" s="1"/>
  <c r="G15" i="6"/>
  <c r="G22" i="6" s="1"/>
  <c r="F15" i="6"/>
  <c r="F22" i="6" s="1"/>
  <c r="E15" i="6"/>
  <c r="E22" i="6" s="1"/>
  <c r="D15" i="6"/>
  <c r="D22" i="6" s="1"/>
  <c r="I77" i="5"/>
  <c r="H77" i="5"/>
  <c r="G77" i="5"/>
  <c r="D77" i="5"/>
  <c r="J63" i="5"/>
  <c r="J64" i="5"/>
  <c r="J79" i="5" s="1"/>
  <c r="J65" i="5"/>
  <c r="J66" i="5"/>
  <c r="J67" i="5"/>
  <c r="I63" i="5"/>
  <c r="I78" i="5" s="1"/>
  <c r="I64" i="5"/>
  <c r="I65" i="5"/>
  <c r="I66" i="5"/>
  <c r="I67" i="5"/>
  <c r="I82" i="5" s="1"/>
  <c r="H63" i="5"/>
  <c r="H64" i="5"/>
  <c r="H65" i="5"/>
  <c r="H80" i="5" s="1"/>
  <c r="H66" i="5"/>
  <c r="H81" i="5" s="1"/>
  <c r="H67" i="5"/>
  <c r="G63" i="5"/>
  <c r="G64" i="5"/>
  <c r="G65" i="5"/>
  <c r="G80" i="5" s="1"/>
  <c r="G66" i="5"/>
  <c r="G67" i="5"/>
  <c r="F63" i="5"/>
  <c r="F64" i="5"/>
  <c r="F79" i="5" s="1"/>
  <c r="F65" i="5"/>
  <c r="F66" i="5"/>
  <c r="F67" i="5"/>
  <c r="E63" i="5"/>
  <c r="E78" i="5" s="1"/>
  <c r="E64" i="5"/>
  <c r="E65" i="5"/>
  <c r="E66" i="5"/>
  <c r="E67" i="5"/>
  <c r="E82" i="5" s="1"/>
  <c r="D63" i="5"/>
  <c r="D64" i="5"/>
  <c r="D65" i="5"/>
  <c r="D66" i="5"/>
  <c r="D81" i="5" s="1"/>
  <c r="D67" i="5"/>
  <c r="J62" i="5"/>
  <c r="I62" i="5"/>
  <c r="I89" i="5" s="1"/>
  <c r="H62" i="5"/>
  <c r="H89" i="5" s="1"/>
  <c r="G62" i="5"/>
  <c r="G89" i="5" s="1"/>
  <c r="F62" i="5"/>
  <c r="E62" i="5"/>
  <c r="D62" i="5"/>
  <c r="D89" i="5" s="1"/>
  <c r="L70" i="5"/>
  <c r="G48" i="8"/>
  <c r="J43" i="8"/>
  <c r="J48" i="8" s="1"/>
  <c r="I43" i="8"/>
  <c r="I48" i="8" s="1"/>
  <c r="H43" i="8"/>
  <c r="H48" i="8" s="1"/>
  <c r="G43" i="8"/>
  <c r="F43" i="8"/>
  <c r="F48" i="8" s="1"/>
  <c r="E43" i="8"/>
  <c r="E48" i="8" s="1"/>
  <c r="D43" i="8"/>
  <c r="D48" i="8" s="1"/>
  <c r="I20" i="8"/>
  <c r="E20" i="8"/>
  <c r="J15" i="8"/>
  <c r="J20" i="8" s="1"/>
  <c r="I15" i="8"/>
  <c r="H15" i="8"/>
  <c r="H20" i="8" s="1"/>
  <c r="G15" i="8"/>
  <c r="G20" i="8" s="1"/>
  <c r="F15" i="8"/>
  <c r="F20" i="8" s="1"/>
  <c r="E15" i="8"/>
  <c r="D15" i="8"/>
  <c r="D20" i="8" s="1"/>
  <c r="J68" i="7"/>
  <c r="J78" i="7" s="1"/>
  <c r="I68" i="7"/>
  <c r="I78" i="7" s="1"/>
  <c r="H68" i="7"/>
  <c r="H78" i="7" s="1"/>
  <c r="G68" i="7"/>
  <c r="G78" i="7" s="1"/>
  <c r="F68" i="7"/>
  <c r="F78" i="7" s="1"/>
  <c r="E68" i="7"/>
  <c r="E78" i="7" s="1"/>
  <c r="D68" i="7"/>
  <c r="D78" i="7" s="1"/>
  <c r="J67" i="7"/>
  <c r="J77" i="7" s="1"/>
  <c r="I67" i="7"/>
  <c r="I77" i="7" s="1"/>
  <c r="H67" i="7"/>
  <c r="H77" i="7" s="1"/>
  <c r="G67" i="7"/>
  <c r="G77" i="7" s="1"/>
  <c r="F67" i="7"/>
  <c r="F77" i="7" s="1"/>
  <c r="E67" i="7"/>
  <c r="E77" i="7" s="1"/>
  <c r="D67" i="7"/>
  <c r="D77" i="7" s="1"/>
  <c r="J66" i="7"/>
  <c r="J76" i="7" s="1"/>
  <c r="I66" i="7"/>
  <c r="I76" i="7" s="1"/>
  <c r="H66" i="7"/>
  <c r="H76" i="7" s="1"/>
  <c r="G66" i="7"/>
  <c r="G76" i="7" s="1"/>
  <c r="F66" i="7"/>
  <c r="F76" i="7" s="1"/>
  <c r="E66" i="7"/>
  <c r="E76" i="7" s="1"/>
  <c r="D66" i="7"/>
  <c r="D76" i="7" s="1"/>
  <c r="J65" i="7"/>
  <c r="J75" i="7" s="1"/>
  <c r="I65" i="7"/>
  <c r="I75" i="7" s="1"/>
  <c r="H65" i="7"/>
  <c r="H75" i="7" s="1"/>
  <c r="G65" i="7"/>
  <c r="G75" i="7" s="1"/>
  <c r="F65" i="7"/>
  <c r="F75" i="7" s="1"/>
  <c r="E65" i="7"/>
  <c r="E75" i="7" s="1"/>
  <c r="D65" i="7"/>
  <c r="D75" i="7" s="1"/>
  <c r="J64" i="7"/>
  <c r="J74" i="7" s="1"/>
  <c r="I64" i="7"/>
  <c r="I74" i="7" s="1"/>
  <c r="H64" i="7"/>
  <c r="H74" i="7" s="1"/>
  <c r="G64" i="7"/>
  <c r="G74" i="7" s="1"/>
  <c r="F64" i="7"/>
  <c r="F74" i="7" s="1"/>
  <c r="E64" i="7"/>
  <c r="E74" i="7" s="1"/>
  <c r="D64" i="7"/>
  <c r="D74" i="7" s="1"/>
  <c r="J63" i="7"/>
  <c r="J73" i="7" s="1"/>
  <c r="I63" i="7"/>
  <c r="I73" i="7" s="1"/>
  <c r="H63" i="7"/>
  <c r="H73" i="7" s="1"/>
  <c r="G63" i="7"/>
  <c r="G73" i="7" s="1"/>
  <c r="F63" i="7"/>
  <c r="F73" i="7" s="1"/>
  <c r="E63" i="7"/>
  <c r="E73" i="7" s="1"/>
  <c r="D63" i="7"/>
  <c r="D73" i="7" s="1"/>
  <c r="L56" i="7"/>
  <c r="J25" i="7"/>
  <c r="J35" i="7" s="1"/>
  <c r="I25" i="7"/>
  <c r="I35" i="7" s="1"/>
  <c r="H25" i="7"/>
  <c r="H35" i="7" s="1"/>
  <c r="G25" i="7"/>
  <c r="G35" i="7" s="1"/>
  <c r="F25" i="7"/>
  <c r="F35" i="7" s="1"/>
  <c r="E25" i="7"/>
  <c r="E35" i="7" s="1"/>
  <c r="D25" i="7"/>
  <c r="D35" i="7" s="1"/>
  <c r="J24" i="7"/>
  <c r="J34" i="7" s="1"/>
  <c r="I24" i="7"/>
  <c r="I34" i="7" s="1"/>
  <c r="H24" i="7"/>
  <c r="H34" i="7" s="1"/>
  <c r="G24" i="7"/>
  <c r="G34" i="7" s="1"/>
  <c r="F24" i="7"/>
  <c r="F34" i="7" s="1"/>
  <c r="E24" i="7"/>
  <c r="E34" i="7" s="1"/>
  <c r="D24" i="7"/>
  <c r="D34" i="7" s="1"/>
  <c r="J23" i="7"/>
  <c r="J33" i="7" s="1"/>
  <c r="I23" i="7"/>
  <c r="I33" i="7" s="1"/>
  <c r="H23" i="7"/>
  <c r="H33" i="7" s="1"/>
  <c r="G23" i="7"/>
  <c r="G33" i="7" s="1"/>
  <c r="F23" i="7"/>
  <c r="F33" i="7" s="1"/>
  <c r="E23" i="7"/>
  <c r="E33" i="7" s="1"/>
  <c r="D23" i="7"/>
  <c r="D33" i="7" s="1"/>
  <c r="J22" i="7"/>
  <c r="J32" i="7" s="1"/>
  <c r="I22" i="7"/>
  <c r="I32" i="7" s="1"/>
  <c r="H22" i="7"/>
  <c r="H32" i="7" s="1"/>
  <c r="G22" i="7"/>
  <c r="G32" i="7" s="1"/>
  <c r="F22" i="7"/>
  <c r="F32" i="7" s="1"/>
  <c r="E22" i="7"/>
  <c r="E32" i="7" s="1"/>
  <c r="D22" i="7"/>
  <c r="D32" i="7" s="1"/>
  <c r="J21" i="7"/>
  <c r="J31" i="7" s="1"/>
  <c r="I21" i="7"/>
  <c r="I31" i="7" s="1"/>
  <c r="H21" i="7"/>
  <c r="H31" i="7" s="1"/>
  <c r="G21" i="7"/>
  <c r="G31" i="7" s="1"/>
  <c r="F21" i="7"/>
  <c r="F31" i="7" s="1"/>
  <c r="E21" i="7"/>
  <c r="E31" i="7" s="1"/>
  <c r="D21" i="7"/>
  <c r="D31" i="7" s="1"/>
  <c r="J20" i="7"/>
  <c r="J30" i="7" s="1"/>
  <c r="I20" i="7"/>
  <c r="I30" i="7" s="1"/>
  <c r="H20" i="7"/>
  <c r="H30" i="7" s="1"/>
  <c r="G20" i="7"/>
  <c r="G30" i="7" s="1"/>
  <c r="F20" i="7"/>
  <c r="F30" i="7" s="1"/>
  <c r="E20" i="7"/>
  <c r="E30" i="7" s="1"/>
  <c r="D20" i="7"/>
  <c r="D30" i="7" s="1"/>
  <c r="J92" i="5" l="1"/>
  <c r="G91" i="5"/>
  <c r="I93" i="5"/>
  <c r="E91" i="5"/>
  <c r="I91" i="5"/>
  <c r="E89" i="5"/>
  <c r="J89" i="5"/>
  <c r="G94" i="5"/>
  <c r="J93" i="5"/>
  <c r="D80" i="5"/>
  <c r="D92" i="5" s="1"/>
  <c r="E81" i="5"/>
  <c r="E93" i="5" s="1"/>
  <c r="F82" i="5"/>
  <c r="F94" i="5" s="1"/>
  <c r="F78" i="5"/>
  <c r="F90" i="5" s="1"/>
  <c r="G79" i="5"/>
  <c r="H79" i="5"/>
  <c r="H91" i="5" s="1"/>
  <c r="I81" i="5"/>
  <c r="J82" i="5"/>
  <c r="J94" i="5" s="1"/>
  <c r="J78" i="5"/>
  <c r="J90" i="5" s="1"/>
  <c r="H92" i="5"/>
  <c r="E77" i="5"/>
  <c r="F77" i="5"/>
  <c r="F89" i="5" s="1"/>
  <c r="J77" i="5"/>
  <c r="D79" i="5"/>
  <c r="D91" i="5" s="1"/>
  <c r="E80" i="5"/>
  <c r="E92" i="5" s="1"/>
  <c r="F81" i="5"/>
  <c r="F93" i="5" s="1"/>
  <c r="G82" i="5"/>
  <c r="G78" i="5"/>
  <c r="G90" i="5" s="1"/>
  <c r="H78" i="5"/>
  <c r="H90" i="5" s="1"/>
  <c r="I80" i="5"/>
  <c r="I92" i="5" s="1"/>
  <c r="J81" i="5"/>
  <c r="I94" i="5"/>
  <c r="E94" i="5"/>
  <c r="H93" i="5"/>
  <c r="D93" i="5"/>
  <c r="G92" i="5"/>
  <c r="J91" i="5"/>
  <c r="F91" i="5"/>
  <c r="I90" i="5"/>
  <c r="E90" i="5"/>
  <c r="D82" i="5"/>
  <c r="D94" i="5" s="1"/>
  <c r="D78" i="5"/>
  <c r="D90" i="5" s="1"/>
  <c r="E79" i="5"/>
  <c r="F80" i="5"/>
  <c r="F92" i="5" s="1"/>
  <c r="G81" i="5"/>
  <c r="G93" i="5" s="1"/>
  <c r="H82" i="5"/>
  <c r="H94" i="5" s="1"/>
  <c r="I79" i="5"/>
  <c r="J80" i="5"/>
  <c r="H59" i="6"/>
  <c r="G59" i="6"/>
  <c r="I59" i="6"/>
  <c r="E51" i="6"/>
  <c r="E59" i="6" s="1"/>
  <c r="D51" i="6"/>
  <c r="D59" i="6" s="1"/>
  <c r="F59" i="6"/>
  <c r="J59" i="6"/>
  <c r="C40" i="4"/>
  <c r="C43" i="4" s="1"/>
  <c r="F33" i="5"/>
  <c r="J21" i="5"/>
  <c r="J34" i="5" s="1"/>
  <c r="J22" i="5"/>
  <c r="J35" i="5" s="1"/>
  <c r="J23" i="5"/>
  <c r="J36" i="5" s="1"/>
  <c r="J24" i="5"/>
  <c r="J37" i="5" s="1"/>
  <c r="J25" i="5"/>
  <c r="J38" i="5" s="1"/>
  <c r="I21" i="5"/>
  <c r="I34" i="5" s="1"/>
  <c r="I22" i="5"/>
  <c r="I35" i="5" s="1"/>
  <c r="I23" i="5"/>
  <c r="I36" i="5" s="1"/>
  <c r="I24" i="5"/>
  <c r="I37" i="5" s="1"/>
  <c r="I25" i="5"/>
  <c r="I38" i="5" s="1"/>
  <c r="H21" i="5"/>
  <c r="H34" i="5" s="1"/>
  <c r="H22" i="5"/>
  <c r="H35" i="5" s="1"/>
  <c r="H23" i="5"/>
  <c r="H36" i="5" s="1"/>
  <c r="H24" i="5"/>
  <c r="H37" i="5" s="1"/>
  <c r="H25" i="5"/>
  <c r="H38" i="5" s="1"/>
  <c r="G21" i="5"/>
  <c r="G34" i="5" s="1"/>
  <c r="G22" i="5"/>
  <c r="G35" i="5" s="1"/>
  <c r="G23" i="5"/>
  <c r="G36" i="5" s="1"/>
  <c r="G24" i="5"/>
  <c r="G37" i="5" s="1"/>
  <c r="G25" i="5"/>
  <c r="G38" i="5" s="1"/>
  <c r="F21" i="5"/>
  <c r="F34" i="5" s="1"/>
  <c r="F22" i="5"/>
  <c r="F35" i="5" s="1"/>
  <c r="F23" i="5"/>
  <c r="F36" i="5" s="1"/>
  <c r="F24" i="5"/>
  <c r="F37" i="5" s="1"/>
  <c r="F25" i="5"/>
  <c r="F38" i="5" s="1"/>
  <c r="E21" i="5"/>
  <c r="E34" i="5" s="1"/>
  <c r="E22" i="5"/>
  <c r="E35" i="5" s="1"/>
  <c r="E23" i="5"/>
  <c r="E36" i="5" s="1"/>
  <c r="E24" i="5"/>
  <c r="E37" i="5" s="1"/>
  <c r="E25" i="5"/>
  <c r="E38" i="5" s="1"/>
  <c r="D21" i="5"/>
  <c r="D34" i="5" s="1"/>
  <c r="D22" i="5"/>
  <c r="D35" i="5" s="1"/>
  <c r="D23" i="5"/>
  <c r="D36" i="5" s="1"/>
  <c r="D24" i="5"/>
  <c r="D37" i="5" s="1"/>
  <c r="D25" i="5"/>
  <c r="D38" i="5" s="1"/>
  <c r="J20" i="5"/>
  <c r="J33" i="5" s="1"/>
  <c r="I20" i="5"/>
  <c r="I33" i="5" s="1"/>
  <c r="H20" i="5"/>
  <c r="H33" i="5" s="1"/>
  <c r="G20" i="5"/>
  <c r="G33" i="5" s="1"/>
  <c r="F20" i="5"/>
  <c r="E20" i="5"/>
  <c r="E33" i="5" s="1"/>
  <c r="D20" i="5"/>
  <c r="D33" i="5" s="1"/>
  <c r="D44" i="4"/>
  <c r="E44" i="4"/>
  <c r="F44" i="4"/>
  <c r="G44" i="4"/>
  <c r="H44" i="4"/>
  <c r="I44" i="4"/>
  <c r="D43" i="4"/>
  <c r="E43" i="4"/>
  <c r="F43" i="4"/>
  <c r="G43" i="4"/>
  <c r="H43" i="4"/>
  <c r="I43" i="4"/>
  <c r="D40" i="4"/>
  <c r="E40" i="4"/>
  <c r="F40" i="4"/>
  <c r="G40" i="4"/>
  <c r="H40" i="4"/>
  <c r="I40" i="4"/>
  <c r="C30" i="4"/>
  <c r="D29" i="4"/>
  <c r="E29" i="4"/>
  <c r="F29" i="4"/>
  <c r="G29" i="4"/>
  <c r="G30" i="4" s="1"/>
  <c r="H29" i="4"/>
  <c r="H30" i="4" s="1"/>
  <c r="I29" i="4"/>
  <c r="I30" i="4" s="1"/>
  <c r="C29" i="4"/>
  <c r="D30" i="4"/>
  <c r="E30" i="4"/>
  <c r="F30" i="4"/>
  <c r="M19" i="4"/>
  <c r="S7" i="4"/>
  <c r="AA7" i="4" s="1"/>
  <c r="AA19" i="4"/>
  <c r="AA13" i="4"/>
  <c r="S19" i="4"/>
  <c r="S13" i="4"/>
  <c r="C44" i="4" l="1"/>
  <c r="R19" i="4"/>
  <c r="Z19" i="4" s="1"/>
  <c r="Q19" i="4"/>
  <c r="Y19" i="4" s="1"/>
  <c r="P19" i="4"/>
  <c r="X19" i="4" s="1"/>
  <c r="O19" i="4"/>
  <c r="W19" i="4" s="1"/>
  <c r="N19" i="4"/>
  <c r="V19" i="4" s="1"/>
  <c r="U19" i="4"/>
  <c r="R13" i="4"/>
  <c r="Q13" i="4"/>
  <c r="Y13" i="4" s="1"/>
  <c r="P13" i="4"/>
  <c r="O13" i="4"/>
  <c r="W13" i="4" s="1"/>
  <c r="N13" i="4"/>
  <c r="M13" i="4"/>
  <c r="U13" i="4" s="1"/>
  <c r="N7" i="4"/>
  <c r="V7" i="4" s="1"/>
  <c r="O7" i="4"/>
  <c r="W7" i="4" s="1"/>
  <c r="P7" i="4"/>
  <c r="Q7" i="4"/>
  <c r="R7" i="4"/>
  <c r="M7" i="4"/>
  <c r="U7" i="4" s="1"/>
  <c r="X7" i="4"/>
  <c r="Y7" i="4"/>
  <c r="Z7" i="4"/>
  <c r="I96" i="3"/>
  <c r="K96" i="3" s="1"/>
  <c r="I83" i="3"/>
  <c r="K83" i="3" s="1"/>
  <c r="I71" i="3"/>
  <c r="K71" i="3" s="1"/>
  <c r="I66" i="3"/>
  <c r="K66" i="3" s="1"/>
  <c r="I50" i="3"/>
  <c r="K50" i="3" s="1"/>
  <c r="I46" i="3"/>
  <c r="K46" i="3" s="1"/>
  <c r="I42" i="3"/>
  <c r="K42" i="3" s="1"/>
  <c r="I32" i="3"/>
  <c r="K32" i="3" s="1"/>
  <c r="I27" i="3"/>
  <c r="K27" i="3" s="1"/>
  <c r="I23" i="3"/>
  <c r="K23" i="3" s="1"/>
  <c r="I18" i="3"/>
  <c r="K18" i="3" s="1"/>
  <c r="I11" i="3"/>
  <c r="K11" i="3" s="1"/>
  <c r="I8" i="3"/>
  <c r="K8" i="3" s="1"/>
  <c r="P3" i="3"/>
  <c r="Z13" i="4" l="1"/>
  <c r="X13" i="4"/>
  <c r="V13" i="4"/>
</calcChain>
</file>

<file path=xl/sharedStrings.xml><?xml version="1.0" encoding="utf-8"?>
<sst xmlns="http://schemas.openxmlformats.org/spreadsheetml/2006/main" count="1232" uniqueCount="421">
  <si>
    <t>Agent</t>
  </si>
  <si>
    <t>Case 1</t>
  </si>
  <si>
    <t>Case 2</t>
  </si>
  <si>
    <t>Case 3</t>
  </si>
  <si>
    <t>Staff</t>
  </si>
  <si>
    <t>Client</t>
  </si>
  <si>
    <t>Sau khi booking, tu dong tao ra mot user account . Neu he thong kiem tra thay dia chi e-mail nay de co account roi thi yeu cau khach hang log in</t>
  </si>
  <si>
    <t>Booking nay se duoc luu vao trong phan reservation cua user account.  User cung chinh la customer thanh toan cac chi phi dich vu</t>
  </si>
  <si>
    <t xml:space="preserve">De booking , Agent phai log vao account va thuc hien booking nhu khach hang binh thuong. Tuy nhien Agent co tinh nang book dich vu qua Ahoc </t>
  </si>
  <si>
    <t xml:space="preserve">booking form.   Luc nay nguoi thanh toan - Customer se chinh la agent. </t>
  </si>
  <si>
    <t>Thanh toan se chi ra hai hinh thuc</t>
  </si>
  <si>
    <t>Commission se co hai hinh thuc</t>
  </si>
  <si>
    <t xml:space="preserve">1. - Instant Payment:  Yeu cau thanh toan ngay </t>
  </si>
  <si>
    <t>1. Instant Commission : Khau tru truc tiep tu gia tour. Nhu vay tong tien tour se tru di phan commission</t>
  </si>
  <si>
    <t>2. Crefit Commission: Tinh tong tien commission va se  duoc Cong ty thanh toan lai cho Agent vao thoi diem thic hop. Tong tien tour se bao gom ca commission</t>
  </si>
  <si>
    <t>Staff co the dat dich vu cho khach hang qua web site hoac Ahoc booking form.  Luc nay  viec thanh toan se co 2 truong hop</t>
  </si>
  <si>
    <t>1. Instant Payment. Staff phai thanh toan ngay cho khach hang neu khach hang cung cap cho the tin dung</t>
  </si>
  <si>
    <t>Se phan chia ra hai truong hop</t>
  </si>
  <si>
    <t>Web booking . Tien trinh nay thuc hien nhu binh thuong</t>
  </si>
  <si>
    <t xml:space="preserve">Ahoc booking: </t>
  </si>
  <si>
    <t xml:space="preserve">Cai nay phai nhap cac thong tin ve tour VD: ten tour, ngay di, loai hinh tour,…  Sau do lua chon so nguoi ( it nhat mot nguoi) </t>
  </si>
  <si>
    <t>sau do de trong hoac  nhap  gia cho tung nguoi va cac dich vu bo xung neu khach yeu cau : VD:  nhu phong don, ve may bay,… Tat ca so tien nay da duoc tinh tu truoc</t>
  </si>
  <si>
    <t>So luong khach, gia tien  va phan phong  co the duoc  nhap  va dieu chinh o phan Admin.</t>
  </si>
  <si>
    <t>Make booking</t>
  </si>
  <si>
    <t>2.  Deferred Payment:  Duoc phep thanh toan sau , set deferred payment va han muc no toi da.</t>
  </si>
  <si>
    <t>2. Relay Payment:  khach hang tu log in vao account de thanh toan</t>
  </si>
  <si>
    <t>Hold booking</t>
  </si>
  <si>
    <t>Hold booking, khach hang phai nhap cac thong tin nhung chua phai thanh toan tien dat co.  Booking nay co the hold 48 tieng hoac dai neu viec hold nay duoc  gia han</t>
  </si>
  <si>
    <t>Management</t>
  </si>
  <si>
    <t>Finance</t>
  </si>
  <si>
    <t xml:space="preserve">Booking </t>
  </si>
  <si>
    <t>General Table</t>
  </si>
  <si>
    <t>Passenger</t>
  </si>
  <si>
    <t>Conversation</t>
  </si>
  <si>
    <t>Rooming</t>
  </si>
  <si>
    <t>Operation</t>
  </si>
  <si>
    <t>Activities Log</t>
  </si>
  <si>
    <t>+</t>
  </si>
  <si>
    <t xml:space="preserve">Liệt kê các booking, số lượng người tham gia từng booking , ngày thực hiện dịch vụ  , giá và tình trạng thanh toán </t>
  </si>
  <si>
    <t>ID booking tour goi la ID mẹ, các ID của dịch add on gọi là ID con</t>
  </si>
  <si>
    <t>Add Passenger : Thêm người vào tour đã đặt</t>
  </si>
  <si>
    <t>Book Add ons, Add Ahoc Items, Add flight. Người đã đặt tour có thể đặt thêm các dịch vụ theo các mẫu này</t>
  </si>
  <si>
    <t>Thay đổi các thông tin ở phần booking details, Thêm các thông tin vào mục Notes ( add notes)</t>
  </si>
  <si>
    <t>Thay đổi trạng thái của booking : Waiting list/Confirm/Cancel/Finished/ Hold 48 h/Hold 72h/Hold 96h</t>
  </si>
  <si>
    <t>Voucher:  Liệt kê voucher, xây dựng voucher va gửi voucher</t>
  </si>
  <si>
    <t>Documents: Upload các bản thông tin dưới địng dạng PDF hay DOC và cho nó hiện ra ở bên phí của của khách hàng</t>
  </si>
  <si>
    <t>để nó hiện ra bên phí khách hàng. Ngoài ra có nút Edit để Sales có thể chỉnh sửa nội dung nếu muốn</t>
  </si>
  <si>
    <t>Confirmation:  Đây là phần Staff viết các nội dung Confirm và cho nó hiện ra ở bên phí khách hàng. Sau khi soạn xong nội dung, Staff nhấn Active/ Disable</t>
  </si>
  <si>
    <t>Thay đổi hay cập nhật thông tin về các passenger</t>
  </si>
  <si>
    <t>Liệt kê các Trao đổi các thông tin về booking giữa Sales và khách hàng, Sales và các nhà cung cấp ( Suppliers), Sales và các staff khác.</t>
  </si>
  <si>
    <t>Tính năng  đón/mở các conversation</t>
  </si>
  <si>
    <t>Action: nhấn và biểu tượng thư là mở ra nội dung của congversation đó ( Conversation - View)</t>
  </si>
  <si>
    <t>Nhấn vào nút New conversation sẽ hiện ra  Conversation-New</t>
  </si>
  <si>
    <t>Nhấn vào nút Reply sẽ hiện ra phần Reply cho conversation đó ( Conversation-Reply)</t>
  </si>
  <si>
    <t>Nhấn vào nút khóa là đóng lại conversation đó</t>
  </si>
  <si>
    <t>Liệt kê  rooming list và xây dựng rooming list</t>
  </si>
  <si>
    <t>Invoice center: Xây sựng Invoice và liệt kê invoice , gửi Invoice cho khách.  Lưu thông tin ngày thanh toán, số ngay quá hạn thanh toán, phương thức thanh toán</t>
  </si>
  <si>
    <t>Khi xây dựng Invoice lực chọn nội  dung thanh toán và người cần phải thanh toán. Ở đây có thể xây dựng Invoice cho từng khách hàng hay cho Customer</t>
  </si>
  <si>
    <t>Đối với Customer thì số tiền của từng nội dung sẽ là tổng số tiền của từng nội dung của cả booking.  Khách có thể thanh toán bằng thẻ, tiền mặt hay chuyển khoản</t>
  </si>
  <si>
    <t>đối với việc thanh toán bằng tiền mặt hay chuyển khoản  thì  Sales phải nhập số tiền vào Invoice để  chuyển qua trang thái đã thanh toán  dùng Add Payment form</t>
  </si>
  <si>
    <t xml:space="preserve">Sau khi Invoice được thanh toán thì sẽ tự động truyền số liệu đến từng khách hàng có tên trong Invoice , và sẽ  chuyển trạng thái của từng nội dung cần thanh toán </t>
  </si>
  <si>
    <t>Set Payment: Ngày phải trả Deposit hay Balance được quy định theo từng tour ở phần Tour Management. Tuy nhiên ngày này được thay đổi bằng công cụ này</t>
  </si>
  <si>
    <t>là đặt lại ngày cho việc phải thanh toán Deposit và Balance</t>
  </si>
  <si>
    <t>VD:  Nội dung cần thanh toán là Deposit , khi hóa đơn được thanh toán thì sẽ tự động nhập số tiền vào phần Deposit và Amount Paid  ở phần  Cost-Person</t>
  </si>
  <si>
    <t xml:space="preserve">Đối với Total Balance cũng tương tự như vậy </t>
  </si>
  <si>
    <t>Passenger Payment: Giá trị tiền được sinh ra trong quá trình booking ngoài Front End hay nhập vào ở phần Back End. Số tiền của từng dịch vụ của  từng khách hàng đặt</t>
  </si>
  <si>
    <t>sẽ hiện ra ở phần Cost-Person. Cách tính Total Refund hay Total Balance đã được nghi ở phần này. Tổng giá tiền của từng người  Service Cost sẽ  là tổng giá</t>
  </si>
  <si>
    <t xml:space="preserve"> trị của Booking Package Tours  + Addon Services. Tổng số tiền Amount Paid sẽ là tổng số tiền khách thanh toán cho từng nội dung cần phải thanh toán</t>
  </si>
  <si>
    <t xml:space="preserve">Group Payment:  Customer  có thể đứng ra thanh toán toàn bộ tri phí của cả đoàn. Thay vì tính cho từng Passenger  riêng biệt, sẽ cộng ngộp hết lại và nhập cho Customer </t>
  </si>
  <si>
    <t xml:space="preserve"> thông qua bảng Cost- Person.</t>
  </si>
  <si>
    <t>Customer là người đứng tên User Account , Customer có thể có hoặc không là thành viên của đoàn tour. Và  đứng ra làm vai trò trung gian  thanh toán toàn bộ tri phí của cả đoàn</t>
  </si>
  <si>
    <t xml:space="preserve"> từ chưa thanh toán sang đã được thanh toán.</t>
  </si>
  <si>
    <t>Lúc này các dịnh vụ mà khách hàng đặt cũng sẻ nhận được một số tiền  mà mỗi thành viên trong đoàn phài trả để tính được tồng số tiền đã thanh toán hay còn thiếu.</t>
  </si>
  <si>
    <t>Service value:  Thống kê  giá Net  Price,  số tiền tính thêm ( Margin) đề tạo ra giá bán ( Sell  Price) của từng dịch vụ và tình trạng thanh toán</t>
  </si>
  <si>
    <t>Payment List:  Thống kê các giao dịch thanh toán của toàn bộ Booking</t>
  </si>
  <si>
    <t>DETAILED SERVICES : In ra thông tin của từng dịch vụ và số người tham gia. VD: Nội dung sơ bộ của tùng dịch vụ và số người tham gia, danh sach phòng</t>
  </si>
  <si>
    <t>Danh sách đón dưa sân bay, Pre-night/Post-night, Pre-transfer/Post transfer</t>
  </si>
  <si>
    <t>Booking shifting :</t>
  </si>
  <si>
    <t>chuyển booking này cho booking khác, cái này hay sẩy ra với ghép đoàn.</t>
  </si>
  <si>
    <t xml:space="preserve">Itinerary Creation:  Thông thường nếu khách book tour từ Front end, thì phần mềm tự copy toàn bộ nội dung chương trình tour ở phần Tour Overview vào . </t>
  </si>
  <si>
    <t>Nhưng đối với Ad-hoc booking, chương trình tour khong có do vậy phải có Form để nhập chương trình tour theo dạng Editor.</t>
  </si>
  <si>
    <t>Khách lựa chọn ngày đi tour của SERVICE CLASS mình muốn sau đó  nhến nút BOOK để sang trang 1 của phần BOOKING</t>
  </si>
  <si>
    <t xml:space="preserve">Tại đây , lịch  tháng đưa ra các ngày đi tour  trước hoặc sau  của tháng mà khách lựa chọn đi tour. Khách có thể chọn lại ngày đi tour mong muốn </t>
  </si>
  <si>
    <t>Khách có thể thay đổi loại SERVICE CLASS khi nhấn vào nút change SERVICE CLASS. Lịch hiện ra các ngày đi mà khách có thể đặt</t>
  </si>
  <si>
    <t>dựa vào điều kiện tháng mà khách lựa chọn gần nhất.</t>
  </si>
  <si>
    <t>VD: Bên ngoài khách chọn chuyến đi là 1 thang 10, nhưng vào trong khách có thể chọn ngày 5 tháng 11 ( nếu ngày này cho chuyến đi)</t>
  </si>
  <si>
    <t>VD: Tháng khách chọn lần cuối trước khi nhấn chuyển SERVICE CLASS  5 thang 11 thì ở lịch của SERVICE CLASS mới sẽ hiện ra chuyến đi của tháng 11</t>
  </si>
  <si>
    <t>Title</t>
  </si>
  <si>
    <t>First Name</t>
  </si>
  <si>
    <t>Middle Name</t>
  </si>
  <si>
    <t>Last Name</t>
  </si>
  <si>
    <t>Gender</t>
  </si>
  <si>
    <t>Nationality</t>
  </si>
  <si>
    <t>PASSENGER 1</t>
  </si>
  <si>
    <t>CONTACT</t>
  </si>
  <si>
    <t>E-mail address</t>
  </si>
  <si>
    <t>Home phone</t>
  </si>
  <si>
    <t>Address</t>
  </si>
  <si>
    <t>Town/City</t>
  </si>
  <si>
    <t>State/Province</t>
  </si>
  <si>
    <t>Country</t>
  </si>
  <si>
    <t>EMERGENCY</t>
  </si>
  <si>
    <t>Contact name</t>
  </si>
  <si>
    <t>PASSENGER 2</t>
  </si>
  <si>
    <t>Date of Birth</t>
  </si>
  <si>
    <t>Passport No</t>
  </si>
  <si>
    <t>Issue Date</t>
  </si>
  <si>
    <t>Place of Issue</t>
  </si>
  <si>
    <t>Expiry Date</t>
  </si>
  <si>
    <t>This information can be
 entered later</t>
  </si>
  <si>
    <t>Confirm E-mail</t>
  </si>
  <si>
    <t>Phone number ( code and number)</t>
  </si>
  <si>
    <t>Work phone</t>
  </si>
  <si>
    <t>Nếu khách nhấn nút Book thì sẽ hiện ra thông báo là yêu cầu nhập số lượng người và ngày đi tour cụ thể để tính giá tour theo số lượng và ngày</t>
  </si>
  <si>
    <t xml:space="preserve">VD. Nhóm là 3 người lớn và 01 Teneer, giá cho ngày 5 tháng 11 mà khách lựa chọn là US$ 1000/người , cho SERVICE CLASS  Superior  thì phần mễm cũng </t>
  </si>
  <si>
    <t xml:space="preserve"> có giá là US$ 900 và ngày 27 tháng 11 có giá là US$ 950</t>
  </si>
  <si>
    <t xml:space="preserve">đưa ra 02 ngày trong lai mà có mức giá rẻ nhất và nhì  dựa trên số người trong nhóm khách lựa chọn, như ngày 20 tháng 11  SERVICE CLASS loại Superior </t>
  </si>
  <si>
    <t xml:space="preserve">VD: </t>
  </si>
  <si>
    <t>Adult</t>
  </si>
  <si>
    <t>Senior</t>
  </si>
  <si>
    <t>Teneer</t>
  </si>
  <si>
    <t>Child 7-12 years old</t>
  </si>
  <si>
    <t>Child 2 - 6 years old</t>
  </si>
  <si>
    <t>Infant &lt;2 years old</t>
  </si>
  <si>
    <t xml:space="preserve">Vì một số tour sẽ chĩ áp dụng cho một số độ tuổi nhất định </t>
  </si>
  <si>
    <t xml:space="preserve">Sau khi nhập thông tin về người bao gồm như dưới đây </t>
  </si>
  <si>
    <t>Medical Conditions</t>
  </si>
  <si>
    <t>Meal requirement</t>
  </si>
  <si>
    <t>Arrival flight</t>
  </si>
  <si>
    <t>Departure flight</t>
  </si>
  <si>
    <t>Automatic dùng thông tin liên lạc của leader</t>
  </si>
  <si>
    <t>MAIN INFO.</t>
  </si>
  <si>
    <t>ADDITION INFO.</t>
  </si>
  <si>
    <t>đới CONTACT VÀ EMERGENCY</t>
  </si>
  <si>
    <t>Phần ADDITIONAL INFO. Sẽ được nhập sau bởi khách hàng hoặc admin hoặc có thể để trống</t>
  </si>
  <si>
    <t>Nhập giá trị để tìm ra giá cho ngày đi tour.</t>
  </si>
  <si>
    <t>Điều kiện bắt buộc là khách phải lựa chọn ít nhất 1 người Adult hay 1 người Senior hay 1 người Teener. Nếu chỉ lựa chọn trẻ em thi sẽ báo không hợp lệ</t>
  </si>
  <si>
    <t xml:space="preserve">VD: Tour này chỉ Adult được phép tham gia thì ô Adult được phép lựa chọn số người </t>
  </si>
  <si>
    <t>Tour này Adult và Teener được phép tham gia thì ô Adult và Teener sẽ được phép lựa chọn</t>
  </si>
  <si>
    <t>không tính đến phần số lượng trẻ em. Có nghĩa là trẻ em không đóng vai trò thành phần số người để tham gia tìm ra giá của nhóm</t>
  </si>
  <si>
    <t>PASSENGER OVER 13 YEARS OLD</t>
  </si>
  <si>
    <t>CHILDREN  UNDER 12 YEARS OLD</t>
  </si>
  <si>
    <t>Passenger 1</t>
  </si>
  <si>
    <t>Passenger 2</t>
  </si>
  <si>
    <t>Passenger 3</t>
  </si>
  <si>
    <t>Passenger 4</t>
  </si>
  <si>
    <t>Children 1</t>
  </si>
  <si>
    <t>Children 2</t>
  </si>
  <si>
    <t>Children 3</t>
  </si>
  <si>
    <t>Add more</t>
  </si>
  <si>
    <t>BOOKING BACK END</t>
  </si>
  <si>
    <t>Nhập ngày sinh để tính giá phù hợp và kiểm tra điều kiện</t>
  </si>
  <si>
    <t>Người một trong độ tuổi là 19 - 69 thì  kiểm tra xem tuổi này có được phép đi  tour không và tính tiền theo giá người lớn</t>
  </si>
  <si>
    <t>Passenger 5</t>
  </si>
  <si>
    <t>Delete</t>
  </si>
  <si>
    <t>Add more passenger</t>
  </si>
  <si>
    <t>6,7</t>
  </si>
  <si>
    <t>Tương tự như vậy đối với Senior, Teener, Child 1, Child 2 và Infant</t>
  </si>
  <si>
    <t xml:space="preserve">Một số tour chỉ chấp một số đối tượng nhất định vì vậy khi nhập ngày sinh , phần mềm kiểm tra điều kiện đi xem người này có được phép đi tour này không  </t>
  </si>
  <si>
    <t>kiểm tra xem tuổi của thành viên này có ảnh hưởng đến giá  đã lấy ra lúc trước  hay không, sau đó update giá tour cho thàng viên này.</t>
  </si>
  <si>
    <t>Sau khi nhâp đầy đủ thông tin và điền ngày  sinh nhật thì tự động kiểm tra điều kiện tuổi va update gia cho tung thanh vien mot</t>
  </si>
  <si>
    <t>Nếu trẻ em nhập ngày sinh mà vượt quá 12 tuổi thí sẽ tự động đẩy lên hạng người lớn . Khi đó phần mềm sẽ tính lại giá theo ngày đã chọn và SERVICE CLASS</t>
  </si>
  <si>
    <t>Đối với việc tính tuổi thì sẽ  bằng số ngày tính từ ngày sinh nhật đến ngày đi tour và cộng thêm thời gian của tour.</t>
  </si>
  <si>
    <t>TOUR DATE &amp; PRICE VÀ BOOKING</t>
  </si>
  <si>
    <t>A. JOINT GROUP</t>
  </si>
  <si>
    <t>DATE &amp; PRICE Ở phần Front End</t>
  </si>
  <si>
    <t>Hiện ra các ngày của chuyến đi theo từng loại SERVICE CLASS , tình trạng chỗ đả được xây dựng ở phần ALLOCATION , TOUR MANAGE</t>
  </si>
  <si>
    <t>Đây là giá đồng hạng không tính đến yêu tố nhóm.  Tuy nhiên giá hiện ra cho từng loại người như Adult, Senior, Tenner, Child 1 hay Child 2</t>
  </si>
  <si>
    <t>Loại người này được quy định ở phần BUILD TOUR khi lựa chọn loại PASSENGER được phép đi tour.</t>
  </si>
  <si>
    <t>Ở phần nhập giá, sẽ chỉ hiện ra các loại người đã lựa chọn ở phần BUILD TOUR.</t>
  </si>
  <si>
    <t>Giá cho loại người này hiện ra khi phần  giá của loại người này có giá trị nếu không sẽ không hiện ra.</t>
  </si>
  <si>
    <t>Nếu trẻ em nhập ngày sinh mà vượt quá 12 tuổi thí sẽ tự động đẩy lên hạng người lớn . Tuy nhiên phần mềm không phải tính lại giá cho cả nhóm</t>
  </si>
  <si>
    <t>Đối với việc tính tuổi của từng người  thì sẽ  bằng số ngày tính từ ngày sinh nhật đến ngày đi tour và cộng thêm thời gian của tour.</t>
  </si>
  <si>
    <t xml:space="preserve">VD:  Một người đến ngày 5 tháng mười thì  sang tuổi 13, tour dài 10 ngày bắt đầu 1 tháng 10 . Vậy số ngày tính để chuyển loại người sẽ bằng ngày sinh nhật đến </t>
  </si>
  <si>
    <t>chuyển đổi loại người tương ứng với tuổi</t>
  </si>
  <si>
    <t xml:space="preserve">ngày đi tour và + thêm độ dài của tour .Tổng số ngày nhỏ hơn độ tuổi của từng loại người thì  sẽ  tính theo quy định. Nếu lớn hơn hoặc nhỏ hơn thì sẽ tính để </t>
  </si>
  <si>
    <t>Phân chia phòng theo công thức</t>
  </si>
  <si>
    <t>B. PRIVATE GROUP</t>
  </si>
  <si>
    <t>Gọi ra giá  rẻ nhất  của một ngày trong tháng hiện tại ( Hiện tại là tháng 7 , giá hiện ra rẻ nhất của tháng 7) theo từng SERVICE CLASS của nhóm người lớn nhất trong bảng giá</t>
  </si>
  <si>
    <t>Giá hiện ra cho từng loại người như Adult, Senior, Tenner, Child 1 , Child 2, Infant</t>
  </si>
  <si>
    <t>ADULT</t>
  </si>
  <si>
    <t>19-69 years old</t>
  </si>
  <si>
    <t>SENIOR</t>
  </si>
  <si>
    <t>70 years up</t>
  </si>
  <si>
    <t xml:space="preserve">TEENER </t>
  </si>
  <si>
    <t>13 - 18 years old</t>
  </si>
  <si>
    <t>CHILD 1</t>
  </si>
  <si>
    <t>7- 12 years old</t>
  </si>
  <si>
    <t>CHILD 2</t>
  </si>
  <si>
    <t>3-6 years old</t>
  </si>
  <si>
    <t>INFANT</t>
  </si>
  <si>
    <t>&lt;2 years old</t>
  </si>
  <si>
    <t>Đối với phần nhập số người , dựa trên tiêu trí là loại người này được phép tham gia đi tour hay không sẽ  hiện ra để lựa chọn nếu không sẽ bị làm mờ đi.</t>
  </si>
  <si>
    <t xml:space="preserve">Sau khi nhập số  người thỏa mãn các yêu cầu trên thì phần mềm  sẽ tìm ra giá dựa trên công thức   Adult + Senior + Teener = tổng  số người trong nhóm </t>
  </si>
  <si>
    <t>so sánh với Min và Max của từng nhóm người trong phần giá của tour để tìm ra số người nhập vào thuộc nhóm nào trong bảng giá</t>
  </si>
  <si>
    <t>Sau đó xem ngày đi tour thuộc vào dải  ngày nào, giá bao nhiêu  và đưa ra giá của từng loại người , theo ngày đi tour và SERVICE CLASS</t>
  </si>
  <si>
    <t>Công cụ search hiện ra  dựa trên tiêu trí là tour private, nếu là tour  joint group thì sẽ ẩn đi</t>
  </si>
  <si>
    <t xml:space="preserve">Thay đổi ngày đi và service class </t>
  </si>
  <si>
    <t>Số người hiện ra để nhập thông tin PASSENGER ,mặc định là một  ( Khách không thể xóa nếu như booking chỉ có duy nhất  một người)</t>
  </si>
  <si>
    <t xml:space="preserve">Ô điền thông tin Passenger có thể được điền thông tin : Senior , Adult hay Teener </t>
  </si>
  <si>
    <t>Khách cố thể thêm bay bớt người , việc thay đổi này không kéo theo sự tính lại giá tour cho nhóm khách vì đây là giá đồng hạng.</t>
  </si>
  <si>
    <t>Nhập thông tin về người , điều kiện và tính giá theo tuổi</t>
  </si>
  <si>
    <t>Sau khi nhâp đầy đủ thông tin và kết thúc điền ngày  sinh, tháng sinh, năm sinh ( ba ô này phải được nhập giá trị đầy đủ) ,  tự động kiểm tra điều kiện tuổi va update gia cho tung thanh vien mot</t>
  </si>
  <si>
    <t>Số người hiện ra để nhập thông tin PASSENGER  sẽ là số người mà khách Search khi trước ( Khách không thể xóa nếu như booking chỉ có duy nhất  một người)</t>
  </si>
  <si>
    <t>Khách có thể thêm người vào nhóm PASSENGER 13 years old  hay CHILDREN  under 12 years old.</t>
  </si>
  <si>
    <t>Mỗi lần thêm háy bớt PASSENGER , phần mềm  quay để tính lạ giá cho cả đoàn</t>
  </si>
  <si>
    <t>Nếu khi nhập tuổi cho Child mà vượt qua số tuổi quy định của loại người từ 7-12 years old , thì sẽ tự động chuyển lên hạng PASSENGER from 13 years old.</t>
  </si>
  <si>
    <t>Lúc này phần mềm tính lại giá cho đoàn khách trên tồng số mới ( Adult + Teen + Senior)</t>
  </si>
  <si>
    <t>Thêm / bớt  số lượng người</t>
  </si>
  <si>
    <t>Nếu trẻ em nhập ngày sinh mà vượt quá 12 tuổi thí sẽ tự động đẩy lên hạng người lớn . Phần mềm phải tính lại giá cho cả nhóm</t>
  </si>
  <si>
    <t>Thêm các Add on</t>
  </si>
  <si>
    <t xml:space="preserve">Thanh toán </t>
  </si>
  <si>
    <t>Teener</t>
  </si>
  <si>
    <t>Children</t>
  </si>
  <si>
    <t>Date</t>
  </si>
  <si>
    <t>19-69 years</t>
  </si>
  <si>
    <t>13 - 18 years</t>
  </si>
  <si>
    <t>Under 12 years</t>
  </si>
  <si>
    <t>Traveller1</t>
  </si>
  <si>
    <t>SPECIAL REQUEST:</t>
  </si>
  <si>
    <t>Work Phone number ( code and number)</t>
  </si>
  <si>
    <t>Home address</t>
  </si>
  <si>
    <t>Home Phone number ( code and number)</t>
  </si>
  <si>
    <t>Nhập giá</t>
  </si>
  <si>
    <t>Single su</t>
  </si>
  <si>
    <t>Extra bed</t>
  </si>
  <si>
    <t>AD</t>
  </si>
  <si>
    <t>CH</t>
  </si>
  <si>
    <t>no air ticket</t>
  </si>
  <si>
    <t>no hotel</t>
  </si>
  <si>
    <t>Single</t>
  </si>
  <si>
    <t>Twin</t>
  </si>
  <si>
    <t>Triple</t>
  </si>
  <si>
    <t>Tinh giá mới</t>
  </si>
  <si>
    <t>Room ratio</t>
  </si>
  <si>
    <t>Single sup (SG)</t>
  </si>
  <si>
    <t>Extra bed ( EB)</t>
  </si>
  <si>
    <t>Total</t>
  </si>
  <si>
    <t>Expenses</t>
  </si>
  <si>
    <t>Balance</t>
  </si>
  <si>
    <t>CHILD1</t>
  </si>
  <si>
    <t>DK chấp nhận</t>
  </si>
  <si>
    <t>1 AD</t>
  </si>
  <si>
    <t>AD cost +SG</t>
  </si>
  <si>
    <t>CH cost+SGx2</t>
  </si>
  <si>
    <t>1 Child</t>
  </si>
  <si>
    <t>Nếu lựa chọn 2 người thì bắt buộc phải chuyển lên</t>
  </si>
  <si>
    <t>phòng double /twin bed room</t>
  </si>
  <si>
    <t>Case 3 -A</t>
  </si>
  <si>
    <t>1AD</t>
  </si>
  <si>
    <t>AD cost+ SG</t>
  </si>
  <si>
    <t>1CH  ( share bed)</t>
  </si>
  <si>
    <t>no change</t>
  </si>
  <si>
    <t>Case 3  -B</t>
  </si>
  <si>
    <t>No change</t>
  </si>
  <si>
    <t>1CH  ( private bed)</t>
  </si>
  <si>
    <t>CH cost + SG</t>
  </si>
  <si>
    <t xml:space="preserve"> ô  Share Bed | Private Bed  hiện ra.</t>
  </si>
  <si>
    <t>Case 4 -A</t>
  </si>
  <si>
    <t>Nếu nhấn Share Bed  cho cả hai CH, được chấp nhận</t>
  </si>
  <si>
    <t>AD cost + SG</t>
  </si>
  <si>
    <t>nếu nhấn Private Bed của 1 trong 2 CH  , được chấp nhận</t>
  </si>
  <si>
    <t>1CH ( share bed)</t>
  </si>
  <si>
    <t>nếu nhấn Private Bed của cả  2 CH  , hiện ra message</t>
  </si>
  <si>
    <t>Case 4 -B</t>
  </si>
  <si>
    <t>double</t>
  </si>
  <si>
    <t>1CH ( private bed)</t>
  </si>
  <si>
    <t>Not valid, you need to change to triple bed room</t>
  </si>
  <si>
    <t>Case 4 -C</t>
  </si>
  <si>
    <t>1CH ( Private bed)</t>
  </si>
  <si>
    <t>Case 5</t>
  </si>
  <si>
    <t>Case 6</t>
  </si>
  <si>
    <t>Có thể lựa chọn Shared bed or Private Bed</t>
  </si>
  <si>
    <t>1 CH</t>
  </si>
  <si>
    <t>giá được tính như bên cạnh</t>
  </si>
  <si>
    <t>CH Cost + SG</t>
  </si>
  <si>
    <t>Case 7 -A</t>
  </si>
  <si>
    <t>Nếu nhấn Share Bed  cho  CH, được chấp nhận</t>
  </si>
  <si>
    <t>nếu nhấn Private Bed của  CH  , hiện ra message dưới đây</t>
  </si>
  <si>
    <t>1CH ( shared bed)</t>
  </si>
  <si>
    <t>Case 7 -B</t>
  </si>
  <si>
    <t>Case 8</t>
  </si>
  <si>
    <t xml:space="preserve">1CH </t>
  </si>
  <si>
    <t>Case 9</t>
  </si>
  <si>
    <t>ô Share Bed | Private Bed  hiện ra.</t>
  </si>
  <si>
    <t>Case 10 -A</t>
  </si>
  <si>
    <t>Nếu nhấn Share  bed  cho CH , được chấp nhận</t>
  </si>
  <si>
    <t>nếu nhấn Private  Bed  của đứa trẻ , hiện ra message</t>
  </si>
  <si>
    <t>No valid, you need to use two rooms</t>
  </si>
  <si>
    <t>Case 10 -B</t>
  </si>
  <si>
    <t>Case 11 -A</t>
  </si>
  <si>
    <t xml:space="preserve">Nếu nhấn private   bed  cho CH thứ nhất và </t>
  </si>
  <si>
    <t>nhấn Share Bed cho CH thứ 2, được chấp nhận</t>
  </si>
  <si>
    <t>Nếu nhấn Private Bed của cả 2 CH thì hiện ra message</t>
  </si>
  <si>
    <t>Case 11 -B</t>
  </si>
  <si>
    <t>Case 13</t>
  </si>
  <si>
    <t xml:space="preserve">Điều kiện chung: </t>
  </si>
  <si>
    <t>ADD ON CAR CALCULATION</t>
  </si>
  <si>
    <t xml:space="preserve">Group price </t>
  </si>
  <si>
    <t>Flat price</t>
  </si>
  <si>
    <t>Case 1: Group price</t>
  </si>
  <si>
    <t>Nếu giá cho từng người  thì giá xe sẽ bằng tiền xe / số người cùng book + với giá tour của người đó</t>
  </si>
  <si>
    <t>VD: giá xe cho nhóm 1 người là 20, giá xe cho nhóm 2 người là 30,giá xe cho nhóm 3 người là 45</t>
  </si>
  <si>
    <t xml:space="preserve"> Nếu chọn một người , thì sẽ tự định dạng  giá xe cho nhóm  1 người ,  giá tour mới sẻ là  20/1 + tour cost của người đó</t>
  </si>
  <si>
    <t xml:space="preserve"> Nếu chọn hai người , thì sẽ tự định dạng  giá xe cho nhóm  2 người ,  giá tour mới  sẽ là 30/2 + tour cost của người đó</t>
  </si>
  <si>
    <t>Case 2 : Flat price</t>
  </si>
  <si>
    <t>Giá Flat + giá tour của người đó</t>
  </si>
  <si>
    <t>VD: giá FLAT là 15 , giá tour mới sẽ là 15 + giá tour của người đó</t>
  </si>
  <si>
    <t>ADD ON HOTEL</t>
  </si>
  <si>
    <t>Giá phòng single là 30,  double/twin là 40, triple là 60</t>
  </si>
  <si>
    <t>Nếu book phòng single room, giá  tour mới sẽ là 30/tổng số người trong phòng  + giá tour của người đó</t>
  </si>
  <si>
    <t>Lưu ý : nếu lựa chọn phòng single thì không được chọn 2 người hay 3 người</t>
  </si>
  <si>
    <t>Nếu book phòng DOUBLE/TWIN thì giá tour mới  sẽ là 40/tổng số người trong phòng + giá tour của từng người</t>
  </si>
  <si>
    <t>Lưu ý : nếu lựa chọn phòng DOUBLE/TWIN  thì không được chọn  3 người</t>
  </si>
  <si>
    <t>Nếu book phòng TRIPLE thì giá tour mới sẽ là 60/tổng số người trong phòng + giá tour của từng người</t>
  </si>
  <si>
    <t>ADD ON EXTRA ACTIVITIES  CALCULATION</t>
  </si>
  <si>
    <t>lựa chọn số người để có giá thích hợp cho nhóm. Giá tour mới sẽ là giá extra activities + giá tour của người đó</t>
  </si>
  <si>
    <t>VD: giá tour cho  nhóm 1 người là 20, giá tour  cho nhóm 2 người là 15 ,giá tour cho nhóm 3 người là 10</t>
  </si>
  <si>
    <t xml:space="preserve"> Nếu chọn một người , thì sẽ tự định dạng  giá tour  cho nhóm  1 người ,  giá tour mới sẻ là  20/1 + tour cost của người đó</t>
  </si>
  <si>
    <t xml:space="preserve"> Nếu chọn hai người , thì sẽ tự định dạng  giá tour cho nhóm  2 người ,  giá tour mới  sẽ là 15 + tour cost của người đó</t>
  </si>
  <si>
    <t>REGULAR PRICE</t>
  </si>
  <si>
    <t>GROUP  1 PERS.</t>
  </si>
  <si>
    <t>Teen</t>
  </si>
  <si>
    <t>Child 1</t>
  </si>
  <si>
    <t>Child 2</t>
  </si>
  <si>
    <t>Infant</t>
  </si>
  <si>
    <t>PERCENT</t>
  </si>
  <si>
    <t>AMOUNT</t>
  </si>
  <si>
    <t>GROUP  2 PERS.</t>
  </si>
  <si>
    <t>MARGIN</t>
  </si>
  <si>
    <t>NET PRICE</t>
  </si>
  <si>
    <t>SELL PRICE</t>
  </si>
  <si>
    <t>GROUP  3 PERS.</t>
  </si>
  <si>
    <t>SERVICE CLASS: Superior class</t>
  </si>
  <si>
    <t>PERIOD:  20  Feb, 2016 to 31 Oct, 2016</t>
  </si>
  <si>
    <t>REGULAR PRICE 1</t>
  </si>
  <si>
    <t>PROMOTION</t>
  </si>
  <si>
    <t>Pr. Room</t>
  </si>
  <si>
    <t>NEW PRICE</t>
  </si>
  <si>
    <t>MARK UP</t>
  </si>
  <si>
    <t>BASE PRICE</t>
  </si>
  <si>
    <t>PROMO</t>
  </si>
  <si>
    <t>If both amount and percent are filled up, it is not available</t>
  </si>
  <si>
    <t>PASSENGER</t>
  </si>
  <si>
    <t>Group 1 pers.</t>
  </si>
  <si>
    <t>Group 2 pers.</t>
  </si>
  <si>
    <t>Group 3 -4 pers.</t>
  </si>
  <si>
    <t>Group 5-6 pers.</t>
  </si>
  <si>
    <t>Group 7 -8 pers.</t>
  </si>
  <si>
    <t>Group 9 -10 pers.</t>
  </si>
  <si>
    <t>MARK UP VALUE</t>
  </si>
  <si>
    <t>PROFIT</t>
  </si>
  <si>
    <t>ADD PRICE BY SERVICE CLASS AND PERIOD</t>
  </si>
  <si>
    <t>BUILD PROMOTION  BASED ON  SERVICE CLASS AND PERIOD</t>
  </si>
  <si>
    <t>PROMPTION  1</t>
  </si>
  <si>
    <t>DESCRIPTION</t>
  </si>
  <si>
    <t>IF(AND(C39&gt;0,C37&gt;0),(C37-(C37*C39)),(C37-C27))</t>
  </si>
  <si>
    <t>PRICE</t>
  </si>
  <si>
    <t>Price</t>
  </si>
  <si>
    <t>NEW  PRICE</t>
  </si>
  <si>
    <t>Sell price</t>
  </si>
  <si>
    <t>Profit</t>
  </si>
  <si>
    <t>New Price</t>
  </si>
  <si>
    <t>Net price</t>
  </si>
  <si>
    <t>PERIOD:  1 May, 2016 to 25 Sep, 2016</t>
  </si>
  <si>
    <t>TAX</t>
  </si>
  <si>
    <t>VALUE</t>
  </si>
  <si>
    <t>Location</t>
  </si>
  <si>
    <t xml:space="preserve">Length </t>
  </si>
  <si>
    <t>Time</t>
  </si>
  <si>
    <t>Keyword</t>
  </si>
  <si>
    <t>Any time</t>
  </si>
  <si>
    <t>or exact date</t>
  </si>
  <si>
    <t>Private trip</t>
  </si>
  <si>
    <t>Joint group</t>
  </si>
  <si>
    <t>Click book tour</t>
  </si>
  <si>
    <t>Chuyen gia tri ngay di tour, service class vao bang so 2</t>
  </si>
  <si>
    <t>Lua cho so nguoi va nhap tuoi. Se xay ra hai truong hop nhu duoi day</t>
  </si>
  <si>
    <t>Neu la private tour , thi gia tour se tinh theo tuoi thuc te cua tung passenger va theo nhom duoc quy dinh trong phan gia. Nguoi tham gia</t>
  </si>
  <si>
    <t>vao viec tinh gia bao gom passenger tu tuoi TEEN tro nen.</t>
  </si>
  <si>
    <t>Neu la tour joint group, thi gia tour se tinh theo tuoi cua tung passenger, gia nay da duoc luu o phan gia cua tung ngay di</t>
  </si>
  <si>
    <t>Bước 2: Nhập tuổi  cho Adult, Teen, Children.</t>
  </si>
  <si>
    <t>Nếu khách nhập đúng số lượng người và tuổi cho phép thì giá tiền cho từng người sẽ được tính dựa trên giá trong cơ sở dữ liệu</t>
  </si>
  <si>
    <t>Nếu số Adult hay Teen giảm đi thì phần mềm sẽ quay và tính lại giá</t>
  </si>
  <si>
    <t>khách hàng phải tăng số lượng Adult lên</t>
  </si>
  <si>
    <t>nếu trong khoang 12 - 18 tuổi hay hạng Adult nếu lớn hơn 18 tuổi</t>
  </si>
  <si>
    <t>Bước 3: Phân chia phòng</t>
  </si>
  <si>
    <t>Theo công thức tính ở phần Room divison</t>
  </si>
  <si>
    <t>Bước 1: Chọn số người</t>
  </si>
  <si>
    <t xml:space="preserve">Bước 1:  Chọn số  người </t>
  </si>
  <si>
    <t>Chọn Adult, Teen, Children , phần mềm sẽ tự động tính giá theo tổng số Adult + Teen ( Child kèm theo khong được tham gia và tính giá cho nhóm)</t>
  </si>
  <si>
    <t>Chọn số Adult, Teen , Children</t>
  </si>
  <si>
    <t>Nếu khách lựa chọn số người Adult ,  Teen, Children  mà không điền đủ số người thì phần mềm sẽ báo là phải nhập đủ hoặc bớt số người đi.</t>
  </si>
  <si>
    <t>Ngoài ra nếu Child không đủ tuổi tham gia thì phần mềm cũng sẽ báo là Passenger này không được phép tham gia tour.</t>
  </si>
  <si>
    <t xml:space="preserve">Đối với Teen, nếu khách nhập tuổi mà phần mềm kiểm tra thấy  tuổi  lớn + tổng ngày đi tour lớn  hơn số tuổi cho phép thì sẽ báo là phải chuyển lên hạng Adult , lúc này </t>
  </si>
  <si>
    <t xml:space="preserve">Đối  với Children , nếu khách nhập tuổi mà phần mền kiểm tra thấy tuổi + tổng ngày đi tour,  lớn hơn số tuổi cho phép thì sẻ thông báo là chuyển lên hạng Teen  </t>
  </si>
  <si>
    <t xml:space="preserve">Đối với Teen, nếu khách nhập tuổi mà phần mềm kiểm tra thấy  tuổi + tổng ngày đi tour lớn hơn số tuổi cho phép thì sẽ báo là phải chuyển lên hạng Adult , lúc này </t>
  </si>
  <si>
    <t xml:space="preserve">Đối  với Children , nếu khách nhập tuổi mà phần mền kiểm tra thấy tuổi + tồng ngày đi tour lớn hơn số tuổi cho phép thì sẻ thông báo là chuyển lên hạng Teen  </t>
  </si>
  <si>
    <t>SEARCH</t>
  </si>
  <si>
    <t>Lựa chọn</t>
  </si>
  <si>
    <t>Kết quả Search</t>
  </si>
  <si>
    <t>Lấy ra tất cả các Tour  Available ở giai đoạn hay ngày đã chọn</t>
  </si>
  <si>
    <t>Lấy giá ADULT  thấp nhất của tour này của nhóm người lớn nhất và thời điểm có giá rẻ nhất</t>
  </si>
  <si>
    <t>Khách cũng có thể chỉ phải nhấp số lượng người và không thay đổi ngày nếu ngày đi tour mong muốn chính là ngày họ đã Search lúc trước</t>
  </si>
  <si>
    <t>Chọn Anytime:  Giá sẽ là giá người lớn rẻ nhất và giai đoạn có giá thấp nhất.</t>
  </si>
  <si>
    <t>Khi khách click vào tour Private hay tour Joint group sẽ có 02 trường hôp sau</t>
  </si>
  <si>
    <t>View tour ( Date /price)</t>
  </si>
  <si>
    <t>Tuỳ theo lựa chọn Anytime hay Exact date , kết quả giá bên trong phần Date &amp; Price sẽ tương tự như vậy</t>
  </si>
  <si>
    <t>Chọn anytime thì giá hiện ra sẽ là giá của tháng có  ngày đi tour  giá rẻ nhất</t>
  </si>
  <si>
    <t xml:space="preserve">Chọn Exact date thì sẽ liệt kê các ngày đi tour của  tháng có chứa ngày đi tour khách lựa chọn </t>
  </si>
  <si>
    <t xml:space="preserve">Khi khách nhấn vào nút xem giá chi tiết của từng Service Class thì yêu cầu khách nhập số khách </t>
  </si>
  <si>
    <t xml:space="preserve"> cụ thể cho nhóm của mình ở ngày mong muốn đi tour </t>
  </si>
  <si>
    <t>Chọn Exact  date: Giá sẽ là giá ADULT  rẻ nhất của ngày hôm đó.</t>
  </si>
  <si>
    <t>Chọn Anytime:  Giá sẽ là giá ADULT của ngày đi tour có giá rẻ nhất.</t>
  </si>
  <si>
    <t xml:space="preserve">Chọn Exact date thì sẽ liệt kê các ngày đi tour của  tháng có chứa ngày đi tour khách lựa chọn   ( CHON THEO THANG) </t>
  </si>
  <si>
    <t>note</t>
  </si>
  <si>
    <t>NET Price</t>
  </si>
  <si>
    <t>PP</t>
  </si>
  <si>
    <t>PT</t>
  </si>
  <si>
    <t>SP</t>
  </si>
  <si>
    <t>SP=NP+PP+PT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</si>
</sst>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tint="4.9989318521683403E-2"/>
      <name val="Calibri"/>
      <family val="2"/>
      <scheme val="minor"/>
    </font>
    <font>
      <sz val="11"/>
      <color theme="1" tint="0.14999847407452621"/>
      <name val="Calibri"/>
      <family val="2"/>
      <scheme val="minor"/>
    </font>
    <font>
      <sz val="11"/>
      <color rgb="FF0070C0"/>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s>
  <cellStyleXfs count="1">
    <xf numFmtId="0" fontId="0" fillId="0" borderId="0"/>
  </cellStyleXfs>
  <cellXfs count="27">
    <xf numFmtId="0" fontId="0" fillId="0" borderId="0" xfId="0"/>
    <xf numFmtId="0" fontId="1" fillId="0" borderId="0" xfId="0" applyFont="1"/>
    <xf numFmtId="0" fontId="0" fillId="0" borderId="0" xfId="0" applyAlignment="1">
      <alignment horizontal="center" wrapText="1"/>
    </xf>
    <xf numFmtId="0" fontId="2" fillId="0" borderId="0" xfId="0" applyFont="1"/>
    <xf numFmtId="0" fontId="3" fillId="0" borderId="0" xfId="0" applyFont="1"/>
    <xf numFmtId="0" fontId="0" fillId="0" borderId="0" xfId="0" applyFont="1"/>
    <xf numFmtId="18" fontId="0" fillId="0" borderId="0" xfId="0" applyNumberFormat="1"/>
    <xf numFmtId="0" fontId="4" fillId="0" borderId="0" xfId="0" applyFont="1"/>
    <xf numFmtId="0" fontId="0" fillId="0" borderId="0" xfId="0" applyAlignment="1">
      <alignment horizontal="right"/>
    </xf>
    <xf numFmtId="0" fontId="0" fillId="0" borderId="0" xfId="0" applyAlignment="1">
      <alignment horizontal="center" wrapText="1"/>
    </xf>
    <xf numFmtId="0" fontId="5" fillId="0" borderId="0" xfId="0" applyFont="1"/>
    <xf numFmtId="0" fontId="0" fillId="0" borderId="1" xfId="0" applyBorder="1"/>
    <xf numFmtId="9" fontId="0" fillId="0" borderId="0" xfId="0" applyNumberFormat="1"/>
    <xf numFmtId="9" fontId="0" fillId="0" borderId="1" xfId="0" applyNumberFormat="1" applyBorder="1"/>
    <xf numFmtId="0" fontId="0" fillId="0" borderId="5" xfId="0" applyBorder="1"/>
    <xf numFmtId="0" fontId="0" fillId="0" borderId="6" xfId="0" applyBorder="1"/>
    <xf numFmtId="9" fontId="0" fillId="0" borderId="0" xfId="0" applyNumberFormat="1" applyFill="1" applyBorder="1"/>
    <xf numFmtId="0" fontId="0" fillId="0" borderId="0" xfId="0" applyBorder="1" applyAlignment="1">
      <alignment horizontal="center"/>
    </xf>
    <xf numFmtId="0" fontId="0" fillId="0" borderId="0" xfId="0" applyBorder="1"/>
    <xf numFmtId="9" fontId="0" fillId="0" borderId="0" xfId="0" applyNumberFormat="1" applyBorder="1" applyAlignment="1">
      <alignment horizontal="center"/>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9" fontId="0" fillId="0" borderId="2"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X294"/>
  <sheetViews>
    <sheetView topLeftCell="A205" workbookViewId="0">
      <selection activeCell="C106" sqref="C106:K207"/>
    </sheetView>
  </sheetViews>
  <sheetFormatPr defaultRowHeight="15" x14ac:dyDescent="0.25"/>
  <cols>
    <col min="4" max="4" width="11.5703125" customWidth="1"/>
    <col min="5" max="5" width="18.85546875" customWidth="1"/>
    <col min="6" max="6" width="24.85546875" customWidth="1"/>
    <col min="7" max="7" width="17.42578125" customWidth="1"/>
    <col min="8" max="8" width="18.7109375" customWidth="1"/>
    <col min="9" max="9" width="18.85546875" customWidth="1"/>
  </cols>
  <sheetData>
    <row r="5" spans="1:5" x14ac:dyDescent="0.25">
      <c r="A5" t="s">
        <v>150</v>
      </c>
    </row>
    <row r="7" spans="1:5" x14ac:dyDescent="0.25">
      <c r="C7" t="s">
        <v>17</v>
      </c>
    </row>
    <row r="8" spans="1:5" x14ac:dyDescent="0.25">
      <c r="C8" t="s">
        <v>1</v>
      </c>
      <c r="D8" t="s">
        <v>18</v>
      </c>
    </row>
    <row r="10" spans="1:5" x14ac:dyDescent="0.25">
      <c r="C10" t="s">
        <v>2</v>
      </c>
      <c r="D10" t="s">
        <v>19</v>
      </c>
    </row>
    <row r="11" spans="1:5" x14ac:dyDescent="0.25">
      <c r="D11" t="s">
        <v>20</v>
      </c>
    </row>
    <row r="12" spans="1:5" x14ac:dyDescent="0.25">
      <c r="D12" t="s">
        <v>21</v>
      </c>
    </row>
    <row r="13" spans="1:5" x14ac:dyDescent="0.25">
      <c r="D13" t="s">
        <v>22</v>
      </c>
    </row>
    <row r="16" spans="1:5" x14ac:dyDescent="0.25">
      <c r="A16" t="s">
        <v>23</v>
      </c>
      <c r="C16" t="s">
        <v>1</v>
      </c>
      <c r="D16" t="s">
        <v>5</v>
      </c>
      <c r="E16" t="s">
        <v>6</v>
      </c>
    </row>
    <row r="17" spans="3:5" x14ac:dyDescent="0.25">
      <c r="E17" t="s">
        <v>7</v>
      </c>
    </row>
    <row r="19" spans="3:5" x14ac:dyDescent="0.25">
      <c r="C19" t="s">
        <v>2</v>
      </c>
      <c r="D19" t="s">
        <v>0</v>
      </c>
      <c r="E19" t="s">
        <v>8</v>
      </c>
    </row>
    <row r="20" spans="3:5" x14ac:dyDescent="0.25">
      <c r="E20" t="s">
        <v>9</v>
      </c>
    </row>
    <row r="21" spans="3:5" x14ac:dyDescent="0.25">
      <c r="E21" t="s">
        <v>10</v>
      </c>
    </row>
    <row r="22" spans="3:5" x14ac:dyDescent="0.25">
      <c r="E22" t="s">
        <v>12</v>
      </c>
    </row>
    <row r="23" spans="3:5" x14ac:dyDescent="0.25">
      <c r="E23" t="s">
        <v>24</v>
      </c>
    </row>
    <row r="24" spans="3:5" x14ac:dyDescent="0.25">
      <c r="E24" t="s">
        <v>11</v>
      </c>
    </row>
    <row r="25" spans="3:5" x14ac:dyDescent="0.25">
      <c r="E25" t="s">
        <v>13</v>
      </c>
    </row>
    <row r="26" spans="3:5" x14ac:dyDescent="0.25">
      <c r="E26" t="s">
        <v>14</v>
      </c>
    </row>
    <row r="29" spans="3:5" x14ac:dyDescent="0.25">
      <c r="C29" t="s">
        <v>3</v>
      </c>
      <c r="D29" t="s">
        <v>4</v>
      </c>
      <c r="E29" t="s">
        <v>15</v>
      </c>
    </row>
    <row r="30" spans="3:5" x14ac:dyDescent="0.25">
      <c r="E30" t="s">
        <v>16</v>
      </c>
    </row>
    <row r="31" spans="3:5" x14ac:dyDescent="0.25">
      <c r="E31" t="s">
        <v>25</v>
      </c>
    </row>
    <row r="33" spans="1:5" x14ac:dyDescent="0.25">
      <c r="A33" t="s">
        <v>26</v>
      </c>
    </row>
    <row r="34" spans="1:5" x14ac:dyDescent="0.25">
      <c r="C34" t="s">
        <v>27</v>
      </c>
    </row>
    <row r="39" spans="1:5" x14ac:dyDescent="0.25">
      <c r="C39" t="s">
        <v>30</v>
      </c>
      <c r="D39" t="s">
        <v>39</v>
      </c>
    </row>
    <row r="40" spans="1:5" x14ac:dyDescent="0.25">
      <c r="C40">
        <v>1</v>
      </c>
      <c r="D40" t="s">
        <v>31</v>
      </c>
    </row>
    <row r="41" spans="1:5" x14ac:dyDescent="0.25">
      <c r="D41" t="s">
        <v>37</v>
      </c>
      <c r="E41" t="s">
        <v>38</v>
      </c>
    </row>
    <row r="42" spans="1:5" x14ac:dyDescent="0.25">
      <c r="D42" t="s">
        <v>37</v>
      </c>
      <c r="E42" t="s">
        <v>40</v>
      </c>
    </row>
    <row r="43" spans="1:5" x14ac:dyDescent="0.25">
      <c r="D43" t="s">
        <v>37</v>
      </c>
      <c r="E43" t="s">
        <v>41</v>
      </c>
    </row>
    <row r="45" spans="1:5" x14ac:dyDescent="0.25">
      <c r="C45">
        <v>2</v>
      </c>
      <c r="D45" t="s">
        <v>28</v>
      </c>
    </row>
    <row r="46" spans="1:5" x14ac:dyDescent="0.25">
      <c r="D46" t="s">
        <v>37</v>
      </c>
      <c r="E46" t="s">
        <v>42</v>
      </c>
    </row>
    <row r="47" spans="1:5" x14ac:dyDescent="0.25">
      <c r="D47" t="s">
        <v>37</v>
      </c>
      <c r="E47" t="s">
        <v>43</v>
      </c>
    </row>
    <row r="48" spans="1:5" x14ac:dyDescent="0.25">
      <c r="D48" t="s">
        <v>37</v>
      </c>
      <c r="E48" t="s">
        <v>75</v>
      </c>
    </row>
    <row r="49" spans="3:7" x14ac:dyDescent="0.25">
      <c r="E49" t="s">
        <v>76</v>
      </c>
    </row>
    <row r="50" spans="3:7" x14ac:dyDescent="0.25">
      <c r="D50" t="s">
        <v>37</v>
      </c>
      <c r="E50" t="s">
        <v>44</v>
      </c>
    </row>
    <row r="51" spans="3:7" x14ac:dyDescent="0.25">
      <c r="D51" t="s">
        <v>37</v>
      </c>
      <c r="E51" t="s">
        <v>45</v>
      </c>
    </row>
    <row r="52" spans="3:7" x14ac:dyDescent="0.25">
      <c r="D52" t="s">
        <v>37</v>
      </c>
      <c r="E52" t="s">
        <v>47</v>
      </c>
    </row>
    <row r="53" spans="3:7" x14ac:dyDescent="0.25">
      <c r="E53" t="s">
        <v>46</v>
      </c>
    </row>
    <row r="54" spans="3:7" x14ac:dyDescent="0.25">
      <c r="D54" t="s">
        <v>37</v>
      </c>
      <c r="E54" t="s">
        <v>77</v>
      </c>
      <c r="G54" t="s">
        <v>78</v>
      </c>
    </row>
    <row r="55" spans="3:7" x14ac:dyDescent="0.25">
      <c r="D55" t="s">
        <v>37</v>
      </c>
      <c r="E55" t="s">
        <v>79</v>
      </c>
    </row>
    <row r="56" spans="3:7" x14ac:dyDescent="0.25">
      <c r="E56" t="s">
        <v>80</v>
      </c>
    </row>
    <row r="59" spans="3:7" x14ac:dyDescent="0.25">
      <c r="C59">
        <v>3</v>
      </c>
      <c r="D59" t="s">
        <v>32</v>
      </c>
    </row>
    <row r="60" spans="3:7" x14ac:dyDescent="0.25">
      <c r="D60" t="s">
        <v>37</v>
      </c>
      <c r="E60" t="s">
        <v>48</v>
      </c>
    </row>
    <row r="63" spans="3:7" x14ac:dyDescent="0.25">
      <c r="C63">
        <v>4</v>
      </c>
      <c r="D63" t="s">
        <v>33</v>
      </c>
    </row>
    <row r="64" spans="3:7" x14ac:dyDescent="0.25">
      <c r="D64" t="s">
        <v>37</v>
      </c>
      <c r="E64" t="s">
        <v>49</v>
      </c>
    </row>
    <row r="65" spans="3:5" x14ac:dyDescent="0.25">
      <c r="E65" t="s">
        <v>50</v>
      </c>
    </row>
    <row r="66" spans="3:5" x14ac:dyDescent="0.25">
      <c r="D66" t="s">
        <v>37</v>
      </c>
      <c r="E66" t="s">
        <v>52</v>
      </c>
    </row>
    <row r="67" spans="3:5" x14ac:dyDescent="0.25">
      <c r="D67" t="s">
        <v>37</v>
      </c>
      <c r="E67" t="s">
        <v>51</v>
      </c>
    </row>
    <row r="68" spans="3:5" x14ac:dyDescent="0.25">
      <c r="E68" t="s">
        <v>53</v>
      </c>
    </row>
    <row r="69" spans="3:5" x14ac:dyDescent="0.25">
      <c r="E69" t="s">
        <v>54</v>
      </c>
    </row>
    <row r="70" spans="3:5" x14ac:dyDescent="0.25">
      <c r="C70">
        <v>5</v>
      </c>
      <c r="D70" t="s">
        <v>34</v>
      </c>
    </row>
    <row r="71" spans="3:5" x14ac:dyDescent="0.25">
      <c r="D71" t="s">
        <v>37</v>
      </c>
      <c r="E71" t="s">
        <v>55</v>
      </c>
    </row>
    <row r="74" spans="3:5" x14ac:dyDescent="0.25">
      <c r="C74">
        <v>6</v>
      </c>
      <c r="D74" t="s">
        <v>29</v>
      </c>
    </row>
    <row r="75" spans="3:5" x14ac:dyDescent="0.25">
      <c r="D75" t="s">
        <v>37</v>
      </c>
      <c r="E75" t="s">
        <v>61</v>
      </c>
    </row>
    <row r="76" spans="3:5" x14ac:dyDescent="0.25">
      <c r="E76" t="s">
        <v>62</v>
      </c>
    </row>
    <row r="77" spans="3:5" x14ac:dyDescent="0.25">
      <c r="D77" t="s">
        <v>37</v>
      </c>
      <c r="E77" t="s">
        <v>70</v>
      </c>
    </row>
    <row r="79" spans="3:5" x14ac:dyDescent="0.25">
      <c r="D79" t="s">
        <v>37</v>
      </c>
      <c r="E79" t="s">
        <v>65</v>
      </c>
    </row>
    <row r="80" spans="3:5" x14ac:dyDescent="0.25">
      <c r="E80" t="s">
        <v>66</v>
      </c>
    </row>
    <row r="81" spans="4:5" x14ac:dyDescent="0.25">
      <c r="E81" t="s">
        <v>67</v>
      </c>
    </row>
    <row r="83" spans="4:5" x14ac:dyDescent="0.25">
      <c r="D83" t="s">
        <v>37</v>
      </c>
      <c r="E83" t="s">
        <v>68</v>
      </c>
    </row>
    <row r="84" spans="4:5" x14ac:dyDescent="0.25">
      <c r="E84" t="s">
        <v>69</v>
      </c>
    </row>
    <row r="86" spans="4:5" x14ac:dyDescent="0.25">
      <c r="D86" t="s">
        <v>37</v>
      </c>
      <c r="E86" t="s">
        <v>56</v>
      </c>
    </row>
    <row r="87" spans="4:5" x14ac:dyDescent="0.25">
      <c r="E87" t="s">
        <v>57</v>
      </c>
    </row>
    <row r="88" spans="4:5" x14ac:dyDescent="0.25">
      <c r="E88" t="s">
        <v>58</v>
      </c>
    </row>
    <row r="89" spans="4:5" x14ac:dyDescent="0.25">
      <c r="E89" t="s">
        <v>59</v>
      </c>
    </row>
    <row r="90" spans="4:5" x14ac:dyDescent="0.25">
      <c r="E90" t="s">
        <v>60</v>
      </c>
    </row>
    <row r="91" spans="4:5" x14ac:dyDescent="0.25">
      <c r="E91" t="s">
        <v>71</v>
      </c>
    </row>
    <row r="92" spans="4:5" x14ac:dyDescent="0.25">
      <c r="E92" t="s">
        <v>72</v>
      </c>
    </row>
    <row r="93" spans="4:5" x14ac:dyDescent="0.25">
      <c r="E93" t="s">
        <v>63</v>
      </c>
    </row>
    <row r="94" spans="4:5" x14ac:dyDescent="0.25">
      <c r="E94" t="s">
        <v>64</v>
      </c>
    </row>
    <row r="96" spans="4:5" x14ac:dyDescent="0.25">
      <c r="D96" t="s">
        <v>37</v>
      </c>
      <c r="E96" t="s">
        <v>73</v>
      </c>
    </row>
    <row r="97" spans="3:5" x14ac:dyDescent="0.25">
      <c r="D97" t="s">
        <v>37</v>
      </c>
      <c r="E97" t="s">
        <v>74</v>
      </c>
    </row>
    <row r="99" spans="3:5" x14ac:dyDescent="0.25">
      <c r="C99">
        <v>7</v>
      </c>
      <c r="D99" t="s">
        <v>35</v>
      </c>
    </row>
    <row r="103" spans="3:5" x14ac:dyDescent="0.25">
      <c r="C103">
        <v>8</v>
      </c>
      <c r="D103" t="s">
        <v>36</v>
      </c>
    </row>
    <row r="131" spans="4:24" x14ac:dyDescent="0.25">
      <c r="L131">
        <v>1</v>
      </c>
      <c r="Q131">
        <v>12</v>
      </c>
      <c r="R131">
        <v>1</v>
      </c>
      <c r="W131">
        <v>12</v>
      </c>
    </row>
    <row r="132" spans="4:24" x14ac:dyDescent="0.25">
      <c r="L132">
        <v>7</v>
      </c>
      <c r="M132">
        <v>8</v>
      </c>
      <c r="N132">
        <v>9</v>
      </c>
      <c r="O132">
        <v>10</v>
      </c>
      <c r="P132">
        <v>11</v>
      </c>
      <c r="Q132">
        <v>12</v>
      </c>
      <c r="R132">
        <v>13</v>
      </c>
      <c r="S132">
        <v>14</v>
      </c>
      <c r="T132">
        <v>15</v>
      </c>
      <c r="U132">
        <v>16</v>
      </c>
      <c r="V132">
        <v>17</v>
      </c>
      <c r="W132">
        <v>18</v>
      </c>
      <c r="X132">
        <v>19</v>
      </c>
    </row>
    <row r="144" spans="4:24" x14ac:dyDescent="0.25">
      <c r="D144" s="3"/>
      <c r="E144" s="3"/>
    </row>
    <row r="146" spans="4:10" x14ac:dyDescent="0.25">
      <c r="D146" s="1"/>
    </row>
    <row r="149" spans="4:10" x14ac:dyDescent="0.25">
      <c r="E149" s="1"/>
      <c r="F149" s="1"/>
      <c r="G149" s="1"/>
      <c r="H149" s="1"/>
      <c r="I149" s="1"/>
      <c r="J149" s="1"/>
    </row>
    <row r="150" spans="4:10" x14ac:dyDescent="0.25">
      <c r="E150" s="1"/>
      <c r="F150" s="1"/>
      <c r="G150" s="1"/>
      <c r="H150" s="1"/>
      <c r="I150" s="1"/>
      <c r="J150" s="1"/>
    </row>
    <row r="151" spans="4:10" x14ac:dyDescent="0.25">
      <c r="E151" s="1"/>
      <c r="F151" s="1"/>
      <c r="G151" s="1"/>
      <c r="H151" s="1"/>
      <c r="I151" s="1"/>
      <c r="J151" s="1"/>
    </row>
    <row r="152" spans="4:10" x14ac:dyDescent="0.25">
      <c r="E152" s="1"/>
      <c r="F152" s="1"/>
      <c r="G152" s="1"/>
      <c r="H152" s="1"/>
      <c r="I152" s="1"/>
      <c r="J152" s="1"/>
    </row>
    <row r="153" spans="4:10" x14ac:dyDescent="0.25">
      <c r="E153" s="1"/>
      <c r="F153" s="1"/>
      <c r="G153" s="1"/>
      <c r="H153" s="1"/>
      <c r="I153" s="1"/>
      <c r="J153" s="1"/>
    </row>
    <row r="154" spans="4:10" x14ac:dyDescent="0.25">
      <c r="E154" s="1"/>
      <c r="F154" s="1"/>
      <c r="G154" s="1"/>
      <c r="H154" s="1"/>
      <c r="I154" s="1"/>
      <c r="J154" s="1"/>
    </row>
    <row r="156" spans="4:10" x14ac:dyDescent="0.25">
      <c r="E156" s="1"/>
    </row>
    <row r="161" spans="4:17" x14ac:dyDescent="0.25">
      <c r="D161" s="1"/>
      <c r="E161" s="1"/>
      <c r="F161" s="1"/>
      <c r="G161" s="1"/>
      <c r="H161" s="1"/>
      <c r="I161" s="1"/>
      <c r="J161" s="1"/>
      <c r="K161" s="1"/>
      <c r="L161" s="1"/>
      <c r="M161" s="1"/>
      <c r="N161" s="1"/>
      <c r="O161" s="1"/>
      <c r="P161" s="1"/>
      <c r="Q161" s="1"/>
    </row>
    <row r="164" spans="4:17" x14ac:dyDescent="0.25">
      <c r="E164" s="1"/>
    </row>
    <row r="169" spans="4:17" x14ac:dyDescent="0.25">
      <c r="E169" s="3"/>
      <c r="F169" s="3"/>
      <c r="G169" s="3"/>
      <c r="H169" s="3"/>
      <c r="I169" s="3"/>
    </row>
    <row r="171" spans="4:17" x14ac:dyDescent="0.25">
      <c r="G171" s="20"/>
      <c r="H171" s="20"/>
    </row>
    <row r="178" spans="5:6" x14ac:dyDescent="0.25">
      <c r="E178" s="3"/>
    </row>
    <row r="179" spans="5:6" ht="15" customHeight="1" x14ac:dyDescent="0.25">
      <c r="E179" s="1"/>
      <c r="F179" s="21"/>
    </row>
    <row r="180" spans="5:6" x14ac:dyDescent="0.25">
      <c r="E180" s="1"/>
      <c r="F180" s="21"/>
    </row>
    <row r="181" spans="5:6" x14ac:dyDescent="0.25">
      <c r="E181" s="1"/>
      <c r="F181" s="21"/>
    </row>
    <row r="182" spans="5:6" x14ac:dyDescent="0.25">
      <c r="E182" s="1"/>
      <c r="F182" s="21"/>
    </row>
    <row r="183" spans="5:6" x14ac:dyDescent="0.25">
      <c r="E183" s="1"/>
      <c r="F183" s="21"/>
    </row>
    <row r="184" spans="5:6" x14ac:dyDescent="0.25">
      <c r="E184" s="1"/>
      <c r="F184" s="21"/>
    </row>
    <row r="185" spans="5:6" x14ac:dyDescent="0.25">
      <c r="E185" s="1"/>
      <c r="F185" s="21"/>
    </row>
    <row r="186" spans="5:6" x14ac:dyDescent="0.25">
      <c r="E186" s="1"/>
      <c r="F186" s="21"/>
    </row>
    <row r="187" spans="5:6" x14ac:dyDescent="0.25">
      <c r="E187" s="1"/>
      <c r="F187" s="2"/>
    </row>
    <row r="188" spans="5:6" x14ac:dyDescent="0.25">
      <c r="E188" s="5"/>
      <c r="F188" s="2"/>
    </row>
    <row r="189" spans="5:6" x14ac:dyDescent="0.25">
      <c r="E189" s="5"/>
      <c r="F189" s="2"/>
    </row>
    <row r="190" spans="5:6" x14ac:dyDescent="0.25">
      <c r="E190" s="1"/>
      <c r="F190" s="2"/>
    </row>
    <row r="191" spans="5:6" x14ac:dyDescent="0.25">
      <c r="E191" s="1"/>
      <c r="F191" s="2"/>
    </row>
    <row r="192" spans="5:6" x14ac:dyDescent="0.25">
      <c r="E192" s="1"/>
      <c r="F192" s="2"/>
    </row>
    <row r="193" spans="4:6" x14ac:dyDescent="0.25">
      <c r="E193" s="1"/>
      <c r="F193" s="2"/>
    </row>
    <row r="194" spans="4:6" x14ac:dyDescent="0.25">
      <c r="E194" s="3"/>
    </row>
    <row r="204" spans="4:6" x14ac:dyDescent="0.25">
      <c r="D204" s="1"/>
    </row>
    <row r="209" spans="4:14" x14ac:dyDescent="0.25">
      <c r="E209" s="1"/>
      <c r="F209" s="1"/>
      <c r="G209" s="1"/>
    </row>
    <row r="210" spans="4:14" x14ac:dyDescent="0.25">
      <c r="E210" s="1"/>
      <c r="F210" s="1"/>
      <c r="G210" s="1"/>
    </row>
    <row r="211" spans="4:14" x14ac:dyDescent="0.25">
      <c r="E211" s="1"/>
      <c r="F211" s="1"/>
      <c r="G211" s="1"/>
    </row>
    <row r="212" spans="4:14" x14ac:dyDescent="0.25">
      <c r="E212" s="1"/>
      <c r="F212" s="1"/>
      <c r="G212" s="1"/>
    </row>
    <row r="213" spans="4:14" x14ac:dyDescent="0.25">
      <c r="E213" s="1"/>
      <c r="F213" s="1"/>
      <c r="G213" s="1"/>
    </row>
    <row r="214" spans="4:14" x14ac:dyDescent="0.25">
      <c r="E214" s="1"/>
      <c r="F214" s="1"/>
      <c r="G214" s="1"/>
    </row>
    <row r="216" spans="4:14" x14ac:dyDescent="0.25">
      <c r="E216" s="1"/>
    </row>
    <row r="218" spans="4:14" x14ac:dyDescent="0.25">
      <c r="E218" s="1"/>
    </row>
    <row r="219" spans="4:14" x14ac:dyDescent="0.25">
      <c r="E219" s="1"/>
    </row>
    <row r="220" spans="4:14" x14ac:dyDescent="0.25">
      <c r="E220" s="3"/>
    </row>
    <row r="221" spans="4:14" x14ac:dyDescent="0.25">
      <c r="D221" s="5"/>
      <c r="E221" s="5"/>
      <c r="F221" s="5"/>
      <c r="G221" s="5"/>
      <c r="H221" s="5"/>
      <c r="I221" s="5"/>
      <c r="J221" s="5"/>
      <c r="K221" s="5"/>
      <c r="L221" s="5"/>
      <c r="M221" s="5"/>
      <c r="N221" s="5"/>
    </row>
    <row r="222" spans="4:14" x14ac:dyDescent="0.25">
      <c r="D222" s="5"/>
      <c r="E222" s="5"/>
      <c r="F222" s="5"/>
      <c r="G222" s="5"/>
      <c r="H222" s="5"/>
      <c r="I222" s="5"/>
      <c r="J222" s="5"/>
      <c r="K222" s="5"/>
      <c r="L222" s="5"/>
      <c r="M222" s="5"/>
      <c r="N222" s="5"/>
    </row>
    <row r="223" spans="4:14" x14ac:dyDescent="0.25">
      <c r="D223" s="5"/>
      <c r="E223" s="5"/>
      <c r="F223" s="5"/>
      <c r="G223" s="5"/>
      <c r="H223" s="5"/>
      <c r="I223" s="5"/>
      <c r="J223" s="5"/>
      <c r="K223" s="5"/>
      <c r="L223" s="5"/>
      <c r="M223" s="5"/>
      <c r="N223" s="5"/>
    </row>
    <row r="224" spans="4:14" x14ac:dyDescent="0.25">
      <c r="E224" s="1"/>
    </row>
    <row r="225" spans="4:7" x14ac:dyDescent="0.25">
      <c r="E225" s="1"/>
    </row>
    <row r="226" spans="4:7" x14ac:dyDescent="0.25">
      <c r="E226" s="5"/>
    </row>
    <row r="227" spans="4:7" x14ac:dyDescent="0.25">
      <c r="E227" s="5"/>
    </row>
    <row r="228" spans="4:7" x14ac:dyDescent="0.25">
      <c r="E228" s="5"/>
    </row>
    <row r="230" spans="4:7" x14ac:dyDescent="0.25">
      <c r="D230" s="4"/>
      <c r="E230" s="4"/>
    </row>
    <row r="231" spans="4:7" x14ac:dyDescent="0.25">
      <c r="D231" s="4"/>
      <c r="E231" s="4"/>
    </row>
    <row r="232" spans="4:7" x14ac:dyDescent="0.25">
      <c r="E232" s="1"/>
      <c r="F232" s="1"/>
      <c r="G232" s="1"/>
    </row>
    <row r="233" spans="4:7" x14ac:dyDescent="0.25">
      <c r="E233" s="1"/>
      <c r="F233" s="1"/>
      <c r="G233" s="1"/>
    </row>
    <row r="234" spans="4:7" x14ac:dyDescent="0.25">
      <c r="E234" s="1"/>
      <c r="F234" s="1"/>
      <c r="G234" s="1"/>
    </row>
    <row r="236" spans="4:7" x14ac:dyDescent="0.25">
      <c r="E236" s="4"/>
    </row>
    <row r="237" spans="4:7" x14ac:dyDescent="0.25">
      <c r="E237" s="4"/>
    </row>
    <row r="242" spans="4:12" x14ac:dyDescent="0.25">
      <c r="D242" s="8"/>
    </row>
    <row r="243" spans="4:12" x14ac:dyDescent="0.25">
      <c r="D243" s="8"/>
    </row>
    <row r="244" spans="4:12" x14ac:dyDescent="0.25">
      <c r="D244" s="8"/>
    </row>
    <row r="252" spans="4:12" x14ac:dyDescent="0.25">
      <c r="L252" s="6"/>
    </row>
    <row r="254" spans="4:12" x14ac:dyDescent="0.25">
      <c r="E254" s="4"/>
      <c r="F254" s="4"/>
      <c r="G254" s="4"/>
      <c r="H254" s="4"/>
    </row>
    <row r="255" spans="4:12" x14ac:dyDescent="0.25">
      <c r="E255" s="4"/>
      <c r="F255" s="4"/>
      <c r="G255" s="4"/>
      <c r="H255" s="4"/>
    </row>
    <row r="271" spans="5:9" x14ac:dyDescent="0.25">
      <c r="E271" s="3"/>
      <c r="F271" s="3"/>
      <c r="G271" s="3"/>
      <c r="H271" s="3"/>
      <c r="I271" s="3"/>
    </row>
    <row r="273" spans="5:8" x14ac:dyDescent="0.25">
      <c r="G273" s="20"/>
      <c r="H273" s="20"/>
    </row>
    <row r="280" spans="5:8" x14ac:dyDescent="0.25">
      <c r="E280" s="3"/>
    </row>
    <row r="281" spans="5:8" x14ac:dyDescent="0.25">
      <c r="E281" s="1"/>
      <c r="F281" s="21"/>
    </row>
    <row r="282" spans="5:8" x14ac:dyDescent="0.25">
      <c r="E282" s="1"/>
      <c r="F282" s="21"/>
    </row>
    <row r="283" spans="5:8" x14ac:dyDescent="0.25">
      <c r="E283" s="1"/>
      <c r="F283" s="21"/>
    </row>
    <row r="284" spans="5:8" x14ac:dyDescent="0.25">
      <c r="E284" s="1"/>
      <c r="F284" s="21"/>
    </row>
    <row r="285" spans="5:8" x14ac:dyDescent="0.25">
      <c r="E285" s="1"/>
      <c r="F285" s="21"/>
    </row>
    <row r="286" spans="5:8" x14ac:dyDescent="0.25">
      <c r="E286" s="1"/>
      <c r="F286" s="21"/>
    </row>
    <row r="287" spans="5:8" x14ac:dyDescent="0.25">
      <c r="E287" s="1"/>
      <c r="F287" s="21"/>
    </row>
    <row r="288" spans="5:8" x14ac:dyDescent="0.25">
      <c r="E288" s="1"/>
      <c r="F288" s="21"/>
    </row>
    <row r="289" spans="5:6" x14ac:dyDescent="0.25">
      <c r="E289" s="1"/>
      <c r="F289" s="2"/>
    </row>
    <row r="290" spans="5:6" x14ac:dyDescent="0.25">
      <c r="E290" s="5"/>
      <c r="F290" s="2"/>
    </row>
    <row r="291" spans="5:6" x14ac:dyDescent="0.25">
      <c r="E291" s="5"/>
      <c r="F291" s="2"/>
    </row>
    <row r="292" spans="5:6" x14ac:dyDescent="0.25">
      <c r="E292" s="1"/>
      <c r="F292" s="2"/>
    </row>
    <row r="293" spans="5:6" x14ac:dyDescent="0.25">
      <c r="E293" s="1"/>
      <c r="F293" s="2"/>
    </row>
    <row r="294" spans="5:6" x14ac:dyDescent="0.25">
      <c r="E294" s="1"/>
      <c r="F294" s="2"/>
    </row>
  </sheetData>
  <mergeCells count="4">
    <mergeCell ref="G171:H171"/>
    <mergeCell ref="F179:F186"/>
    <mergeCell ref="G273:H273"/>
    <mergeCell ref="F281:F28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290"/>
  <sheetViews>
    <sheetView tabSelected="1" topLeftCell="C273" workbookViewId="0">
      <selection activeCell="F290" sqref="F290"/>
    </sheetView>
  </sheetViews>
  <sheetFormatPr defaultRowHeight="15" x14ac:dyDescent="0.25"/>
  <cols>
    <col min="3" max="3" width="13.5703125" customWidth="1"/>
    <col min="4" max="4" width="26.85546875" customWidth="1"/>
    <col min="5" max="5" width="18.28515625" customWidth="1"/>
    <col min="6" max="6" width="18.85546875" customWidth="1"/>
    <col min="7" max="7" width="19.28515625" customWidth="1"/>
    <col min="8" max="8" width="15.42578125" customWidth="1"/>
  </cols>
  <sheetData>
    <row r="2" spans="3:19" x14ac:dyDescent="0.25">
      <c r="I2" t="s">
        <v>180</v>
      </c>
      <c r="J2" t="s">
        <v>181</v>
      </c>
      <c r="L2" t="s">
        <v>182</v>
      </c>
      <c r="M2" t="s">
        <v>183</v>
      </c>
      <c r="O2" t="s">
        <v>184</v>
      </c>
      <c r="P2" t="s">
        <v>185</v>
      </c>
      <c r="R2" t="s">
        <v>186</v>
      </c>
      <c r="S2" t="s">
        <v>187</v>
      </c>
    </row>
    <row r="3" spans="3:19" x14ac:dyDescent="0.25">
      <c r="C3" s="3" t="s">
        <v>163</v>
      </c>
      <c r="D3" s="3"/>
      <c r="R3" t="s">
        <v>188</v>
      </c>
      <c r="S3" t="s">
        <v>189</v>
      </c>
    </row>
    <row r="4" spans="3:19" x14ac:dyDescent="0.25">
      <c r="R4" t="s">
        <v>190</v>
      </c>
      <c r="S4" t="s">
        <v>191</v>
      </c>
    </row>
    <row r="5" spans="3:19" x14ac:dyDescent="0.25">
      <c r="C5" s="1" t="s">
        <v>164</v>
      </c>
    </row>
    <row r="6" spans="3:19" x14ac:dyDescent="0.25">
      <c r="C6" s="1">
        <v>1</v>
      </c>
      <c r="D6" t="s">
        <v>165</v>
      </c>
    </row>
    <row r="7" spans="3:19" x14ac:dyDescent="0.25">
      <c r="C7" s="1"/>
      <c r="D7" t="s">
        <v>166</v>
      </c>
    </row>
    <row r="8" spans="3:19" x14ac:dyDescent="0.25">
      <c r="D8" t="s">
        <v>167</v>
      </c>
    </row>
    <row r="9" spans="3:19" x14ac:dyDescent="0.25">
      <c r="D9" t="s">
        <v>168</v>
      </c>
    </row>
    <row r="10" spans="3:19" x14ac:dyDescent="0.25">
      <c r="D10" t="s">
        <v>169</v>
      </c>
    </row>
    <row r="11" spans="3:19" x14ac:dyDescent="0.25">
      <c r="D11" t="s">
        <v>117</v>
      </c>
    </row>
    <row r="12" spans="3:19" x14ac:dyDescent="0.25">
      <c r="D12" s="1" t="s">
        <v>118</v>
      </c>
      <c r="E12" s="1" t="s">
        <v>170</v>
      </c>
      <c r="F12" s="1"/>
      <c r="G12" s="1"/>
      <c r="H12" s="1"/>
      <c r="I12" s="1"/>
    </row>
    <row r="13" spans="3:19" x14ac:dyDescent="0.25">
      <c r="D13" s="1" t="s">
        <v>119</v>
      </c>
      <c r="E13" s="1" t="s">
        <v>170</v>
      </c>
      <c r="F13" s="1"/>
      <c r="G13" s="1"/>
      <c r="H13" s="1"/>
      <c r="I13" s="1"/>
    </row>
    <row r="14" spans="3:19" x14ac:dyDescent="0.25">
      <c r="D14" s="1" t="s">
        <v>120</v>
      </c>
      <c r="E14" s="1" t="s">
        <v>170</v>
      </c>
      <c r="F14" s="1"/>
      <c r="G14" s="1"/>
      <c r="H14" s="1"/>
      <c r="I14" s="1"/>
    </row>
    <row r="15" spans="3:19" x14ac:dyDescent="0.25">
      <c r="D15" s="1" t="s">
        <v>121</v>
      </c>
      <c r="E15" s="1" t="s">
        <v>170</v>
      </c>
      <c r="F15" s="1"/>
      <c r="G15" s="1"/>
      <c r="H15" s="1"/>
      <c r="I15" s="1"/>
    </row>
    <row r="16" spans="3:19" x14ac:dyDescent="0.25">
      <c r="D16" s="1" t="s">
        <v>122</v>
      </c>
      <c r="E16" s="1" t="s">
        <v>170</v>
      </c>
      <c r="F16" s="1"/>
      <c r="G16" s="1"/>
      <c r="H16" s="1"/>
      <c r="I16" s="1"/>
    </row>
    <row r="17" spans="3:10" x14ac:dyDescent="0.25">
      <c r="D17" s="1" t="s">
        <v>123</v>
      </c>
      <c r="E17" s="1" t="s">
        <v>170</v>
      </c>
      <c r="F17" s="1"/>
      <c r="G17" s="1"/>
      <c r="H17" s="1"/>
      <c r="I17" s="1"/>
    </row>
    <row r="19" spans="3:10" x14ac:dyDescent="0.25">
      <c r="D19" s="1" t="s">
        <v>124</v>
      </c>
    </row>
    <row r="21" spans="3:10" x14ac:dyDescent="0.25">
      <c r="C21">
        <v>2</v>
      </c>
      <c r="D21" t="s">
        <v>81</v>
      </c>
    </row>
    <row r="23" spans="3:10" x14ac:dyDescent="0.25">
      <c r="C23">
        <v>3</v>
      </c>
      <c r="D23" t="s">
        <v>197</v>
      </c>
    </row>
    <row r="24" spans="3:10" x14ac:dyDescent="0.25">
      <c r="D24" t="s">
        <v>82</v>
      </c>
    </row>
    <row r="25" spans="3:10" x14ac:dyDescent="0.25">
      <c r="C25" s="1"/>
      <c r="D25" s="1" t="s">
        <v>85</v>
      </c>
      <c r="E25" s="1"/>
      <c r="F25" s="1"/>
      <c r="G25" s="1"/>
      <c r="H25" s="1"/>
      <c r="I25" s="1"/>
      <c r="J25" s="1"/>
    </row>
    <row r="26" spans="3:10" x14ac:dyDescent="0.25">
      <c r="D26" t="s">
        <v>83</v>
      </c>
    </row>
    <row r="27" spans="3:10" x14ac:dyDescent="0.25">
      <c r="D27" t="s">
        <v>84</v>
      </c>
    </row>
    <row r="28" spans="3:10" x14ac:dyDescent="0.25">
      <c r="D28" s="1" t="s">
        <v>86</v>
      </c>
    </row>
    <row r="29" spans="3:10" x14ac:dyDescent="0.25">
      <c r="C29">
        <v>4</v>
      </c>
      <c r="D29" t="s">
        <v>208</v>
      </c>
    </row>
    <row r="30" spans="3:10" x14ac:dyDescent="0.25">
      <c r="D30" t="s">
        <v>198</v>
      </c>
    </row>
    <row r="31" spans="3:10" x14ac:dyDescent="0.25">
      <c r="D31" t="s">
        <v>199</v>
      </c>
    </row>
    <row r="32" spans="3:10" x14ac:dyDescent="0.25">
      <c r="D32" t="s">
        <v>200</v>
      </c>
    </row>
    <row r="34" spans="3:8" x14ac:dyDescent="0.25">
      <c r="C34">
        <v>5</v>
      </c>
      <c r="D34" t="s">
        <v>201</v>
      </c>
    </row>
    <row r="36" spans="3:8" x14ac:dyDescent="0.25">
      <c r="C36" t="s">
        <v>93</v>
      </c>
      <c r="D36" s="3" t="s">
        <v>131</v>
      </c>
      <c r="E36" s="3"/>
      <c r="F36" s="3" t="s">
        <v>94</v>
      </c>
      <c r="G36" s="3"/>
      <c r="H36" s="3" t="s">
        <v>101</v>
      </c>
    </row>
    <row r="37" spans="3:8" x14ac:dyDescent="0.25">
      <c r="D37" t="s">
        <v>87</v>
      </c>
      <c r="F37" t="s">
        <v>95</v>
      </c>
      <c r="H37" t="s">
        <v>102</v>
      </c>
    </row>
    <row r="38" spans="3:8" x14ac:dyDescent="0.25">
      <c r="D38" t="s">
        <v>88</v>
      </c>
      <c r="F38" s="20" t="s">
        <v>110</v>
      </c>
      <c r="G38" s="20"/>
      <c r="H38" t="s">
        <v>96</v>
      </c>
    </row>
    <row r="39" spans="3:8" x14ac:dyDescent="0.25">
      <c r="D39" t="s">
        <v>89</v>
      </c>
      <c r="F39" t="s">
        <v>111</v>
      </c>
      <c r="H39" t="s">
        <v>112</v>
      </c>
    </row>
    <row r="40" spans="3:8" x14ac:dyDescent="0.25">
      <c r="D40" t="s">
        <v>90</v>
      </c>
      <c r="F40" t="s">
        <v>97</v>
      </c>
      <c r="H40" t="s">
        <v>95</v>
      </c>
    </row>
    <row r="41" spans="3:8" x14ac:dyDescent="0.25">
      <c r="D41" t="s">
        <v>91</v>
      </c>
      <c r="F41" t="s">
        <v>98</v>
      </c>
    </row>
    <row r="42" spans="3:8" x14ac:dyDescent="0.25">
      <c r="D42" t="s">
        <v>92</v>
      </c>
      <c r="F42" t="s">
        <v>99</v>
      </c>
    </row>
    <row r="43" spans="3:8" x14ac:dyDescent="0.25">
      <c r="D43" t="s">
        <v>104</v>
      </c>
      <c r="F43" t="s">
        <v>100</v>
      </c>
    </row>
    <row r="45" spans="3:8" x14ac:dyDescent="0.25">
      <c r="D45" s="3" t="s">
        <v>132</v>
      </c>
    </row>
    <row r="46" spans="3:8" x14ac:dyDescent="0.25">
      <c r="D46" s="1" t="s">
        <v>105</v>
      </c>
      <c r="E46" s="21" t="s">
        <v>109</v>
      </c>
    </row>
    <row r="47" spans="3:8" x14ac:dyDescent="0.25">
      <c r="D47" s="1" t="s">
        <v>107</v>
      </c>
      <c r="E47" s="21"/>
    </row>
    <row r="48" spans="3:8" x14ac:dyDescent="0.25">
      <c r="D48" s="1" t="s">
        <v>106</v>
      </c>
      <c r="E48" s="21"/>
    </row>
    <row r="49" spans="3:5" x14ac:dyDescent="0.25">
      <c r="D49" s="1" t="s">
        <v>108</v>
      </c>
      <c r="E49" s="21"/>
    </row>
    <row r="50" spans="3:5" x14ac:dyDescent="0.25">
      <c r="D50" s="1" t="s">
        <v>126</v>
      </c>
      <c r="E50" s="21"/>
    </row>
    <row r="51" spans="3:5" x14ac:dyDescent="0.25">
      <c r="D51" s="1" t="s">
        <v>127</v>
      </c>
      <c r="E51" s="21"/>
    </row>
    <row r="52" spans="3:5" x14ac:dyDescent="0.25">
      <c r="D52" s="1" t="s">
        <v>128</v>
      </c>
      <c r="E52" s="21"/>
    </row>
    <row r="53" spans="3:5" x14ac:dyDescent="0.25">
      <c r="D53" s="1" t="s">
        <v>129</v>
      </c>
      <c r="E53" s="21"/>
    </row>
    <row r="54" spans="3:5" x14ac:dyDescent="0.25">
      <c r="D54" s="1"/>
      <c r="E54" s="2"/>
    </row>
    <row r="55" spans="3:5" x14ac:dyDescent="0.25">
      <c r="D55" t="s">
        <v>202</v>
      </c>
    </row>
    <row r="56" spans="3:5" x14ac:dyDescent="0.25">
      <c r="D56" t="s">
        <v>152</v>
      </c>
    </row>
    <row r="57" spans="3:5" x14ac:dyDescent="0.25">
      <c r="D57" t="s">
        <v>157</v>
      </c>
    </row>
    <row r="58" spans="3:5" x14ac:dyDescent="0.25">
      <c r="D58" t="s">
        <v>171</v>
      </c>
    </row>
    <row r="59" spans="3:5" x14ac:dyDescent="0.25">
      <c r="D59" s="7" t="s">
        <v>172</v>
      </c>
    </row>
    <row r="60" spans="3:5" x14ac:dyDescent="0.25">
      <c r="D60" s="1" t="s">
        <v>173</v>
      </c>
      <c r="E60" s="2"/>
    </row>
    <row r="61" spans="3:5" x14ac:dyDescent="0.25">
      <c r="D61" s="1" t="s">
        <v>175</v>
      </c>
      <c r="E61" s="2"/>
    </row>
    <row r="62" spans="3:5" x14ac:dyDescent="0.25">
      <c r="D62" s="1" t="s">
        <v>174</v>
      </c>
      <c r="E62" s="2"/>
    </row>
    <row r="63" spans="3:5" x14ac:dyDescent="0.25">
      <c r="D63" s="1"/>
      <c r="E63" s="2"/>
    </row>
    <row r="64" spans="3:5" x14ac:dyDescent="0.25">
      <c r="C64" t="s">
        <v>103</v>
      </c>
      <c r="D64" s="3" t="s">
        <v>131</v>
      </c>
    </row>
    <row r="65" spans="3:6" x14ac:dyDescent="0.25">
      <c r="D65" t="s">
        <v>87</v>
      </c>
      <c r="F65" t="s">
        <v>130</v>
      </c>
    </row>
    <row r="66" spans="3:6" x14ac:dyDescent="0.25">
      <c r="D66" t="s">
        <v>88</v>
      </c>
      <c r="F66" t="s">
        <v>133</v>
      </c>
    </row>
    <row r="67" spans="3:6" x14ac:dyDescent="0.25">
      <c r="D67" t="s">
        <v>89</v>
      </c>
    </row>
    <row r="68" spans="3:6" x14ac:dyDescent="0.25">
      <c r="D68" t="s">
        <v>90</v>
      </c>
      <c r="F68" t="s">
        <v>134</v>
      </c>
    </row>
    <row r="69" spans="3:6" x14ac:dyDescent="0.25">
      <c r="D69" t="s">
        <v>91</v>
      </c>
    </row>
    <row r="70" spans="3:6" x14ac:dyDescent="0.25">
      <c r="D70" t="s">
        <v>92</v>
      </c>
    </row>
    <row r="71" spans="3:6" x14ac:dyDescent="0.25">
      <c r="D71" t="s">
        <v>104</v>
      </c>
    </row>
    <row r="73" spans="3:6" x14ac:dyDescent="0.25">
      <c r="C73">
        <v>6</v>
      </c>
      <c r="D73" t="s">
        <v>176</v>
      </c>
    </row>
    <row r="74" spans="3:6" x14ac:dyDescent="0.25">
      <c r="C74" s="1"/>
    </row>
    <row r="76" spans="3:6" x14ac:dyDescent="0.25">
      <c r="C76">
        <v>7</v>
      </c>
      <c r="D76" t="s">
        <v>210</v>
      </c>
    </row>
    <row r="78" spans="3:6" x14ac:dyDescent="0.25">
      <c r="C78">
        <v>8</v>
      </c>
      <c r="D78" t="s">
        <v>211</v>
      </c>
    </row>
    <row r="81" spans="3:9" x14ac:dyDescent="0.25">
      <c r="C81" s="1" t="s">
        <v>177</v>
      </c>
    </row>
    <row r="82" spans="3:9" x14ac:dyDescent="0.25">
      <c r="C82" s="1">
        <v>1</v>
      </c>
      <c r="D82" t="s">
        <v>165</v>
      </c>
    </row>
    <row r="83" spans="3:9" x14ac:dyDescent="0.25">
      <c r="D83" t="s">
        <v>178</v>
      </c>
    </row>
    <row r="84" spans="3:9" x14ac:dyDescent="0.25">
      <c r="D84" t="s">
        <v>179</v>
      </c>
    </row>
    <row r="85" spans="3:9" x14ac:dyDescent="0.25">
      <c r="D85" t="s">
        <v>168</v>
      </c>
      <c r="E85" s="1"/>
      <c r="F85" s="1"/>
    </row>
    <row r="86" spans="3:9" x14ac:dyDescent="0.25">
      <c r="D86" t="s">
        <v>169</v>
      </c>
    </row>
    <row r="88" spans="3:9" x14ac:dyDescent="0.25">
      <c r="D88" t="s">
        <v>117</v>
      </c>
    </row>
    <row r="89" spans="3:9" x14ac:dyDescent="0.25">
      <c r="D89" s="1" t="s">
        <v>118</v>
      </c>
      <c r="E89" s="1" t="s">
        <v>170</v>
      </c>
      <c r="F89" s="1"/>
      <c r="G89" s="1"/>
      <c r="H89" s="1"/>
      <c r="I89" s="1"/>
    </row>
    <row r="90" spans="3:9" x14ac:dyDescent="0.25">
      <c r="D90" s="1" t="s">
        <v>119</v>
      </c>
      <c r="E90" s="1" t="s">
        <v>170</v>
      </c>
      <c r="F90" s="1"/>
      <c r="G90" s="1"/>
      <c r="H90" s="1"/>
      <c r="I90" s="1"/>
    </row>
    <row r="91" spans="3:9" x14ac:dyDescent="0.25">
      <c r="C91" s="5"/>
      <c r="D91" s="1" t="s">
        <v>120</v>
      </c>
      <c r="E91" s="1" t="s">
        <v>170</v>
      </c>
      <c r="F91" s="1"/>
      <c r="G91" s="1"/>
      <c r="H91" s="1"/>
      <c r="I91" s="1"/>
    </row>
    <row r="92" spans="3:9" x14ac:dyDescent="0.25">
      <c r="C92" s="5"/>
      <c r="D92" s="1" t="s">
        <v>121</v>
      </c>
      <c r="E92" s="1" t="s">
        <v>170</v>
      </c>
      <c r="F92" s="1"/>
      <c r="G92" s="1"/>
      <c r="H92" s="1"/>
      <c r="I92" s="1"/>
    </row>
    <row r="93" spans="3:9" x14ac:dyDescent="0.25">
      <c r="C93" s="5"/>
      <c r="D93" s="1" t="s">
        <v>122</v>
      </c>
      <c r="E93" s="1" t="s">
        <v>170</v>
      </c>
      <c r="F93" s="1"/>
      <c r="G93" s="1"/>
      <c r="H93" s="1"/>
      <c r="I93" s="1"/>
    </row>
    <row r="94" spans="3:9" x14ac:dyDescent="0.25">
      <c r="D94" s="1" t="s">
        <v>123</v>
      </c>
      <c r="E94" s="1" t="s">
        <v>170</v>
      </c>
      <c r="F94" s="1"/>
      <c r="G94" s="1"/>
      <c r="H94" s="1"/>
      <c r="I94" s="1"/>
    </row>
    <row r="95" spans="3:9" x14ac:dyDescent="0.25">
      <c r="D95" s="1"/>
      <c r="E95" s="1"/>
      <c r="F95" s="1"/>
      <c r="G95" s="1"/>
      <c r="H95" s="1"/>
      <c r="I95" s="1"/>
    </row>
    <row r="96" spans="3:9" x14ac:dyDescent="0.25">
      <c r="D96" s="4" t="s">
        <v>113</v>
      </c>
      <c r="E96" s="1"/>
      <c r="F96" s="1"/>
      <c r="G96" s="1"/>
      <c r="H96" s="1"/>
      <c r="I96" s="1"/>
    </row>
    <row r="97" spans="3:9" x14ac:dyDescent="0.25">
      <c r="D97" s="1"/>
    </row>
    <row r="98" spans="3:9" x14ac:dyDescent="0.25">
      <c r="C98">
        <v>2</v>
      </c>
      <c r="D98" s="3" t="s">
        <v>135</v>
      </c>
    </row>
    <row r="99" spans="3:9" x14ac:dyDescent="0.25">
      <c r="D99" s="3"/>
    </row>
    <row r="100" spans="3:9" x14ac:dyDescent="0.25">
      <c r="D100" s="3"/>
      <c r="E100" t="s">
        <v>118</v>
      </c>
      <c r="F100" t="s">
        <v>119</v>
      </c>
      <c r="G100" t="s">
        <v>212</v>
      </c>
      <c r="H100" t="s">
        <v>213</v>
      </c>
      <c r="I100" t="s">
        <v>214</v>
      </c>
    </row>
    <row r="101" spans="3:9" x14ac:dyDescent="0.25">
      <c r="D101" s="3"/>
      <c r="E101" t="s">
        <v>215</v>
      </c>
      <c r="F101" t="s">
        <v>183</v>
      </c>
      <c r="G101" t="s">
        <v>216</v>
      </c>
      <c r="H101" t="s">
        <v>217</v>
      </c>
    </row>
    <row r="102" spans="3:9" x14ac:dyDescent="0.25">
      <c r="D102" s="3"/>
    </row>
    <row r="103" spans="3:9" x14ac:dyDescent="0.25">
      <c r="D103" s="5" t="s">
        <v>196</v>
      </c>
      <c r="E103" s="5"/>
      <c r="F103" s="5"/>
      <c r="G103" s="5"/>
    </row>
    <row r="104" spans="3:9" x14ac:dyDescent="0.25">
      <c r="D104" s="5" t="s">
        <v>192</v>
      </c>
      <c r="E104" s="5"/>
      <c r="F104" s="5"/>
      <c r="G104" s="5"/>
    </row>
    <row r="105" spans="3:9" x14ac:dyDescent="0.25">
      <c r="D105" s="5" t="s">
        <v>136</v>
      </c>
      <c r="E105" s="5"/>
      <c r="F105" s="5"/>
      <c r="G105" s="5"/>
    </row>
    <row r="106" spans="3:9" x14ac:dyDescent="0.25">
      <c r="C106" s="4"/>
      <c r="D106" s="1" t="s">
        <v>137</v>
      </c>
    </row>
    <row r="107" spans="3:9" x14ac:dyDescent="0.25">
      <c r="C107" s="4"/>
      <c r="D107" s="1" t="s">
        <v>138</v>
      </c>
    </row>
    <row r="108" spans="3:9" x14ac:dyDescent="0.25">
      <c r="D108" s="5" t="s">
        <v>193</v>
      </c>
    </row>
    <row r="109" spans="3:9" x14ac:dyDescent="0.25">
      <c r="D109" s="5" t="s">
        <v>194</v>
      </c>
    </row>
    <row r="110" spans="3:9" x14ac:dyDescent="0.25">
      <c r="D110" s="5" t="s">
        <v>195</v>
      </c>
    </row>
    <row r="111" spans="3:9" x14ac:dyDescent="0.25">
      <c r="D111" s="5" t="s">
        <v>139</v>
      </c>
    </row>
    <row r="112" spans="3:9" x14ac:dyDescent="0.25">
      <c r="D112" s="5"/>
    </row>
    <row r="113" spans="3:10" x14ac:dyDescent="0.25">
      <c r="D113" s="1" t="s">
        <v>114</v>
      </c>
      <c r="E113" s="1"/>
      <c r="F113" s="1"/>
    </row>
    <row r="114" spans="3:10" x14ac:dyDescent="0.25">
      <c r="D114" s="1" t="s">
        <v>116</v>
      </c>
      <c r="E114" s="1"/>
      <c r="F114" s="1"/>
    </row>
    <row r="115" spans="3:10" x14ac:dyDescent="0.25">
      <c r="D115" s="1" t="s">
        <v>115</v>
      </c>
      <c r="E115" s="1"/>
      <c r="F115" s="1"/>
    </row>
    <row r="117" spans="3:10" x14ac:dyDescent="0.25">
      <c r="D117" t="s">
        <v>81</v>
      </c>
    </row>
    <row r="120" spans="3:10" x14ac:dyDescent="0.25">
      <c r="C120">
        <v>3</v>
      </c>
      <c r="D120" t="s">
        <v>197</v>
      </c>
    </row>
    <row r="121" spans="3:10" x14ac:dyDescent="0.25">
      <c r="D121" t="s">
        <v>82</v>
      </c>
    </row>
    <row r="122" spans="3:10" x14ac:dyDescent="0.25">
      <c r="C122" s="1"/>
      <c r="D122" s="1" t="s">
        <v>85</v>
      </c>
      <c r="E122" s="1"/>
      <c r="F122" s="1"/>
      <c r="G122" s="1"/>
      <c r="H122" s="1"/>
      <c r="I122" s="1"/>
      <c r="J122" s="1"/>
    </row>
    <row r="123" spans="3:10" x14ac:dyDescent="0.25">
      <c r="D123" t="s">
        <v>83</v>
      </c>
    </row>
    <row r="124" spans="3:10" x14ac:dyDescent="0.25">
      <c r="D124" t="s">
        <v>84</v>
      </c>
    </row>
    <row r="125" spans="3:10" x14ac:dyDescent="0.25">
      <c r="D125" s="1" t="s">
        <v>86</v>
      </c>
    </row>
    <row r="126" spans="3:10" x14ac:dyDescent="0.25">
      <c r="D126" s="1"/>
    </row>
    <row r="127" spans="3:10" x14ac:dyDescent="0.25">
      <c r="C127">
        <v>4</v>
      </c>
      <c r="D127" t="s">
        <v>208</v>
      </c>
    </row>
    <row r="128" spans="3:10" x14ac:dyDescent="0.25">
      <c r="D128" t="s">
        <v>203</v>
      </c>
    </row>
    <row r="129" spans="3:7" x14ac:dyDescent="0.25">
      <c r="D129" t="s">
        <v>204</v>
      </c>
    </row>
    <row r="130" spans="3:7" x14ac:dyDescent="0.25">
      <c r="D130" t="s">
        <v>205</v>
      </c>
    </row>
    <row r="132" spans="3:7" x14ac:dyDescent="0.25">
      <c r="D132" t="s">
        <v>206</v>
      </c>
    </row>
    <row r="133" spans="3:7" x14ac:dyDescent="0.25">
      <c r="D133" t="s">
        <v>207</v>
      </c>
    </row>
    <row r="136" spans="3:7" x14ac:dyDescent="0.25">
      <c r="C136">
        <v>5</v>
      </c>
      <c r="D136" t="s">
        <v>151</v>
      </c>
    </row>
    <row r="137" spans="3:7" x14ac:dyDescent="0.25">
      <c r="D137" t="s">
        <v>158</v>
      </c>
    </row>
    <row r="138" spans="3:7" x14ac:dyDescent="0.25">
      <c r="D138" t="s">
        <v>159</v>
      </c>
    </row>
    <row r="140" spans="3:7" x14ac:dyDescent="0.25">
      <c r="D140" t="s">
        <v>140</v>
      </c>
    </row>
    <row r="141" spans="3:7" x14ac:dyDescent="0.25">
      <c r="D141" t="s">
        <v>142</v>
      </c>
      <c r="G141" t="s">
        <v>154</v>
      </c>
    </row>
    <row r="142" spans="3:7" x14ac:dyDescent="0.25">
      <c r="D142" t="s">
        <v>143</v>
      </c>
      <c r="G142" t="s">
        <v>154</v>
      </c>
    </row>
    <row r="143" spans="3:7" x14ac:dyDescent="0.25">
      <c r="D143" t="s">
        <v>144</v>
      </c>
      <c r="G143" t="s">
        <v>154</v>
      </c>
    </row>
    <row r="144" spans="3:7" x14ac:dyDescent="0.25">
      <c r="D144" s="4" t="s">
        <v>145</v>
      </c>
      <c r="E144" s="4"/>
      <c r="F144" s="4"/>
      <c r="G144" s="4" t="s">
        <v>154</v>
      </c>
    </row>
    <row r="145" spans="4:8" x14ac:dyDescent="0.25">
      <c r="D145" s="4" t="s">
        <v>153</v>
      </c>
      <c r="E145" s="4"/>
      <c r="F145" s="4"/>
      <c r="G145" s="4" t="s">
        <v>154</v>
      </c>
    </row>
    <row r="146" spans="4:8" x14ac:dyDescent="0.25">
      <c r="D146" t="s">
        <v>156</v>
      </c>
      <c r="H146" t="s">
        <v>155</v>
      </c>
    </row>
    <row r="147" spans="4:8" x14ac:dyDescent="0.25">
      <c r="D147" t="s">
        <v>160</v>
      </c>
    </row>
    <row r="148" spans="4:8" x14ac:dyDescent="0.25">
      <c r="D148" t="s">
        <v>152</v>
      </c>
    </row>
    <row r="149" spans="4:8" x14ac:dyDescent="0.25">
      <c r="D149" t="s">
        <v>157</v>
      </c>
    </row>
    <row r="150" spans="4:8" x14ac:dyDescent="0.25">
      <c r="D150" t="s">
        <v>161</v>
      </c>
    </row>
    <row r="151" spans="4:8" x14ac:dyDescent="0.25">
      <c r="D151" t="s">
        <v>162</v>
      </c>
    </row>
    <row r="153" spans="4:8" x14ac:dyDescent="0.25">
      <c r="D153" t="s">
        <v>141</v>
      </c>
    </row>
    <row r="154" spans="4:8" x14ac:dyDescent="0.25">
      <c r="D154" t="s">
        <v>146</v>
      </c>
      <c r="G154" t="s">
        <v>154</v>
      </c>
    </row>
    <row r="155" spans="4:8" x14ac:dyDescent="0.25">
      <c r="D155" t="s">
        <v>147</v>
      </c>
      <c r="G155" t="s">
        <v>154</v>
      </c>
    </row>
    <row r="156" spans="4:8" x14ac:dyDescent="0.25">
      <c r="D156" t="s">
        <v>148</v>
      </c>
      <c r="F156" t="s">
        <v>149</v>
      </c>
      <c r="G156" t="s">
        <v>154</v>
      </c>
    </row>
    <row r="157" spans="4:8" x14ac:dyDescent="0.25">
      <c r="H157" t="s">
        <v>155</v>
      </c>
    </row>
    <row r="159" spans="4:8" x14ac:dyDescent="0.25">
      <c r="D159" t="s">
        <v>125</v>
      </c>
    </row>
    <row r="161" spans="3:13" x14ac:dyDescent="0.25">
      <c r="C161" t="s">
        <v>93</v>
      </c>
      <c r="D161" s="3" t="s">
        <v>131</v>
      </c>
      <c r="E161" s="3"/>
      <c r="F161" s="3" t="s">
        <v>94</v>
      </c>
      <c r="G161" s="3"/>
      <c r="H161" s="3" t="s">
        <v>101</v>
      </c>
    </row>
    <row r="162" spans="3:13" x14ac:dyDescent="0.25">
      <c r="D162" t="s">
        <v>87</v>
      </c>
      <c r="F162" t="s">
        <v>95</v>
      </c>
      <c r="H162" t="s">
        <v>102</v>
      </c>
    </row>
    <row r="163" spans="3:13" x14ac:dyDescent="0.25">
      <c r="D163" t="s">
        <v>88</v>
      </c>
      <c r="F163" s="20" t="s">
        <v>110</v>
      </c>
      <c r="G163" s="20"/>
      <c r="H163" t="s">
        <v>96</v>
      </c>
    </row>
    <row r="164" spans="3:13" x14ac:dyDescent="0.25">
      <c r="D164" t="s">
        <v>89</v>
      </c>
      <c r="F164" t="s">
        <v>220</v>
      </c>
      <c r="H164" t="s">
        <v>112</v>
      </c>
    </row>
    <row r="165" spans="3:13" x14ac:dyDescent="0.25">
      <c r="D165" t="s">
        <v>90</v>
      </c>
      <c r="F165" t="s">
        <v>222</v>
      </c>
      <c r="H165" t="s">
        <v>95</v>
      </c>
    </row>
    <row r="166" spans="3:13" x14ac:dyDescent="0.25">
      <c r="D166" t="s">
        <v>91</v>
      </c>
      <c r="F166" t="s">
        <v>221</v>
      </c>
    </row>
    <row r="167" spans="3:13" x14ac:dyDescent="0.25">
      <c r="D167" t="s">
        <v>92</v>
      </c>
      <c r="F167" t="s">
        <v>98</v>
      </c>
    </row>
    <row r="168" spans="3:13" x14ac:dyDescent="0.25">
      <c r="D168" t="s">
        <v>104</v>
      </c>
      <c r="F168" t="s">
        <v>99</v>
      </c>
    </row>
    <row r="169" spans="3:13" x14ac:dyDescent="0.25">
      <c r="F169" t="s">
        <v>100</v>
      </c>
    </row>
    <row r="170" spans="3:13" x14ac:dyDescent="0.25">
      <c r="D170" s="3" t="s">
        <v>132</v>
      </c>
      <c r="F170" t="s">
        <v>219</v>
      </c>
      <c r="I170" s="22"/>
      <c r="J170" s="22"/>
      <c r="K170" s="22"/>
      <c r="L170" s="22"/>
      <c r="M170" s="22"/>
    </row>
    <row r="171" spans="3:13" x14ac:dyDescent="0.25">
      <c r="D171" s="1" t="s">
        <v>105</v>
      </c>
      <c r="E171" s="21" t="s">
        <v>109</v>
      </c>
    </row>
    <row r="172" spans="3:13" x14ac:dyDescent="0.25">
      <c r="D172" s="1" t="s">
        <v>107</v>
      </c>
      <c r="E172" s="21"/>
    </row>
    <row r="173" spans="3:13" x14ac:dyDescent="0.25">
      <c r="D173" s="1" t="s">
        <v>106</v>
      </c>
      <c r="E173" s="21"/>
    </row>
    <row r="174" spans="3:13" x14ac:dyDescent="0.25">
      <c r="D174" s="1" t="s">
        <v>108</v>
      </c>
      <c r="E174" s="21"/>
    </row>
    <row r="175" spans="3:13" x14ac:dyDescent="0.25">
      <c r="D175" s="1" t="s">
        <v>126</v>
      </c>
      <c r="E175" s="21"/>
    </row>
    <row r="176" spans="3:13" x14ac:dyDescent="0.25">
      <c r="D176" s="1" t="s">
        <v>127</v>
      </c>
      <c r="E176" s="21"/>
    </row>
    <row r="177" spans="3:5" x14ac:dyDescent="0.25">
      <c r="D177" s="1" t="s">
        <v>128</v>
      </c>
      <c r="E177" s="21"/>
    </row>
    <row r="178" spans="3:5" x14ac:dyDescent="0.25">
      <c r="D178" s="1" t="s">
        <v>129</v>
      </c>
      <c r="E178" s="21"/>
    </row>
    <row r="179" spans="3:5" x14ac:dyDescent="0.25">
      <c r="D179" s="1"/>
      <c r="E179" s="9"/>
    </row>
    <row r="180" spans="3:5" x14ac:dyDescent="0.25">
      <c r="D180" s="1"/>
      <c r="E180" s="2"/>
    </row>
    <row r="181" spans="3:5" x14ac:dyDescent="0.25">
      <c r="D181" t="s">
        <v>202</v>
      </c>
    </row>
    <row r="182" spans="3:5" x14ac:dyDescent="0.25">
      <c r="D182" t="s">
        <v>152</v>
      </c>
    </row>
    <row r="183" spans="3:5" x14ac:dyDescent="0.25">
      <c r="D183" t="s">
        <v>157</v>
      </c>
    </row>
    <row r="184" spans="3:5" x14ac:dyDescent="0.25">
      <c r="D184" t="s">
        <v>209</v>
      </c>
    </row>
    <row r="185" spans="3:5" x14ac:dyDescent="0.25">
      <c r="D185" s="7" t="s">
        <v>172</v>
      </c>
    </row>
    <row r="186" spans="3:5" x14ac:dyDescent="0.25">
      <c r="D186" s="1" t="s">
        <v>173</v>
      </c>
      <c r="E186" s="2"/>
    </row>
    <row r="187" spans="3:5" x14ac:dyDescent="0.25">
      <c r="D187" s="1" t="s">
        <v>175</v>
      </c>
      <c r="E187" s="2"/>
    </row>
    <row r="188" spans="3:5" x14ac:dyDescent="0.25">
      <c r="D188" s="1" t="s">
        <v>174</v>
      </c>
      <c r="E188" s="2"/>
    </row>
    <row r="191" spans="3:5" x14ac:dyDescent="0.25">
      <c r="C191">
        <v>6</v>
      </c>
      <c r="D191" t="s">
        <v>176</v>
      </c>
    </row>
    <row r="192" spans="3:5" x14ac:dyDescent="0.25">
      <c r="C192" s="1"/>
    </row>
    <row r="194" spans="3:8" x14ac:dyDescent="0.25">
      <c r="C194">
        <v>7</v>
      </c>
      <c r="D194" t="s">
        <v>210</v>
      </c>
    </row>
    <row r="196" spans="3:8" x14ac:dyDescent="0.25">
      <c r="C196">
        <v>8</v>
      </c>
      <c r="D196" t="s">
        <v>211</v>
      </c>
    </row>
    <row r="201" spans="3:8" x14ac:dyDescent="0.25">
      <c r="F201" t="s">
        <v>218</v>
      </c>
      <c r="G201" t="s">
        <v>91</v>
      </c>
      <c r="H201" t="s">
        <v>87</v>
      </c>
    </row>
    <row r="206" spans="3:8" x14ac:dyDescent="0.25">
      <c r="C206">
        <v>9</v>
      </c>
      <c r="D206" t="s">
        <v>223</v>
      </c>
    </row>
    <row r="213" spans="4:7" x14ac:dyDescent="0.25">
      <c r="D213" t="s">
        <v>398</v>
      </c>
    </row>
    <row r="214" spans="4:7" x14ac:dyDescent="0.25">
      <c r="D214" t="s">
        <v>399</v>
      </c>
      <c r="E214" t="s">
        <v>367</v>
      </c>
    </row>
    <row r="215" spans="4:7" x14ac:dyDescent="0.25">
      <c r="E215" t="s">
        <v>368</v>
      </c>
    </row>
    <row r="216" spans="4:7" x14ac:dyDescent="0.25">
      <c r="E216" t="s">
        <v>369</v>
      </c>
      <c r="F216" t="s">
        <v>371</v>
      </c>
      <c r="G216" t="s">
        <v>372</v>
      </c>
    </row>
    <row r="217" spans="4:7" x14ac:dyDescent="0.25">
      <c r="E217" t="s">
        <v>370</v>
      </c>
    </row>
    <row r="219" spans="4:7" x14ac:dyDescent="0.25">
      <c r="D219" t="s">
        <v>400</v>
      </c>
      <c r="E219" t="s">
        <v>401</v>
      </c>
    </row>
    <row r="220" spans="4:7" x14ac:dyDescent="0.25">
      <c r="D220" t="s">
        <v>400</v>
      </c>
    </row>
    <row r="221" spans="4:7" x14ac:dyDescent="0.25">
      <c r="D221" s="3" t="s">
        <v>373</v>
      </c>
      <c r="E221" t="s">
        <v>402</v>
      </c>
    </row>
    <row r="222" spans="4:7" x14ac:dyDescent="0.25">
      <c r="E222" t="s">
        <v>404</v>
      </c>
    </row>
    <row r="223" spans="4:7" x14ac:dyDescent="0.25">
      <c r="E223" t="s">
        <v>412</v>
      </c>
    </row>
    <row r="226" spans="4:5" x14ac:dyDescent="0.25">
      <c r="D226" s="3" t="s">
        <v>374</v>
      </c>
      <c r="E226" t="s">
        <v>413</v>
      </c>
    </row>
    <row r="227" spans="4:5" x14ac:dyDescent="0.25">
      <c r="E227" t="s">
        <v>414</v>
      </c>
    </row>
    <row r="229" spans="4:5" x14ac:dyDescent="0.25">
      <c r="D229" s="3" t="s">
        <v>406</v>
      </c>
      <c r="E229" t="s">
        <v>405</v>
      </c>
    </row>
    <row r="230" spans="4:5" x14ac:dyDescent="0.25">
      <c r="D230" s="8" t="s">
        <v>373</v>
      </c>
      <c r="E230" t="s">
        <v>407</v>
      </c>
    </row>
    <row r="231" spans="4:5" x14ac:dyDescent="0.25">
      <c r="D231" s="8"/>
      <c r="E231" t="s">
        <v>410</v>
      </c>
    </row>
    <row r="232" spans="4:5" x14ac:dyDescent="0.25">
      <c r="E232" t="s">
        <v>411</v>
      </c>
    </row>
    <row r="233" spans="4:5" x14ac:dyDescent="0.25">
      <c r="E233" t="s">
        <v>403</v>
      </c>
    </row>
    <row r="234" spans="4:5" x14ac:dyDescent="0.25">
      <c r="E234" t="s">
        <v>410</v>
      </c>
    </row>
    <row r="237" spans="4:5" x14ac:dyDescent="0.25">
      <c r="D237" s="8" t="s">
        <v>374</v>
      </c>
      <c r="E237" t="s">
        <v>408</v>
      </c>
    </row>
    <row r="238" spans="4:5" x14ac:dyDescent="0.25">
      <c r="E238" t="s">
        <v>409</v>
      </c>
    </row>
    <row r="241" spans="4:5" x14ac:dyDescent="0.25">
      <c r="D241" t="s">
        <v>375</v>
      </c>
    </row>
    <row r="242" spans="4:5" x14ac:dyDescent="0.25">
      <c r="E242" t="s">
        <v>376</v>
      </c>
    </row>
    <row r="243" spans="4:5" x14ac:dyDescent="0.25">
      <c r="E243" t="s">
        <v>377</v>
      </c>
    </row>
    <row r="244" spans="4:5" x14ac:dyDescent="0.25">
      <c r="D244">
        <v>1</v>
      </c>
      <c r="E244" t="s">
        <v>378</v>
      </c>
    </row>
    <row r="245" spans="4:5" x14ac:dyDescent="0.25">
      <c r="E245" t="s">
        <v>379</v>
      </c>
    </row>
    <row r="247" spans="4:5" x14ac:dyDescent="0.25">
      <c r="E247" s="3" t="s">
        <v>389</v>
      </c>
    </row>
    <row r="248" spans="4:5" x14ac:dyDescent="0.25">
      <c r="E248" t="s">
        <v>390</v>
      </c>
    </row>
    <row r="250" spans="4:5" x14ac:dyDescent="0.25">
      <c r="E250" s="3" t="s">
        <v>381</v>
      </c>
    </row>
    <row r="251" spans="4:5" x14ac:dyDescent="0.25">
      <c r="E251" t="s">
        <v>382</v>
      </c>
    </row>
    <row r="252" spans="4:5" x14ac:dyDescent="0.25">
      <c r="E252" s="5" t="s">
        <v>392</v>
      </c>
    </row>
    <row r="253" spans="4:5" x14ac:dyDescent="0.25">
      <c r="E253" s="5" t="s">
        <v>383</v>
      </c>
    </row>
    <row r="254" spans="4:5" x14ac:dyDescent="0.25">
      <c r="E254" s="5" t="s">
        <v>394</v>
      </c>
    </row>
    <row r="255" spans="4:5" x14ac:dyDescent="0.25">
      <c r="E255" s="5" t="s">
        <v>384</v>
      </c>
    </row>
    <row r="256" spans="4:5" x14ac:dyDescent="0.25">
      <c r="E256" s="5" t="s">
        <v>395</v>
      </c>
    </row>
    <row r="257" spans="4:5" x14ac:dyDescent="0.25">
      <c r="E257" s="5" t="s">
        <v>385</v>
      </c>
    </row>
    <row r="258" spans="4:5" x14ac:dyDescent="0.25">
      <c r="E258" s="5" t="s">
        <v>393</v>
      </c>
    </row>
    <row r="259" spans="4:5" x14ac:dyDescent="0.25">
      <c r="E259" s="5"/>
    </row>
    <row r="260" spans="4:5" x14ac:dyDescent="0.25">
      <c r="E260" s="3" t="s">
        <v>386</v>
      </c>
    </row>
    <row r="261" spans="4:5" x14ac:dyDescent="0.25">
      <c r="E261" s="5" t="s">
        <v>387</v>
      </c>
    </row>
    <row r="267" spans="4:5" x14ac:dyDescent="0.25">
      <c r="D267">
        <v>2</v>
      </c>
      <c r="E267" t="s">
        <v>380</v>
      </c>
    </row>
    <row r="269" spans="4:5" x14ac:dyDescent="0.25">
      <c r="E269" s="3" t="s">
        <v>388</v>
      </c>
    </row>
    <row r="270" spans="4:5" x14ac:dyDescent="0.25">
      <c r="E270" t="s">
        <v>391</v>
      </c>
    </row>
    <row r="272" spans="4:5" x14ac:dyDescent="0.25">
      <c r="E272" s="3" t="s">
        <v>381</v>
      </c>
    </row>
    <row r="273" spans="4:5" x14ac:dyDescent="0.25">
      <c r="E273" t="s">
        <v>382</v>
      </c>
    </row>
    <row r="274" spans="4:5" x14ac:dyDescent="0.25">
      <c r="E274" s="5" t="s">
        <v>392</v>
      </c>
    </row>
    <row r="275" spans="4:5" x14ac:dyDescent="0.25">
      <c r="E275" s="5" t="s">
        <v>396</v>
      </c>
    </row>
    <row r="276" spans="4:5" x14ac:dyDescent="0.25">
      <c r="E276" s="5" t="s">
        <v>384</v>
      </c>
    </row>
    <row r="277" spans="4:5" x14ac:dyDescent="0.25">
      <c r="E277" s="5" t="s">
        <v>397</v>
      </c>
    </row>
    <row r="278" spans="4:5" x14ac:dyDescent="0.25">
      <c r="E278" s="5" t="s">
        <v>395</v>
      </c>
    </row>
    <row r="279" spans="4:5" x14ac:dyDescent="0.25">
      <c r="E279" s="5" t="s">
        <v>385</v>
      </c>
    </row>
    <row r="280" spans="4:5" x14ac:dyDescent="0.25">
      <c r="E280" s="5" t="s">
        <v>393</v>
      </c>
    </row>
    <row r="286" spans="4:5" x14ac:dyDescent="0.25">
      <c r="D286" t="s">
        <v>415</v>
      </c>
    </row>
    <row r="287" spans="4:5" x14ac:dyDescent="0.25">
      <c r="E287" t="s">
        <v>416</v>
      </c>
    </row>
    <row r="288" spans="4:5" x14ac:dyDescent="0.25">
      <c r="E288" t="s">
        <v>417</v>
      </c>
    </row>
    <row r="289" spans="5:6" x14ac:dyDescent="0.25">
      <c r="E289" t="s">
        <v>418</v>
      </c>
    </row>
    <row r="290" spans="5:6" x14ac:dyDescent="0.25">
      <c r="E290" t="s">
        <v>419</v>
      </c>
      <c r="F290" t="s">
        <v>420</v>
      </c>
    </row>
  </sheetData>
  <mergeCells count="6">
    <mergeCell ref="L170:M170"/>
    <mergeCell ref="F38:G38"/>
    <mergeCell ref="E46:E53"/>
    <mergeCell ref="F163:G163"/>
    <mergeCell ref="E171:E178"/>
    <mergeCell ref="I170:K17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2"/>
  <sheetViews>
    <sheetView workbookViewId="0">
      <pane ySplit="6" topLeftCell="A7" activePane="bottomLeft" state="frozen"/>
      <selection pane="bottomLeft" activeCell="A7" sqref="A7"/>
    </sheetView>
  </sheetViews>
  <sheetFormatPr defaultRowHeight="15" x14ac:dyDescent="0.25"/>
  <cols>
    <col min="1" max="1" width="5.140625" customWidth="1"/>
    <col min="2" max="2" width="27.7109375" customWidth="1"/>
    <col min="3" max="3" width="5.140625" customWidth="1"/>
    <col min="4" max="4" width="14.42578125" customWidth="1"/>
    <col min="5" max="5" width="17.42578125" customWidth="1"/>
    <col min="6" max="6" width="11.140625" customWidth="1"/>
    <col min="7" max="7" width="14.140625" customWidth="1"/>
    <col min="8" max="8" width="14.7109375" customWidth="1"/>
    <col min="9" max="9" width="6.85546875" customWidth="1"/>
    <col min="13" max="13" width="17" customWidth="1"/>
    <col min="14" max="14" width="14.85546875" customWidth="1"/>
    <col min="15" max="15" width="9.42578125" customWidth="1"/>
  </cols>
  <sheetData>
    <row r="1" spans="2:16" x14ac:dyDescent="0.25">
      <c r="G1" t="s">
        <v>224</v>
      </c>
      <c r="H1" t="s">
        <v>225</v>
      </c>
      <c r="K1" t="s">
        <v>226</v>
      </c>
      <c r="L1" t="s">
        <v>227</v>
      </c>
    </row>
    <row r="2" spans="2:16" x14ac:dyDescent="0.25">
      <c r="G2">
        <v>95</v>
      </c>
      <c r="H2">
        <v>60</v>
      </c>
      <c r="K2">
        <v>100</v>
      </c>
      <c r="L2">
        <v>50</v>
      </c>
      <c r="M2">
        <v>25</v>
      </c>
      <c r="N2" t="s">
        <v>228</v>
      </c>
      <c r="O2" t="s">
        <v>229</v>
      </c>
      <c r="P2">
        <v>200</v>
      </c>
    </row>
    <row r="3" spans="2:16" x14ac:dyDescent="0.25">
      <c r="G3" t="s">
        <v>230</v>
      </c>
      <c r="H3" t="s">
        <v>231</v>
      </c>
      <c r="I3" t="s">
        <v>232</v>
      </c>
      <c r="P3">
        <f>P2*25%</f>
        <v>50</v>
      </c>
    </row>
    <row r="4" spans="2:16" x14ac:dyDescent="0.25">
      <c r="C4" s="8"/>
      <c r="G4">
        <v>190</v>
      </c>
      <c r="H4">
        <v>200</v>
      </c>
      <c r="I4">
        <v>260</v>
      </c>
      <c r="M4" t="s">
        <v>233</v>
      </c>
    </row>
    <row r="6" spans="2:16" x14ac:dyDescent="0.25">
      <c r="F6" t="s">
        <v>234</v>
      </c>
      <c r="G6" t="s">
        <v>235</v>
      </c>
      <c r="H6" t="s">
        <v>236</v>
      </c>
      <c r="I6" t="s">
        <v>237</v>
      </c>
      <c r="J6" t="s">
        <v>238</v>
      </c>
      <c r="K6" t="s">
        <v>239</v>
      </c>
      <c r="M6" t="s">
        <v>226</v>
      </c>
      <c r="N6" t="s">
        <v>240</v>
      </c>
      <c r="O6" t="s">
        <v>188</v>
      </c>
    </row>
    <row r="7" spans="2:16" x14ac:dyDescent="0.25">
      <c r="B7" t="s">
        <v>241</v>
      </c>
      <c r="D7" t="s">
        <v>1</v>
      </c>
    </row>
    <row r="8" spans="2:16" x14ac:dyDescent="0.25">
      <c r="D8" t="s">
        <v>230</v>
      </c>
      <c r="E8" t="s">
        <v>242</v>
      </c>
      <c r="F8">
        <v>100</v>
      </c>
      <c r="G8">
        <v>95</v>
      </c>
      <c r="I8">
        <f>SUM(F8:H8)</f>
        <v>195</v>
      </c>
      <c r="J8">
        <v>190</v>
      </c>
      <c r="K8">
        <f>I8-J8</f>
        <v>5</v>
      </c>
      <c r="M8" t="s">
        <v>243</v>
      </c>
    </row>
    <row r="10" spans="2:16" x14ac:dyDescent="0.25">
      <c r="B10" s="1"/>
      <c r="D10" t="s">
        <v>2</v>
      </c>
      <c r="N10" t="s">
        <v>244</v>
      </c>
    </row>
    <row r="11" spans="2:16" x14ac:dyDescent="0.25">
      <c r="B11" s="1"/>
      <c r="D11" t="s">
        <v>230</v>
      </c>
      <c r="E11" t="s">
        <v>245</v>
      </c>
      <c r="F11">
        <v>0</v>
      </c>
      <c r="G11">
        <v>190</v>
      </c>
      <c r="I11">
        <f>SUM(F11:H11)</f>
        <v>190</v>
      </c>
      <c r="J11">
        <v>190</v>
      </c>
      <c r="K11">
        <f t="shared" ref="K11" si="0">I11-J11</f>
        <v>0</v>
      </c>
    </row>
    <row r="13" spans="2:16" x14ac:dyDescent="0.25">
      <c r="B13" s="1"/>
    </row>
    <row r="14" spans="2:16" x14ac:dyDescent="0.25">
      <c r="B14" s="1" t="s">
        <v>246</v>
      </c>
    </row>
    <row r="15" spans="2:16" x14ac:dyDescent="0.25">
      <c r="B15" s="1" t="s">
        <v>247</v>
      </c>
    </row>
    <row r="17" spans="2:15" x14ac:dyDescent="0.25">
      <c r="B17" s="10"/>
      <c r="D17" s="1" t="s">
        <v>248</v>
      </c>
      <c r="E17" s="1"/>
    </row>
    <row r="18" spans="2:15" x14ac:dyDescent="0.25">
      <c r="B18" s="10"/>
      <c r="D18" s="1" t="s">
        <v>231</v>
      </c>
      <c r="E18" s="1" t="s">
        <v>249</v>
      </c>
      <c r="F18">
        <v>100</v>
      </c>
      <c r="G18">
        <v>95</v>
      </c>
      <c r="I18">
        <f>SUM(F18:H19)</f>
        <v>195</v>
      </c>
      <c r="J18">
        <v>200</v>
      </c>
      <c r="K18">
        <f>I18-J18</f>
        <v>-5</v>
      </c>
      <c r="M18" t="s">
        <v>250</v>
      </c>
    </row>
    <row r="19" spans="2:15" x14ac:dyDescent="0.25">
      <c r="D19" s="1"/>
      <c r="E19" s="1" t="s">
        <v>251</v>
      </c>
      <c r="N19" t="s">
        <v>252</v>
      </c>
    </row>
    <row r="20" spans="2:15" x14ac:dyDescent="0.25">
      <c r="D20" s="1"/>
      <c r="E20" s="1"/>
    </row>
    <row r="21" spans="2:15" x14ac:dyDescent="0.25">
      <c r="D21" s="1"/>
      <c r="E21" s="1"/>
    </row>
    <row r="22" spans="2:15" x14ac:dyDescent="0.25">
      <c r="D22" s="1" t="s">
        <v>253</v>
      </c>
      <c r="E22" s="1"/>
    </row>
    <row r="23" spans="2:15" x14ac:dyDescent="0.25">
      <c r="D23" s="1" t="s">
        <v>231</v>
      </c>
      <c r="E23" s="1" t="s">
        <v>249</v>
      </c>
      <c r="F23">
        <v>100</v>
      </c>
      <c r="I23">
        <f>SUM(F23:H24)</f>
        <v>195</v>
      </c>
      <c r="J23">
        <v>200</v>
      </c>
      <c r="K23">
        <f>I23-J23</f>
        <v>-5</v>
      </c>
      <c r="M23" t="s">
        <v>254</v>
      </c>
    </row>
    <row r="24" spans="2:15" x14ac:dyDescent="0.25">
      <c r="D24" s="1"/>
      <c r="E24" s="1" t="s">
        <v>255</v>
      </c>
      <c r="G24">
        <v>95</v>
      </c>
      <c r="N24" t="s">
        <v>256</v>
      </c>
    </row>
    <row r="25" spans="2:15" x14ac:dyDescent="0.25">
      <c r="B25" s="1"/>
      <c r="D25" s="1"/>
      <c r="E25" s="1"/>
    </row>
    <row r="26" spans="2:15" x14ac:dyDescent="0.25">
      <c r="B26" s="1" t="s">
        <v>257</v>
      </c>
      <c r="D26" s="1" t="s">
        <v>258</v>
      </c>
      <c r="E26" s="1"/>
    </row>
    <row r="27" spans="2:15" x14ac:dyDescent="0.25">
      <c r="B27" s="1" t="s">
        <v>259</v>
      </c>
      <c r="D27" s="1" t="s">
        <v>231</v>
      </c>
      <c r="E27" s="1" t="s">
        <v>249</v>
      </c>
      <c r="F27">
        <v>100</v>
      </c>
      <c r="G27">
        <v>95</v>
      </c>
      <c r="I27">
        <f>SUM(F27:H29)</f>
        <v>195</v>
      </c>
      <c r="J27">
        <v>200</v>
      </c>
      <c r="K27">
        <f>I27-J27</f>
        <v>-5</v>
      </c>
      <c r="M27" t="s">
        <v>260</v>
      </c>
    </row>
    <row r="28" spans="2:15" x14ac:dyDescent="0.25">
      <c r="B28" s="1" t="s">
        <v>261</v>
      </c>
      <c r="D28" s="1"/>
      <c r="E28" s="1" t="s">
        <v>262</v>
      </c>
      <c r="N28" t="s">
        <v>252</v>
      </c>
    </row>
    <row r="29" spans="2:15" x14ac:dyDescent="0.25">
      <c r="B29" s="1" t="s">
        <v>263</v>
      </c>
      <c r="D29" s="1"/>
      <c r="E29" s="1" t="s">
        <v>262</v>
      </c>
      <c r="O29" t="s">
        <v>252</v>
      </c>
    </row>
    <row r="30" spans="2:15" x14ac:dyDescent="0.25">
      <c r="B30" s="10"/>
      <c r="D30" s="1"/>
      <c r="E30" s="1"/>
    </row>
    <row r="31" spans="2:15" x14ac:dyDescent="0.25">
      <c r="B31" s="10"/>
      <c r="D31" s="1" t="s">
        <v>264</v>
      </c>
      <c r="E31" s="1"/>
    </row>
    <row r="32" spans="2:15" x14ac:dyDescent="0.25">
      <c r="B32" s="1"/>
      <c r="D32" s="1" t="s">
        <v>265</v>
      </c>
      <c r="E32" s="1" t="s">
        <v>249</v>
      </c>
      <c r="F32">
        <v>100</v>
      </c>
      <c r="I32">
        <f>SUM(F32:H34)</f>
        <v>195</v>
      </c>
      <c r="J32">
        <v>200</v>
      </c>
      <c r="K32">
        <f>I32-J32</f>
        <v>-5</v>
      </c>
      <c r="M32" t="s">
        <v>252</v>
      </c>
    </row>
    <row r="33" spans="2:15" x14ac:dyDescent="0.25">
      <c r="B33" s="1"/>
      <c r="D33" s="1"/>
      <c r="E33" s="1" t="s">
        <v>266</v>
      </c>
      <c r="G33">
        <v>95</v>
      </c>
      <c r="N33" t="s">
        <v>256</v>
      </c>
    </row>
    <row r="34" spans="2:15" x14ac:dyDescent="0.25">
      <c r="B34" s="10"/>
      <c r="D34" s="1"/>
      <c r="E34" s="1" t="s">
        <v>262</v>
      </c>
      <c r="O34" t="s">
        <v>252</v>
      </c>
    </row>
    <row r="35" spans="2:15" x14ac:dyDescent="0.25">
      <c r="B35" s="10"/>
      <c r="D35" s="1"/>
      <c r="E35" s="1"/>
    </row>
    <row r="36" spans="2:15" x14ac:dyDescent="0.25">
      <c r="B36" s="10" t="s">
        <v>267</v>
      </c>
      <c r="D36" s="1" t="s">
        <v>268</v>
      </c>
      <c r="E36" s="1"/>
    </row>
    <row r="37" spans="2:15" x14ac:dyDescent="0.25">
      <c r="B37" s="10"/>
      <c r="D37" s="1" t="s">
        <v>265</v>
      </c>
      <c r="E37" s="1" t="s">
        <v>249</v>
      </c>
    </row>
    <row r="38" spans="2:15" x14ac:dyDescent="0.25">
      <c r="B38" s="10"/>
      <c r="D38" s="1"/>
      <c r="E38" s="1" t="s">
        <v>266</v>
      </c>
    </row>
    <row r="39" spans="2:15" x14ac:dyDescent="0.25">
      <c r="B39" s="10"/>
      <c r="D39" s="1"/>
      <c r="E39" s="1" t="s">
        <v>269</v>
      </c>
    </row>
    <row r="40" spans="2:15" x14ac:dyDescent="0.25">
      <c r="B40" s="10"/>
      <c r="D40" s="1"/>
      <c r="E40" s="1"/>
    </row>
    <row r="41" spans="2:15" x14ac:dyDescent="0.25">
      <c r="D41" t="s">
        <v>270</v>
      </c>
    </row>
    <row r="42" spans="2:15" x14ac:dyDescent="0.25">
      <c r="D42" t="s">
        <v>231</v>
      </c>
      <c r="E42" t="s">
        <v>249</v>
      </c>
      <c r="F42">
        <v>100</v>
      </c>
      <c r="I42">
        <f>SUM(F42:H43)</f>
        <v>200</v>
      </c>
      <c r="J42">
        <v>200</v>
      </c>
      <c r="K42">
        <f>I42-J42</f>
        <v>0</v>
      </c>
      <c r="M42" t="s">
        <v>252</v>
      </c>
    </row>
    <row r="43" spans="2:15" x14ac:dyDescent="0.25">
      <c r="E43" t="s">
        <v>242</v>
      </c>
      <c r="F43">
        <v>100</v>
      </c>
      <c r="M43" t="s">
        <v>252</v>
      </c>
    </row>
    <row r="45" spans="2:15" x14ac:dyDescent="0.25">
      <c r="B45" s="1" t="s">
        <v>257</v>
      </c>
      <c r="D45" t="s">
        <v>271</v>
      </c>
    </row>
    <row r="46" spans="2:15" x14ac:dyDescent="0.25">
      <c r="B46" t="s">
        <v>272</v>
      </c>
      <c r="D46" t="s">
        <v>231</v>
      </c>
      <c r="E46" t="s">
        <v>273</v>
      </c>
      <c r="F46">
        <v>0</v>
      </c>
      <c r="G46">
        <v>95</v>
      </c>
      <c r="I46">
        <f>SUM(F46:H47)</f>
        <v>190</v>
      </c>
      <c r="J46">
        <v>200</v>
      </c>
      <c r="K46">
        <f>I46-J46</f>
        <v>-10</v>
      </c>
      <c r="N46" t="s">
        <v>256</v>
      </c>
    </row>
    <row r="47" spans="2:15" x14ac:dyDescent="0.25">
      <c r="B47" t="s">
        <v>274</v>
      </c>
      <c r="E47" t="s">
        <v>273</v>
      </c>
      <c r="F47">
        <v>0</v>
      </c>
      <c r="G47">
        <v>95</v>
      </c>
      <c r="O47" t="s">
        <v>275</v>
      </c>
    </row>
    <row r="49" spans="2:14" x14ac:dyDescent="0.25">
      <c r="B49" s="1" t="s">
        <v>257</v>
      </c>
      <c r="D49" t="s">
        <v>276</v>
      </c>
    </row>
    <row r="50" spans="2:14" x14ac:dyDescent="0.25">
      <c r="B50" s="1" t="s">
        <v>277</v>
      </c>
      <c r="D50" t="s">
        <v>231</v>
      </c>
      <c r="E50" t="s">
        <v>249</v>
      </c>
      <c r="F50">
        <v>100</v>
      </c>
      <c r="I50">
        <f>SUM(F50:H52)</f>
        <v>200</v>
      </c>
      <c r="J50">
        <v>200</v>
      </c>
      <c r="K50">
        <f>I50-J50</f>
        <v>0</v>
      </c>
      <c r="M50" t="s">
        <v>252</v>
      </c>
    </row>
    <row r="51" spans="2:14" x14ac:dyDescent="0.25">
      <c r="B51" s="1" t="s">
        <v>278</v>
      </c>
      <c r="E51" t="s">
        <v>249</v>
      </c>
      <c r="F51">
        <v>100</v>
      </c>
      <c r="M51" t="s">
        <v>252</v>
      </c>
    </row>
    <row r="52" spans="2:14" x14ac:dyDescent="0.25">
      <c r="E52" t="s">
        <v>279</v>
      </c>
      <c r="F52">
        <v>0</v>
      </c>
      <c r="N52" t="s">
        <v>252</v>
      </c>
    </row>
    <row r="53" spans="2:14" x14ac:dyDescent="0.25">
      <c r="B53" s="10"/>
    </row>
    <row r="54" spans="2:14" x14ac:dyDescent="0.25">
      <c r="B54" s="10" t="s">
        <v>267</v>
      </c>
      <c r="D54" t="s">
        <v>280</v>
      </c>
    </row>
    <row r="55" spans="2:14" x14ac:dyDescent="0.25">
      <c r="B55" s="1"/>
      <c r="D55" t="s">
        <v>231</v>
      </c>
      <c r="E55" t="s">
        <v>249</v>
      </c>
    </row>
    <row r="56" spans="2:14" x14ac:dyDescent="0.25">
      <c r="B56" s="1"/>
      <c r="E56" t="s">
        <v>249</v>
      </c>
    </row>
    <row r="57" spans="2:14" x14ac:dyDescent="0.25">
      <c r="B57" s="1"/>
      <c r="E57" t="s">
        <v>266</v>
      </c>
    </row>
    <row r="59" spans="2:14" x14ac:dyDescent="0.25">
      <c r="B59" s="10" t="s">
        <v>267</v>
      </c>
      <c r="D59" t="s">
        <v>281</v>
      </c>
    </row>
    <row r="60" spans="2:14" x14ac:dyDescent="0.25">
      <c r="B60" s="10"/>
      <c r="D60" t="s">
        <v>231</v>
      </c>
      <c r="E60" t="s">
        <v>249</v>
      </c>
    </row>
    <row r="61" spans="2:14" x14ac:dyDescent="0.25">
      <c r="B61" s="10"/>
      <c r="E61" t="s">
        <v>249</v>
      </c>
    </row>
    <row r="62" spans="2:14" x14ac:dyDescent="0.25">
      <c r="E62" t="s">
        <v>282</v>
      </c>
    </row>
    <row r="63" spans="2:14" x14ac:dyDescent="0.25">
      <c r="E63" t="s">
        <v>282</v>
      </c>
    </row>
    <row r="65" spans="2:13" x14ac:dyDescent="0.25">
      <c r="D65" t="s">
        <v>283</v>
      </c>
    </row>
    <row r="66" spans="2:13" x14ac:dyDescent="0.25">
      <c r="D66" t="s">
        <v>232</v>
      </c>
      <c r="E66" t="s">
        <v>249</v>
      </c>
      <c r="F66">
        <v>100</v>
      </c>
      <c r="I66">
        <f>SUM(F66:H68)</f>
        <v>300</v>
      </c>
      <c r="J66">
        <v>260</v>
      </c>
      <c r="K66">
        <f>I66-J66</f>
        <v>40</v>
      </c>
      <c r="M66" t="s">
        <v>252</v>
      </c>
    </row>
    <row r="67" spans="2:13" x14ac:dyDescent="0.25">
      <c r="E67" t="s">
        <v>249</v>
      </c>
      <c r="F67">
        <v>100</v>
      </c>
      <c r="M67" t="s">
        <v>252</v>
      </c>
    </row>
    <row r="68" spans="2:13" x14ac:dyDescent="0.25">
      <c r="E68" t="s">
        <v>249</v>
      </c>
      <c r="F68">
        <v>100</v>
      </c>
      <c r="M68" t="s">
        <v>252</v>
      </c>
    </row>
    <row r="70" spans="2:13" x14ac:dyDescent="0.25">
      <c r="B70" s="1" t="s">
        <v>284</v>
      </c>
      <c r="D70" t="s">
        <v>285</v>
      </c>
    </row>
    <row r="71" spans="2:13" x14ac:dyDescent="0.25">
      <c r="B71" s="1" t="s">
        <v>286</v>
      </c>
      <c r="D71" t="s">
        <v>232</v>
      </c>
      <c r="E71" t="s">
        <v>249</v>
      </c>
      <c r="F71">
        <v>100</v>
      </c>
      <c r="I71">
        <f>SUM(F71:H74)</f>
        <v>300</v>
      </c>
      <c r="J71">
        <v>260</v>
      </c>
      <c r="K71">
        <f>I71-J71</f>
        <v>40</v>
      </c>
    </row>
    <row r="72" spans="2:13" x14ac:dyDescent="0.25">
      <c r="B72" s="1" t="s">
        <v>287</v>
      </c>
      <c r="E72" t="s">
        <v>249</v>
      </c>
      <c r="F72">
        <v>100</v>
      </c>
    </row>
    <row r="73" spans="2:13" x14ac:dyDescent="0.25">
      <c r="B73" s="1"/>
      <c r="E73" t="s">
        <v>249</v>
      </c>
      <c r="F73">
        <v>100</v>
      </c>
    </row>
    <row r="74" spans="2:13" x14ac:dyDescent="0.25">
      <c r="E74" t="s">
        <v>262</v>
      </c>
      <c r="F74">
        <v>0</v>
      </c>
    </row>
    <row r="75" spans="2:13" x14ac:dyDescent="0.25">
      <c r="B75" s="10"/>
    </row>
    <row r="76" spans="2:13" x14ac:dyDescent="0.25">
      <c r="B76" s="10" t="s">
        <v>288</v>
      </c>
      <c r="D76" t="s">
        <v>289</v>
      </c>
    </row>
    <row r="77" spans="2:13" x14ac:dyDescent="0.25">
      <c r="D77" t="s">
        <v>232</v>
      </c>
      <c r="E77" t="s">
        <v>249</v>
      </c>
      <c r="L77" t="s">
        <v>252</v>
      </c>
    </row>
    <row r="78" spans="2:13" x14ac:dyDescent="0.25">
      <c r="E78" t="s">
        <v>249</v>
      </c>
      <c r="L78" t="s">
        <v>252</v>
      </c>
    </row>
    <row r="79" spans="2:13" x14ac:dyDescent="0.25">
      <c r="E79" t="s">
        <v>249</v>
      </c>
      <c r="L79" t="s">
        <v>252</v>
      </c>
    </row>
    <row r="80" spans="2:13" x14ac:dyDescent="0.25">
      <c r="B80" s="10"/>
      <c r="E80" t="s">
        <v>266</v>
      </c>
      <c r="M80" t="s">
        <v>252</v>
      </c>
    </row>
    <row r="81" spans="2:15" x14ac:dyDescent="0.25">
      <c r="B81" s="10"/>
    </row>
    <row r="82" spans="2:15" x14ac:dyDescent="0.25">
      <c r="B82" s="1" t="s">
        <v>284</v>
      </c>
      <c r="D82" t="s">
        <v>290</v>
      </c>
    </row>
    <row r="83" spans="2:15" x14ac:dyDescent="0.25">
      <c r="B83" s="1" t="s">
        <v>291</v>
      </c>
      <c r="D83" t="s">
        <v>232</v>
      </c>
      <c r="E83" t="s">
        <v>249</v>
      </c>
      <c r="F83">
        <v>100</v>
      </c>
      <c r="I83">
        <f>SUM(F83:H86)</f>
        <v>295</v>
      </c>
      <c r="J83">
        <v>260</v>
      </c>
      <c r="K83">
        <f>I83-J83</f>
        <v>35</v>
      </c>
      <c r="M83" t="s">
        <v>252</v>
      </c>
    </row>
    <row r="84" spans="2:15" x14ac:dyDescent="0.25">
      <c r="B84" s="1" t="s">
        <v>292</v>
      </c>
      <c r="E84" t="s">
        <v>249</v>
      </c>
      <c r="F84">
        <v>100</v>
      </c>
      <c r="M84" t="s">
        <v>252</v>
      </c>
    </row>
    <row r="85" spans="2:15" x14ac:dyDescent="0.25">
      <c r="B85" s="1" t="s">
        <v>293</v>
      </c>
      <c r="D85" s="1"/>
      <c r="E85" t="s">
        <v>266</v>
      </c>
      <c r="F85">
        <v>0</v>
      </c>
      <c r="G85">
        <v>95</v>
      </c>
      <c r="N85" t="s">
        <v>256</v>
      </c>
    </row>
    <row r="86" spans="2:15" x14ac:dyDescent="0.25">
      <c r="B86" s="10"/>
      <c r="D86" s="1"/>
      <c r="E86" t="s">
        <v>262</v>
      </c>
      <c r="F86">
        <v>0</v>
      </c>
      <c r="O86" t="s">
        <v>252</v>
      </c>
    </row>
    <row r="87" spans="2:15" x14ac:dyDescent="0.25">
      <c r="B87" s="1"/>
      <c r="D87" s="1"/>
    </row>
    <row r="88" spans="2:15" x14ac:dyDescent="0.25">
      <c r="B88" s="10" t="s">
        <v>288</v>
      </c>
      <c r="D88" t="s">
        <v>294</v>
      </c>
    </row>
    <row r="89" spans="2:15" x14ac:dyDescent="0.25">
      <c r="D89" t="s">
        <v>232</v>
      </c>
      <c r="E89" t="s">
        <v>242</v>
      </c>
    </row>
    <row r="90" spans="2:15" x14ac:dyDescent="0.25">
      <c r="B90" s="10"/>
      <c r="E90" t="s">
        <v>249</v>
      </c>
    </row>
    <row r="91" spans="2:15" x14ac:dyDescent="0.25">
      <c r="B91" s="1"/>
      <c r="D91" s="1"/>
      <c r="E91" t="s">
        <v>266</v>
      </c>
    </row>
    <row r="92" spans="2:15" x14ac:dyDescent="0.25">
      <c r="B92" s="1"/>
      <c r="D92" s="1"/>
      <c r="E92" t="s">
        <v>266</v>
      </c>
    </row>
    <row r="93" spans="2:15" x14ac:dyDescent="0.25">
      <c r="B93" s="1"/>
    </row>
    <row r="94" spans="2:15" x14ac:dyDescent="0.25">
      <c r="B94" s="1"/>
    </row>
    <row r="95" spans="2:15" x14ac:dyDescent="0.25">
      <c r="B95" s="1"/>
      <c r="D95" s="5" t="s">
        <v>295</v>
      </c>
      <c r="E95" s="5"/>
    </row>
    <row r="96" spans="2:15" x14ac:dyDescent="0.25">
      <c r="D96" s="5" t="s">
        <v>232</v>
      </c>
      <c r="E96" s="5" t="s">
        <v>249</v>
      </c>
      <c r="F96">
        <v>100</v>
      </c>
      <c r="I96">
        <f>SUM(F96:H98)</f>
        <v>290</v>
      </c>
      <c r="J96">
        <v>260</v>
      </c>
      <c r="K96">
        <f>I96-J96</f>
        <v>30</v>
      </c>
      <c r="M96" t="s">
        <v>254</v>
      </c>
    </row>
    <row r="97" spans="2:15" x14ac:dyDescent="0.25">
      <c r="D97" s="5"/>
      <c r="E97" s="5" t="s">
        <v>266</v>
      </c>
      <c r="G97">
        <v>95</v>
      </c>
      <c r="N97" t="s">
        <v>275</v>
      </c>
    </row>
    <row r="98" spans="2:15" x14ac:dyDescent="0.25">
      <c r="D98" s="5"/>
      <c r="E98" s="5" t="s">
        <v>269</v>
      </c>
      <c r="G98">
        <v>95</v>
      </c>
      <c r="O98" t="s">
        <v>275</v>
      </c>
    </row>
    <row r="99" spans="2:15" x14ac:dyDescent="0.25">
      <c r="B99" s="1"/>
      <c r="C99" s="1"/>
      <c r="D99" s="1"/>
      <c r="E99" s="1"/>
      <c r="F99" s="1"/>
    </row>
    <row r="100" spans="2:15" x14ac:dyDescent="0.25">
      <c r="B100" s="1" t="s">
        <v>296</v>
      </c>
      <c r="C100" s="1"/>
      <c r="D100" s="1"/>
      <c r="E100" s="1"/>
      <c r="F100" s="1"/>
    </row>
    <row r="101" spans="2:15" x14ac:dyDescent="0.25">
      <c r="B101" s="1"/>
      <c r="C101" s="1"/>
      <c r="D101" s="1"/>
      <c r="E101" s="1"/>
      <c r="F101" s="1"/>
    </row>
    <row r="106" spans="2:15" x14ac:dyDescent="0.25">
      <c r="D106" t="s">
        <v>297</v>
      </c>
      <c r="F106" t="s">
        <v>298</v>
      </c>
      <c r="I106" t="s">
        <v>299</v>
      </c>
    </row>
    <row r="108" spans="2:15" x14ac:dyDescent="0.25">
      <c r="D108" t="s">
        <v>300</v>
      </c>
      <c r="F108" t="s">
        <v>301</v>
      </c>
    </row>
    <row r="109" spans="2:15" x14ac:dyDescent="0.25">
      <c r="F109" t="s">
        <v>302</v>
      </c>
    </row>
    <row r="110" spans="2:15" x14ac:dyDescent="0.25">
      <c r="F110" t="s">
        <v>303</v>
      </c>
    </row>
    <row r="111" spans="2:15" x14ac:dyDescent="0.25">
      <c r="F111" t="s">
        <v>304</v>
      </c>
    </row>
    <row r="113" spans="2:12" x14ac:dyDescent="0.25">
      <c r="B113" s="1"/>
      <c r="D113" t="s">
        <v>305</v>
      </c>
      <c r="F113" t="s">
        <v>306</v>
      </c>
    </row>
    <row r="114" spans="2:12" x14ac:dyDescent="0.25">
      <c r="B114" s="1"/>
      <c r="F114" t="s">
        <v>307</v>
      </c>
    </row>
    <row r="115" spans="2:12" x14ac:dyDescent="0.25">
      <c r="B115" s="1"/>
    </row>
    <row r="116" spans="2:12" x14ac:dyDescent="0.25">
      <c r="B116" s="1"/>
    </row>
    <row r="118" spans="2:12" x14ac:dyDescent="0.25">
      <c r="B118" s="10"/>
      <c r="D118" t="s">
        <v>308</v>
      </c>
      <c r="F118" t="s">
        <v>309</v>
      </c>
    </row>
    <row r="119" spans="2:12" x14ac:dyDescent="0.25">
      <c r="B119" s="10"/>
    </row>
    <row r="120" spans="2:12" x14ac:dyDescent="0.25">
      <c r="F120" t="s">
        <v>310</v>
      </c>
      <c r="K120" t="s">
        <v>311</v>
      </c>
    </row>
    <row r="121" spans="2:12" x14ac:dyDescent="0.25">
      <c r="F121" t="s">
        <v>312</v>
      </c>
      <c r="L121" t="s">
        <v>313</v>
      </c>
    </row>
    <row r="122" spans="2:12" x14ac:dyDescent="0.25">
      <c r="F122" t="s">
        <v>314</v>
      </c>
    </row>
    <row r="124" spans="2:12" x14ac:dyDescent="0.25">
      <c r="D124" t="s">
        <v>315</v>
      </c>
      <c r="F124" t="s">
        <v>298</v>
      </c>
      <c r="I124" t="s">
        <v>299</v>
      </c>
    </row>
    <row r="126" spans="2:12" x14ac:dyDescent="0.25">
      <c r="D126" t="s">
        <v>300</v>
      </c>
      <c r="F126" t="s">
        <v>301</v>
      </c>
      <c r="H126" t="s">
        <v>316</v>
      </c>
    </row>
    <row r="127" spans="2:12" x14ac:dyDescent="0.25">
      <c r="F127" t="s">
        <v>317</v>
      </c>
    </row>
    <row r="128" spans="2:12" x14ac:dyDescent="0.25">
      <c r="F128" t="s">
        <v>318</v>
      </c>
    </row>
    <row r="129" spans="4:6" x14ac:dyDescent="0.25">
      <c r="F129" t="s">
        <v>319</v>
      </c>
    </row>
    <row r="131" spans="4:6" x14ac:dyDescent="0.25">
      <c r="D131" t="s">
        <v>305</v>
      </c>
      <c r="F131" t="s">
        <v>306</v>
      </c>
    </row>
    <row r="132" spans="4:6" x14ac:dyDescent="0.25">
      <c r="F132"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4"/>
  <sheetViews>
    <sheetView topLeftCell="A18" workbookViewId="0">
      <selection activeCell="N36" sqref="N36"/>
    </sheetView>
  </sheetViews>
  <sheetFormatPr defaultRowHeight="15" x14ac:dyDescent="0.25"/>
  <cols>
    <col min="1" max="1" width="14" customWidth="1"/>
    <col min="2" max="2" width="11.85546875" customWidth="1"/>
    <col min="11" max="12" width="12.5703125" customWidth="1"/>
  </cols>
  <sheetData>
    <row r="2" spans="2:27" x14ac:dyDescent="0.25">
      <c r="C2" t="s">
        <v>335</v>
      </c>
      <c r="G2" t="s">
        <v>334</v>
      </c>
      <c r="L2" t="s">
        <v>333</v>
      </c>
    </row>
    <row r="4" spans="2:27" x14ac:dyDescent="0.25">
      <c r="B4" t="s">
        <v>330</v>
      </c>
      <c r="K4" t="s">
        <v>329</v>
      </c>
      <c r="T4" t="s">
        <v>331</v>
      </c>
    </row>
    <row r="5" spans="2:27" x14ac:dyDescent="0.25">
      <c r="C5" s="23" t="s">
        <v>321</v>
      </c>
      <c r="D5" s="24"/>
      <c r="E5" s="24"/>
      <c r="F5" s="24"/>
      <c r="G5" s="24"/>
      <c r="H5" s="24"/>
      <c r="I5" s="25"/>
      <c r="M5" s="23" t="s">
        <v>321</v>
      </c>
      <c r="N5" s="24"/>
      <c r="O5" s="24"/>
      <c r="P5" s="24"/>
      <c r="Q5" s="24"/>
      <c r="R5" s="24"/>
      <c r="S5" s="25"/>
      <c r="U5" s="23" t="s">
        <v>321</v>
      </c>
      <c r="V5" s="24"/>
      <c r="W5" s="24"/>
      <c r="X5" s="24"/>
      <c r="Y5" s="24"/>
      <c r="Z5" s="24"/>
      <c r="AA5" s="25"/>
    </row>
    <row r="6" spans="2:27" x14ac:dyDescent="0.25">
      <c r="C6" s="11" t="s">
        <v>119</v>
      </c>
      <c r="D6" s="11" t="s">
        <v>118</v>
      </c>
      <c r="E6" s="11" t="s">
        <v>322</v>
      </c>
      <c r="F6" s="11" t="s">
        <v>323</v>
      </c>
      <c r="G6" s="11" t="s">
        <v>324</v>
      </c>
      <c r="H6" s="11" t="s">
        <v>325</v>
      </c>
      <c r="I6" s="11" t="s">
        <v>337</v>
      </c>
      <c r="K6" s="12">
        <v>0.1</v>
      </c>
      <c r="L6" t="s">
        <v>326</v>
      </c>
      <c r="M6" s="11" t="s">
        <v>119</v>
      </c>
      <c r="N6" s="11" t="s">
        <v>118</v>
      </c>
      <c r="O6" s="11" t="s">
        <v>322</v>
      </c>
      <c r="P6" s="11" t="s">
        <v>323</v>
      </c>
      <c r="Q6" s="11" t="s">
        <v>324</v>
      </c>
      <c r="R6" s="11" t="s">
        <v>325</v>
      </c>
      <c r="S6" s="11" t="s">
        <v>337</v>
      </c>
      <c r="U6" s="11" t="s">
        <v>119</v>
      </c>
      <c r="V6" s="11" t="s">
        <v>118</v>
      </c>
      <c r="W6" s="11" t="s">
        <v>322</v>
      </c>
      <c r="X6" s="11" t="s">
        <v>323</v>
      </c>
      <c r="Y6" s="11" t="s">
        <v>324</v>
      </c>
      <c r="Z6" s="11" t="s">
        <v>325</v>
      </c>
      <c r="AA6" s="11" t="s">
        <v>337</v>
      </c>
    </row>
    <row r="7" spans="2:27" x14ac:dyDescent="0.25">
      <c r="C7" s="11">
        <v>950</v>
      </c>
      <c r="D7" s="11">
        <v>1000</v>
      </c>
      <c r="E7" s="11">
        <v>950</v>
      </c>
      <c r="F7" s="11">
        <v>700</v>
      </c>
      <c r="G7" s="11">
        <v>0</v>
      </c>
      <c r="H7" s="11">
        <v>0</v>
      </c>
      <c r="I7" s="11">
        <v>100</v>
      </c>
      <c r="L7" t="s">
        <v>327</v>
      </c>
      <c r="M7" s="11">
        <f t="shared" ref="M7:S7" si="0">IF($K$6&gt;0,C7*$K$6,$K$7)</f>
        <v>95</v>
      </c>
      <c r="N7" s="11">
        <f t="shared" si="0"/>
        <v>100</v>
      </c>
      <c r="O7" s="11">
        <f t="shared" si="0"/>
        <v>95</v>
      </c>
      <c r="P7" s="11">
        <f t="shared" si="0"/>
        <v>70</v>
      </c>
      <c r="Q7" s="11">
        <f t="shared" si="0"/>
        <v>0</v>
      </c>
      <c r="R7" s="11">
        <f t="shared" si="0"/>
        <v>0</v>
      </c>
      <c r="S7" s="11">
        <f t="shared" si="0"/>
        <v>10</v>
      </c>
      <c r="U7" s="11">
        <f t="shared" ref="U7:AA7" si="1">C7+M7</f>
        <v>1045</v>
      </c>
      <c r="V7" s="11">
        <f t="shared" si="1"/>
        <v>1100</v>
      </c>
      <c r="W7" s="11">
        <f t="shared" si="1"/>
        <v>1045</v>
      </c>
      <c r="X7" s="11">
        <f t="shared" si="1"/>
        <v>770</v>
      </c>
      <c r="Y7" s="11">
        <f t="shared" si="1"/>
        <v>0</v>
      </c>
      <c r="Z7" s="11">
        <f t="shared" si="1"/>
        <v>0</v>
      </c>
      <c r="AA7" s="11">
        <f t="shared" si="1"/>
        <v>110</v>
      </c>
    </row>
    <row r="10" spans="2:27" x14ac:dyDescent="0.25">
      <c r="B10" t="s">
        <v>330</v>
      </c>
      <c r="K10" t="s">
        <v>329</v>
      </c>
      <c r="T10" t="s">
        <v>331</v>
      </c>
    </row>
    <row r="11" spans="2:27" x14ac:dyDescent="0.25">
      <c r="C11" s="23" t="s">
        <v>328</v>
      </c>
      <c r="D11" s="24"/>
      <c r="E11" s="24"/>
      <c r="F11" s="24"/>
      <c r="G11" s="24"/>
      <c r="H11" s="24"/>
      <c r="I11" s="25"/>
      <c r="M11" s="23" t="s">
        <v>328</v>
      </c>
      <c r="N11" s="24"/>
      <c r="O11" s="24"/>
      <c r="P11" s="24"/>
      <c r="Q11" s="24"/>
      <c r="R11" s="24"/>
      <c r="S11" s="25"/>
      <c r="U11" s="23" t="s">
        <v>328</v>
      </c>
      <c r="V11" s="24"/>
      <c r="W11" s="24"/>
      <c r="X11" s="24"/>
      <c r="Y11" s="24"/>
      <c r="Z11" s="24"/>
      <c r="AA11" s="25"/>
    </row>
    <row r="12" spans="2:27" x14ac:dyDescent="0.25">
      <c r="C12" s="11" t="s">
        <v>119</v>
      </c>
      <c r="D12" s="11" t="s">
        <v>118</v>
      </c>
      <c r="E12" s="11" t="s">
        <v>322</v>
      </c>
      <c r="F12" s="11" t="s">
        <v>323</v>
      </c>
      <c r="G12" s="11" t="s">
        <v>324</v>
      </c>
      <c r="H12" s="11" t="s">
        <v>325</v>
      </c>
      <c r="I12" s="11" t="s">
        <v>337</v>
      </c>
      <c r="K12" s="12"/>
      <c r="L12" t="s">
        <v>326</v>
      </c>
      <c r="M12" s="11" t="s">
        <v>119</v>
      </c>
      <c r="N12" s="11" t="s">
        <v>118</v>
      </c>
      <c r="O12" s="11" t="s">
        <v>322</v>
      </c>
      <c r="P12" s="11" t="s">
        <v>323</v>
      </c>
      <c r="Q12" s="11" t="s">
        <v>324</v>
      </c>
      <c r="R12" s="11" t="s">
        <v>325</v>
      </c>
      <c r="S12" s="11" t="s">
        <v>337</v>
      </c>
      <c r="U12" s="11" t="s">
        <v>119</v>
      </c>
      <c r="V12" s="11" t="s">
        <v>118</v>
      </c>
      <c r="W12" s="11" t="s">
        <v>322</v>
      </c>
      <c r="X12" s="11" t="s">
        <v>323</v>
      </c>
      <c r="Y12" s="11" t="s">
        <v>324</v>
      </c>
      <c r="Z12" s="11" t="s">
        <v>325</v>
      </c>
      <c r="AA12" s="11" t="s">
        <v>337</v>
      </c>
    </row>
    <row r="13" spans="2:27" x14ac:dyDescent="0.25">
      <c r="C13" s="11">
        <v>800</v>
      </c>
      <c r="D13" s="11">
        <v>900</v>
      </c>
      <c r="E13" s="11">
        <v>850</v>
      </c>
      <c r="F13" s="11">
        <v>600</v>
      </c>
      <c r="G13" s="11">
        <v>500</v>
      </c>
      <c r="H13" s="11">
        <v>200</v>
      </c>
      <c r="I13" s="11">
        <v>100</v>
      </c>
      <c r="K13">
        <v>100</v>
      </c>
      <c r="L13" t="s">
        <v>327</v>
      </c>
      <c r="M13" s="11">
        <f>IF($K$6&gt;0,C13*$K$6,$K$7)</f>
        <v>80</v>
      </c>
      <c r="N13" s="11">
        <f t="shared" ref="N13" si="2">IF($K$6&gt;0,D13*$K$6,$K$7)</f>
        <v>90</v>
      </c>
      <c r="O13" s="11">
        <f t="shared" ref="O13" si="3">IF($K$6&gt;0,E13*$K$6,$K$7)</f>
        <v>85</v>
      </c>
      <c r="P13" s="11">
        <f t="shared" ref="P13" si="4">IF($K$6&gt;0,F13*$K$6,$K$7)</f>
        <v>60</v>
      </c>
      <c r="Q13" s="11">
        <f t="shared" ref="Q13" si="5">IF($K$6&gt;0,G13*$K$6,$K$7)</f>
        <v>50</v>
      </c>
      <c r="R13" s="11">
        <f t="shared" ref="R13:S13" si="6">IF($K$6&gt;0,H13*$K$6,$K$7)</f>
        <v>20</v>
      </c>
      <c r="S13" s="11">
        <f t="shared" si="6"/>
        <v>10</v>
      </c>
      <c r="U13" s="11">
        <f>C13+M13</f>
        <v>880</v>
      </c>
      <c r="V13" s="11">
        <f t="shared" ref="V13" si="7">D13+N13</f>
        <v>990</v>
      </c>
      <c r="W13" s="11">
        <f t="shared" ref="W13" si="8">E13+O13</f>
        <v>935</v>
      </c>
      <c r="X13" s="11">
        <f t="shared" ref="X13" si="9">F13+P13</f>
        <v>660</v>
      </c>
      <c r="Y13" s="11">
        <f t="shared" ref="Y13" si="10">G13+Q13</f>
        <v>550</v>
      </c>
      <c r="Z13" s="11">
        <f t="shared" ref="Z13:AA13" si="11">H13+R13</f>
        <v>220</v>
      </c>
      <c r="AA13" s="11">
        <f t="shared" si="11"/>
        <v>110</v>
      </c>
    </row>
    <row r="16" spans="2:27" x14ac:dyDescent="0.25">
      <c r="B16" t="s">
        <v>330</v>
      </c>
      <c r="K16" t="s">
        <v>329</v>
      </c>
      <c r="T16" t="s">
        <v>331</v>
      </c>
    </row>
    <row r="17" spans="1:27" x14ac:dyDescent="0.25">
      <c r="C17" s="23" t="s">
        <v>332</v>
      </c>
      <c r="D17" s="24"/>
      <c r="E17" s="24"/>
      <c r="F17" s="24"/>
      <c r="G17" s="24"/>
      <c r="H17" s="24"/>
      <c r="I17" s="25"/>
      <c r="M17" s="23" t="s">
        <v>332</v>
      </c>
      <c r="N17" s="24"/>
      <c r="O17" s="24"/>
      <c r="P17" s="24"/>
      <c r="Q17" s="24"/>
      <c r="R17" s="24"/>
      <c r="S17" s="25"/>
      <c r="U17" s="23" t="s">
        <v>332</v>
      </c>
      <c r="V17" s="24"/>
      <c r="W17" s="24"/>
      <c r="X17" s="24"/>
      <c r="Y17" s="24"/>
      <c r="Z17" s="24"/>
      <c r="AA17" s="25"/>
    </row>
    <row r="18" spans="1:27" x14ac:dyDescent="0.25">
      <c r="C18" s="11" t="s">
        <v>119</v>
      </c>
      <c r="D18" s="11" t="s">
        <v>118</v>
      </c>
      <c r="E18" s="11" t="s">
        <v>322</v>
      </c>
      <c r="F18" s="11" t="s">
        <v>323</v>
      </c>
      <c r="G18" s="11" t="s">
        <v>324</v>
      </c>
      <c r="H18" s="11" t="s">
        <v>325</v>
      </c>
      <c r="I18" s="11" t="s">
        <v>337</v>
      </c>
      <c r="K18" s="12"/>
      <c r="L18" t="s">
        <v>326</v>
      </c>
      <c r="M18" s="11" t="s">
        <v>119</v>
      </c>
      <c r="N18" s="11" t="s">
        <v>118</v>
      </c>
      <c r="O18" s="11" t="s">
        <v>322</v>
      </c>
      <c r="P18" s="11" t="s">
        <v>323</v>
      </c>
      <c r="Q18" s="11" t="s">
        <v>324</v>
      </c>
      <c r="R18" s="11" t="s">
        <v>325</v>
      </c>
      <c r="S18" s="11" t="s">
        <v>337</v>
      </c>
      <c r="U18" s="11" t="s">
        <v>119</v>
      </c>
      <c r="V18" s="11" t="s">
        <v>118</v>
      </c>
      <c r="W18" s="11" t="s">
        <v>322</v>
      </c>
      <c r="X18" s="11" t="s">
        <v>323</v>
      </c>
      <c r="Y18" s="11" t="s">
        <v>324</v>
      </c>
      <c r="Z18" s="11" t="s">
        <v>325</v>
      </c>
      <c r="AA18" s="11" t="s">
        <v>337</v>
      </c>
    </row>
    <row r="19" spans="1:27" x14ac:dyDescent="0.25">
      <c r="C19" s="11">
        <v>700</v>
      </c>
      <c r="D19" s="11">
        <v>800</v>
      </c>
      <c r="E19" s="11">
        <v>700</v>
      </c>
      <c r="F19" s="11">
        <v>400</v>
      </c>
      <c r="G19" s="11">
        <v>300</v>
      </c>
      <c r="H19" s="11">
        <v>100</v>
      </c>
      <c r="I19" s="11">
        <v>100</v>
      </c>
      <c r="K19">
        <v>100</v>
      </c>
      <c r="L19" t="s">
        <v>327</v>
      </c>
      <c r="M19" s="11">
        <f>IF($K$6&gt;0,C19*$K$6,$K$7)</f>
        <v>70</v>
      </c>
      <c r="N19" s="11">
        <f t="shared" ref="N19" si="12">IF($K$6&gt;0,D19*$K$6,$K$7)</f>
        <v>80</v>
      </c>
      <c r="O19" s="11">
        <f t="shared" ref="O19" si="13">IF($K$6&gt;0,E19*$K$6,$K$7)</f>
        <v>70</v>
      </c>
      <c r="P19" s="11">
        <f t="shared" ref="P19" si="14">IF($K$6&gt;0,F19*$K$6,$K$7)</f>
        <v>40</v>
      </c>
      <c r="Q19" s="11">
        <f t="shared" ref="Q19" si="15">IF($K$6&gt;0,G19*$K$6,$K$7)</f>
        <v>30</v>
      </c>
      <c r="R19" s="11">
        <f t="shared" ref="R19:S19" si="16">IF($K$6&gt;0,H19*$K$6,$K$7)</f>
        <v>10</v>
      </c>
      <c r="S19" s="11">
        <f t="shared" si="16"/>
        <v>10</v>
      </c>
      <c r="U19" s="11">
        <f>C19+M19</f>
        <v>770</v>
      </c>
      <c r="V19" s="11">
        <f t="shared" ref="V19" si="17">D19+N19</f>
        <v>880</v>
      </c>
      <c r="W19" s="11">
        <f t="shared" ref="W19" si="18">E19+O19</f>
        <v>770</v>
      </c>
      <c r="X19" s="11">
        <f t="shared" ref="X19" si="19">F19+P19</f>
        <v>440</v>
      </c>
      <c r="Y19" s="11">
        <f t="shared" ref="Y19:AA19" si="20">G19+Q19</f>
        <v>330</v>
      </c>
      <c r="Z19" s="11">
        <f t="shared" si="20"/>
        <v>110</v>
      </c>
      <c r="AA19" s="11">
        <f t="shared" si="20"/>
        <v>110</v>
      </c>
    </row>
    <row r="22" spans="1:27" x14ac:dyDescent="0.25">
      <c r="B22" t="s">
        <v>320</v>
      </c>
    </row>
    <row r="24" spans="1:27" x14ac:dyDescent="0.25">
      <c r="C24" s="23" t="s">
        <v>332</v>
      </c>
      <c r="D24" s="24"/>
      <c r="E24" s="24"/>
      <c r="F24" s="24"/>
      <c r="G24" s="24"/>
      <c r="H24" s="24"/>
      <c r="I24" s="25"/>
    </row>
    <row r="25" spans="1:27" x14ac:dyDescent="0.25">
      <c r="C25" s="11" t="s">
        <v>119</v>
      </c>
      <c r="D25" s="11" t="s">
        <v>118</v>
      </c>
      <c r="E25" s="11" t="s">
        <v>322</v>
      </c>
      <c r="F25" s="11" t="s">
        <v>323</v>
      </c>
      <c r="G25" s="11" t="s">
        <v>324</v>
      </c>
      <c r="H25" s="11" t="s">
        <v>325</v>
      </c>
      <c r="I25" s="11" t="s">
        <v>337</v>
      </c>
    </row>
    <row r="26" spans="1:27" x14ac:dyDescent="0.25">
      <c r="A26" t="s">
        <v>330</v>
      </c>
      <c r="B26" t="s">
        <v>340</v>
      </c>
      <c r="C26" s="11">
        <v>700</v>
      </c>
      <c r="D26" s="11">
        <v>800</v>
      </c>
      <c r="E26" s="11">
        <v>700</v>
      </c>
      <c r="F26" s="11">
        <v>400</v>
      </c>
      <c r="G26" s="11">
        <v>0</v>
      </c>
      <c r="H26" s="11">
        <v>0</v>
      </c>
      <c r="I26" s="11">
        <v>100</v>
      </c>
    </row>
    <row r="27" spans="1:27" x14ac:dyDescent="0.25">
      <c r="A27" t="s">
        <v>339</v>
      </c>
      <c r="B27" t="s">
        <v>327</v>
      </c>
      <c r="C27" s="11"/>
      <c r="D27" s="11"/>
      <c r="E27" s="11"/>
      <c r="F27" s="11"/>
      <c r="G27" s="11"/>
      <c r="H27" s="11"/>
      <c r="I27" s="11"/>
    </row>
    <row r="28" spans="1:27" x14ac:dyDescent="0.25">
      <c r="B28" t="s">
        <v>326</v>
      </c>
      <c r="C28" s="13">
        <v>0.1</v>
      </c>
      <c r="D28" s="13">
        <v>0.1</v>
      </c>
      <c r="E28" s="13">
        <v>0.1</v>
      </c>
      <c r="F28" s="13">
        <v>0.1</v>
      </c>
      <c r="G28" s="13">
        <v>0.1</v>
      </c>
      <c r="H28" s="13">
        <v>0.1</v>
      </c>
      <c r="I28" s="13">
        <v>0.1</v>
      </c>
      <c r="L28" s="16"/>
    </row>
    <row r="29" spans="1:27" x14ac:dyDescent="0.25">
      <c r="B29" t="s">
        <v>329</v>
      </c>
      <c r="C29" s="11">
        <f>IF(AND($C$28&gt;0,C26&gt;0),C26*$C$28,$C$27)</f>
        <v>70</v>
      </c>
      <c r="D29" s="11">
        <f t="shared" ref="D29:I29" si="21">IF(AND($C$28&gt;0,D26&gt;0),D26*$C$28,$C$27)</f>
        <v>80</v>
      </c>
      <c r="E29" s="11">
        <f t="shared" si="21"/>
        <v>70</v>
      </c>
      <c r="F29" s="11">
        <f t="shared" si="21"/>
        <v>40</v>
      </c>
      <c r="G29" s="11">
        <f t="shared" si="21"/>
        <v>0</v>
      </c>
      <c r="H29" s="11">
        <f t="shared" si="21"/>
        <v>0</v>
      </c>
      <c r="I29" s="11">
        <f t="shared" si="21"/>
        <v>10</v>
      </c>
    </row>
    <row r="30" spans="1:27" x14ac:dyDescent="0.25">
      <c r="B30" t="s">
        <v>331</v>
      </c>
      <c r="C30" s="11">
        <f>C26+C29</f>
        <v>770</v>
      </c>
      <c r="D30" s="11">
        <f t="shared" ref="D30:I30" si="22">D26+D29</f>
        <v>880</v>
      </c>
      <c r="E30" s="11">
        <f t="shared" si="22"/>
        <v>770</v>
      </c>
      <c r="F30" s="11">
        <f t="shared" si="22"/>
        <v>440</v>
      </c>
      <c r="G30" s="11">
        <f t="shared" si="22"/>
        <v>0</v>
      </c>
      <c r="H30" s="11">
        <f t="shared" si="22"/>
        <v>0</v>
      </c>
      <c r="I30" s="11">
        <f t="shared" si="22"/>
        <v>110</v>
      </c>
    </row>
    <row r="31" spans="1:27" x14ac:dyDescent="0.25">
      <c r="K31" t="s">
        <v>118</v>
      </c>
    </row>
    <row r="33" spans="1:11" x14ac:dyDescent="0.25">
      <c r="B33" t="s">
        <v>336</v>
      </c>
    </row>
    <row r="35" spans="1:11" x14ac:dyDescent="0.25">
      <c r="C35" s="23" t="s">
        <v>332</v>
      </c>
      <c r="D35" s="24"/>
      <c r="E35" s="24"/>
      <c r="F35" s="24"/>
      <c r="G35" s="24"/>
      <c r="H35" s="24"/>
      <c r="I35" s="25"/>
    </row>
    <row r="36" spans="1:11" x14ac:dyDescent="0.25">
      <c r="C36" s="11" t="s">
        <v>119</v>
      </c>
      <c r="D36" s="11" t="s">
        <v>118</v>
      </c>
      <c r="E36" s="11" t="s">
        <v>322</v>
      </c>
      <c r="F36" s="11" t="s">
        <v>323</v>
      </c>
      <c r="G36" s="11" t="s">
        <v>324</v>
      </c>
      <c r="H36" s="11" t="s">
        <v>325</v>
      </c>
      <c r="I36" s="11" t="s">
        <v>337</v>
      </c>
    </row>
    <row r="37" spans="1:11" x14ac:dyDescent="0.25">
      <c r="A37" t="s">
        <v>330</v>
      </c>
      <c r="B37" t="s">
        <v>340</v>
      </c>
      <c r="C37" s="11">
        <v>700</v>
      </c>
      <c r="D37" s="11">
        <v>800</v>
      </c>
      <c r="E37" s="11">
        <v>700</v>
      </c>
      <c r="F37" s="11">
        <v>400</v>
      </c>
      <c r="G37" s="11">
        <v>0</v>
      </c>
      <c r="H37" s="11">
        <v>0</v>
      </c>
      <c r="I37" s="11">
        <v>100</v>
      </c>
    </row>
    <row r="38" spans="1:11" x14ac:dyDescent="0.25">
      <c r="A38" t="s">
        <v>341</v>
      </c>
      <c r="B38" t="s">
        <v>327</v>
      </c>
      <c r="C38" s="11"/>
      <c r="D38" s="11"/>
      <c r="E38" s="11"/>
      <c r="F38" s="11"/>
      <c r="G38" s="11"/>
      <c r="H38" s="11"/>
      <c r="I38" s="11"/>
    </row>
    <row r="39" spans="1:11" x14ac:dyDescent="0.25">
      <c r="B39" t="s">
        <v>326</v>
      </c>
      <c r="C39" s="13">
        <v>0.1</v>
      </c>
      <c r="D39" s="13">
        <v>0.1</v>
      </c>
      <c r="E39" s="13">
        <v>0.1</v>
      </c>
      <c r="F39" s="13">
        <v>0.1</v>
      </c>
      <c r="G39" s="13">
        <v>0.1</v>
      </c>
      <c r="H39" s="13">
        <v>0.1</v>
      </c>
      <c r="I39" s="13">
        <v>0.1</v>
      </c>
    </row>
    <row r="40" spans="1:11" ht="15.75" thickBot="1" x14ac:dyDescent="0.3">
      <c r="B40" t="s">
        <v>338</v>
      </c>
      <c r="C40" s="11">
        <f>IF(AND(C39&gt;0,C37&gt;0),(C37-(C37*C39)),(C37-C27))</f>
        <v>630</v>
      </c>
      <c r="D40" s="11">
        <f t="shared" ref="D40:I40" si="23">IF(AND(D39&gt;0,D37&gt;0),(D37-(D37*D39)),(D37-D27))</f>
        <v>720</v>
      </c>
      <c r="E40" s="11">
        <f t="shared" si="23"/>
        <v>630</v>
      </c>
      <c r="F40" s="11">
        <f t="shared" si="23"/>
        <v>360</v>
      </c>
      <c r="G40" s="11">
        <f t="shared" si="23"/>
        <v>0</v>
      </c>
      <c r="H40" s="11">
        <f t="shared" si="23"/>
        <v>0</v>
      </c>
      <c r="I40" s="11">
        <f t="shared" si="23"/>
        <v>90</v>
      </c>
    </row>
    <row r="41" spans="1:11" x14ac:dyDescent="0.25">
      <c r="A41" s="14" t="s">
        <v>339</v>
      </c>
      <c r="B41" s="14" t="s">
        <v>327</v>
      </c>
      <c r="C41" s="15"/>
      <c r="D41" s="15"/>
      <c r="E41" s="15"/>
      <c r="F41" s="15"/>
      <c r="G41" s="15"/>
      <c r="H41" s="15"/>
      <c r="I41" s="15"/>
      <c r="K41" t="s">
        <v>342</v>
      </c>
    </row>
    <row r="42" spans="1:11" x14ac:dyDescent="0.25">
      <c r="B42" t="s">
        <v>326</v>
      </c>
      <c r="C42" s="13">
        <v>0.1</v>
      </c>
      <c r="D42" s="13">
        <v>0.1</v>
      </c>
      <c r="E42" s="13">
        <v>0.1</v>
      </c>
      <c r="F42" s="13">
        <v>0.1</v>
      </c>
      <c r="G42" s="13">
        <v>0.1</v>
      </c>
      <c r="H42" s="13">
        <v>0.1</v>
      </c>
      <c r="I42" s="13">
        <v>0.1</v>
      </c>
    </row>
    <row r="43" spans="1:11" x14ac:dyDescent="0.25">
      <c r="B43" t="s">
        <v>329</v>
      </c>
      <c r="C43" s="11">
        <f>IF(AND(C40&gt;0,C42&gt;0),C40*C42,C41)</f>
        <v>63</v>
      </c>
      <c r="D43" s="11">
        <f t="shared" ref="D43:I43" si="24">IF(AND(D40&gt;0,D42&gt;0),D40*D42,D41)</f>
        <v>72</v>
      </c>
      <c r="E43" s="11">
        <f t="shared" si="24"/>
        <v>63</v>
      </c>
      <c r="F43" s="11">
        <f t="shared" si="24"/>
        <v>36</v>
      </c>
      <c r="G43" s="11">
        <f t="shared" si="24"/>
        <v>0</v>
      </c>
      <c r="H43" s="11">
        <f t="shared" si="24"/>
        <v>0</v>
      </c>
      <c r="I43" s="11">
        <f t="shared" si="24"/>
        <v>9</v>
      </c>
    </row>
    <row r="44" spans="1:11" x14ac:dyDescent="0.25">
      <c r="B44" t="s">
        <v>331</v>
      </c>
      <c r="C44" s="11">
        <f>C40+C43</f>
        <v>693</v>
      </c>
      <c r="D44" s="11">
        <f t="shared" ref="D44:I44" si="25">D40+D43</f>
        <v>792</v>
      </c>
      <c r="E44" s="11">
        <f t="shared" si="25"/>
        <v>693</v>
      </c>
      <c r="F44" s="11">
        <f t="shared" si="25"/>
        <v>396</v>
      </c>
      <c r="G44" s="11">
        <f t="shared" si="25"/>
        <v>0</v>
      </c>
      <c r="H44" s="11">
        <f t="shared" si="25"/>
        <v>0</v>
      </c>
      <c r="I44" s="11">
        <f t="shared" si="25"/>
        <v>99</v>
      </c>
    </row>
  </sheetData>
  <mergeCells count="11">
    <mergeCell ref="U5:AA5"/>
    <mergeCell ref="U11:AA11"/>
    <mergeCell ref="U17:AA17"/>
    <mergeCell ref="C24:I24"/>
    <mergeCell ref="C35:I35"/>
    <mergeCell ref="C11:I11"/>
    <mergeCell ref="C5:I5"/>
    <mergeCell ref="C17:I17"/>
    <mergeCell ref="M17:S17"/>
    <mergeCell ref="M11:S11"/>
    <mergeCell ref="M5:S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94"/>
  <sheetViews>
    <sheetView topLeftCell="B68" workbookViewId="0">
      <selection activeCell="C84" sqref="C84:J85"/>
    </sheetView>
  </sheetViews>
  <sheetFormatPr defaultRowHeight="15" x14ac:dyDescent="0.25"/>
  <cols>
    <col min="3" max="3" width="17.140625" customWidth="1"/>
  </cols>
  <sheetData>
    <row r="2" spans="2:18" x14ac:dyDescent="0.25">
      <c r="B2" s="3">
        <v>1</v>
      </c>
      <c r="C2" s="3" t="s">
        <v>352</v>
      </c>
      <c r="D2" s="3"/>
      <c r="E2" s="3"/>
    </row>
    <row r="3" spans="2:18" x14ac:dyDescent="0.25">
      <c r="C3" t="s">
        <v>330</v>
      </c>
    </row>
    <row r="5" spans="2:18" x14ac:dyDescent="0.25">
      <c r="C5" s="11" t="s">
        <v>343</v>
      </c>
      <c r="D5" s="11" t="s">
        <v>119</v>
      </c>
      <c r="E5" s="11" t="s">
        <v>118</v>
      </c>
      <c r="F5" s="11" t="s">
        <v>322</v>
      </c>
      <c r="G5" s="11" t="s">
        <v>323</v>
      </c>
      <c r="H5" s="11" t="s">
        <v>324</v>
      </c>
      <c r="I5" s="11" t="s">
        <v>325</v>
      </c>
      <c r="J5" s="11" t="s">
        <v>337</v>
      </c>
      <c r="L5" t="s">
        <v>335</v>
      </c>
    </row>
    <row r="6" spans="2:18" x14ac:dyDescent="0.25">
      <c r="C6" s="11" t="s">
        <v>344</v>
      </c>
      <c r="D6" s="11">
        <v>900</v>
      </c>
      <c r="E6" s="11">
        <v>1000</v>
      </c>
      <c r="F6" s="11">
        <v>950</v>
      </c>
      <c r="G6" s="11">
        <v>0</v>
      </c>
      <c r="H6" s="11">
        <v>0</v>
      </c>
      <c r="I6" s="11">
        <v>0</v>
      </c>
      <c r="J6" s="11">
        <v>200</v>
      </c>
    </row>
    <row r="7" spans="2:18" x14ac:dyDescent="0.25">
      <c r="C7" s="11" t="s">
        <v>345</v>
      </c>
      <c r="D7" s="11">
        <v>800</v>
      </c>
      <c r="E7" s="11">
        <v>900</v>
      </c>
      <c r="F7" s="11">
        <v>850</v>
      </c>
      <c r="G7" s="11">
        <v>500</v>
      </c>
      <c r="H7" s="11">
        <v>400</v>
      </c>
      <c r="I7" s="11">
        <v>200</v>
      </c>
      <c r="J7" s="11">
        <v>200</v>
      </c>
      <c r="M7" t="s">
        <v>334</v>
      </c>
      <c r="R7" t="s">
        <v>333</v>
      </c>
    </row>
    <row r="8" spans="2:18" x14ac:dyDescent="0.25">
      <c r="C8" s="11" t="s">
        <v>346</v>
      </c>
      <c r="D8" s="11">
        <v>700</v>
      </c>
      <c r="E8" s="11">
        <v>800</v>
      </c>
      <c r="F8" s="11">
        <v>760</v>
      </c>
      <c r="G8" s="11">
        <v>400</v>
      </c>
      <c r="H8" s="11">
        <v>350</v>
      </c>
      <c r="I8" s="11">
        <v>200</v>
      </c>
      <c r="J8" s="11">
        <v>200</v>
      </c>
    </row>
    <row r="9" spans="2:18" x14ac:dyDescent="0.25">
      <c r="C9" s="11" t="s">
        <v>347</v>
      </c>
      <c r="D9" s="11">
        <v>600</v>
      </c>
      <c r="E9" s="11">
        <v>700</v>
      </c>
      <c r="F9" s="11">
        <v>670</v>
      </c>
      <c r="G9" s="11">
        <v>350</v>
      </c>
      <c r="H9" s="11">
        <v>300</v>
      </c>
      <c r="I9" s="11">
        <v>150</v>
      </c>
      <c r="J9" s="11">
        <v>200</v>
      </c>
    </row>
    <row r="10" spans="2:18" x14ac:dyDescent="0.25">
      <c r="C10" s="11" t="s">
        <v>348</v>
      </c>
      <c r="D10" s="11">
        <v>550</v>
      </c>
      <c r="E10" s="11">
        <v>600</v>
      </c>
      <c r="F10" s="11">
        <v>550</v>
      </c>
      <c r="G10" s="11">
        <v>300</v>
      </c>
      <c r="H10" s="11">
        <v>250</v>
      </c>
      <c r="I10" s="11">
        <v>150</v>
      </c>
      <c r="J10" s="11">
        <v>200</v>
      </c>
    </row>
    <row r="11" spans="2:18" x14ac:dyDescent="0.25">
      <c r="C11" s="11" t="s">
        <v>349</v>
      </c>
      <c r="D11" s="11">
        <v>450</v>
      </c>
      <c r="E11" s="11">
        <v>500</v>
      </c>
      <c r="F11" s="11">
        <v>450</v>
      </c>
      <c r="G11" s="11">
        <v>250</v>
      </c>
      <c r="H11" s="11">
        <v>200</v>
      </c>
      <c r="I11" s="11">
        <v>100</v>
      </c>
      <c r="J11" s="11">
        <v>200</v>
      </c>
    </row>
    <row r="13" spans="2:18" x14ac:dyDescent="0.25">
      <c r="C13" t="s">
        <v>339</v>
      </c>
    </row>
    <row r="14" spans="2:18" x14ac:dyDescent="0.25">
      <c r="C14" s="11" t="s">
        <v>350</v>
      </c>
      <c r="D14" s="11" t="s">
        <v>119</v>
      </c>
      <c r="E14" s="11" t="s">
        <v>118</v>
      </c>
      <c r="F14" s="11" t="s">
        <v>322</v>
      </c>
      <c r="G14" s="11" t="s">
        <v>323</v>
      </c>
      <c r="H14" s="11" t="s">
        <v>324</v>
      </c>
      <c r="I14" s="11" t="s">
        <v>325</v>
      </c>
      <c r="J14" s="11" t="s">
        <v>337</v>
      </c>
    </row>
    <row r="15" spans="2:18" x14ac:dyDescent="0.25">
      <c r="C15" s="11" t="s">
        <v>327</v>
      </c>
      <c r="D15" s="11"/>
      <c r="E15" s="11"/>
      <c r="F15" s="11"/>
      <c r="G15" s="11"/>
      <c r="H15" s="11"/>
      <c r="I15" s="11"/>
      <c r="J15" s="11"/>
    </row>
    <row r="16" spans="2:18" x14ac:dyDescent="0.25">
      <c r="C16" s="11" t="s">
        <v>326</v>
      </c>
      <c r="D16" s="13">
        <v>0.1</v>
      </c>
      <c r="E16" s="13">
        <v>0.1</v>
      </c>
      <c r="F16" s="13">
        <v>0.1</v>
      </c>
      <c r="G16" s="13">
        <v>0.1</v>
      </c>
      <c r="H16" s="13">
        <v>0.1</v>
      </c>
      <c r="I16" s="13">
        <v>0.1</v>
      </c>
      <c r="J16" s="13">
        <v>0.05</v>
      </c>
    </row>
    <row r="18" spans="3:10" x14ac:dyDescent="0.25">
      <c r="C18" t="s">
        <v>351</v>
      </c>
    </row>
    <row r="19" spans="3:10" x14ac:dyDescent="0.25">
      <c r="C19" s="11" t="s">
        <v>343</v>
      </c>
      <c r="D19" s="11" t="s">
        <v>119</v>
      </c>
      <c r="E19" s="11" t="s">
        <v>118</v>
      </c>
      <c r="F19" s="11" t="s">
        <v>322</v>
      </c>
      <c r="G19" s="11" t="s">
        <v>323</v>
      </c>
      <c r="H19" s="11" t="s">
        <v>324</v>
      </c>
      <c r="I19" s="11" t="s">
        <v>325</v>
      </c>
      <c r="J19" s="11" t="s">
        <v>337</v>
      </c>
    </row>
    <row r="20" spans="3:10" x14ac:dyDescent="0.25">
      <c r="C20" s="11" t="s">
        <v>344</v>
      </c>
      <c r="D20" s="11">
        <f>IF(AND(D6&gt;0,$D$16&gt;0),D6*$D$16,D15)</f>
        <v>90</v>
      </c>
      <c r="E20" s="11">
        <f>IF(AND(E6&gt;0,$E$16&gt;0),E6*$E$16,E15)</f>
        <v>100</v>
      </c>
      <c r="F20" s="11">
        <f>IF(AND(F6&gt;0,$F$16&gt;0),F6*$F$16,F15)</f>
        <v>95</v>
      </c>
      <c r="G20" s="11">
        <f>IF(AND(G6&gt;0,$G$16&gt;0),G6*$G$16,G15)</f>
        <v>0</v>
      </c>
      <c r="H20" s="11">
        <f>IF(AND(H6&gt;0,$H$16&gt;0),H6*$H$16,H15)</f>
        <v>0</v>
      </c>
      <c r="I20" s="11">
        <f>IF(AND(I6&gt;0,$I$16&gt;0),I6*$I$16,I15)</f>
        <v>0</v>
      </c>
      <c r="J20" s="11">
        <f>IF(AND(J6&gt;0,$J$16&gt;0),J6*$J$16,J15)</f>
        <v>10</v>
      </c>
    </row>
    <row r="21" spans="3:10" x14ac:dyDescent="0.25">
      <c r="C21" s="11" t="s">
        <v>345</v>
      </c>
      <c r="D21" s="11">
        <f t="shared" ref="D21:D25" si="0">IF(AND(D7&gt;0,$D$16&gt;0),D7*$D$16,D16)</f>
        <v>80</v>
      </c>
      <c r="E21" s="11">
        <f t="shared" ref="E21:E25" si="1">IF(AND(E7&gt;0,$E$16&gt;0),E7*$E$16,E16)</f>
        <v>90</v>
      </c>
      <c r="F21" s="11">
        <f t="shared" ref="F21:F25" si="2">IF(AND(F7&gt;0,$F$16&gt;0),F7*$F$16,F16)</f>
        <v>85</v>
      </c>
      <c r="G21" s="11">
        <f t="shared" ref="G21:G25" si="3">IF(AND(G7&gt;0,$G$16&gt;0),G7*$G$16,G16)</f>
        <v>50</v>
      </c>
      <c r="H21" s="11">
        <f t="shared" ref="H21:H25" si="4">IF(AND(H7&gt;0,$H$16&gt;0),H7*$H$16,H16)</f>
        <v>40</v>
      </c>
      <c r="I21" s="11">
        <f t="shared" ref="I21:I25" si="5">IF(AND(I7&gt;0,$I$16&gt;0),I7*$I$16,I16)</f>
        <v>20</v>
      </c>
      <c r="J21" s="11">
        <f t="shared" ref="J21:J25" si="6">IF(AND(J7&gt;0,$J$16&gt;0),J7*$J$16,J16)</f>
        <v>10</v>
      </c>
    </row>
    <row r="22" spans="3:10" x14ac:dyDescent="0.25">
      <c r="C22" s="11" t="s">
        <v>346</v>
      </c>
      <c r="D22" s="11">
        <f t="shared" si="0"/>
        <v>70</v>
      </c>
      <c r="E22" s="11">
        <f t="shared" si="1"/>
        <v>80</v>
      </c>
      <c r="F22" s="11">
        <f t="shared" si="2"/>
        <v>76</v>
      </c>
      <c r="G22" s="11">
        <f t="shared" si="3"/>
        <v>40</v>
      </c>
      <c r="H22" s="11">
        <f t="shared" si="4"/>
        <v>35</v>
      </c>
      <c r="I22" s="11">
        <f t="shared" si="5"/>
        <v>20</v>
      </c>
      <c r="J22" s="11">
        <f t="shared" si="6"/>
        <v>10</v>
      </c>
    </row>
    <row r="23" spans="3:10" x14ac:dyDescent="0.25">
      <c r="C23" s="11" t="s">
        <v>347</v>
      </c>
      <c r="D23" s="11">
        <f t="shared" si="0"/>
        <v>60</v>
      </c>
      <c r="E23" s="11">
        <f t="shared" si="1"/>
        <v>70</v>
      </c>
      <c r="F23" s="11">
        <f t="shared" si="2"/>
        <v>67</v>
      </c>
      <c r="G23" s="11">
        <f t="shared" si="3"/>
        <v>35</v>
      </c>
      <c r="H23" s="11">
        <f t="shared" si="4"/>
        <v>30</v>
      </c>
      <c r="I23" s="11">
        <f t="shared" si="5"/>
        <v>15</v>
      </c>
      <c r="J23" s="11">
        <f t="shared" si="6"/>
        <v>10</v>
      </c>
    </row>
    <row r="24" spans="3:10" x14ac:dyDescent="0.25">
      <c r="C24" s="11" t="s">
        <v>348</v>
      </c>
      <c r="D24" s="11">
        <f t="shared" si="0"/>
        <v>55</v>
      </c>
      <c r="E24" s="11">
        <f t="shared" si="1"/>
        <v>60</v>
      </c>
      <c r="F24" s="11">
        <f t="shared" si="2"/>
        <v>55</v>
      </c>
      <c r="G24" s="11">
        <f t="shared" si="3"/>
        <v>30</v>
      </c>
      <c r="H24" s="11">
        <f t="shared" si="4"/>
        <v>25</v>
      </c>
      <c r="I24" s="11">
        <f t="shared" si="5"/>
        <v>15</v>
      </c>
      <c r="J24" s="11">
        <f t="shared" si="6"/>
        <v>10</v>
      </c>
    </row>
    <row r="25" spans="3:10" x14ac:dyDescent="0.25">
      <c r="C25" s="11" t="s">
        <v>349</v>
      </c>
      <c r="D25" s="11">
        <f t="shared" si="0"/>
        <v>45</v>
      </c>
      <c r="E25" s="11">
        <f t="shared" si="1"/>
        <v>50</v>
      </c>
      <c r="F25" s="11">
        <f t="shared" si="2"/>
        <v>45</v>
      </c>
      <c r="G25" s="11">
        <f t="shared" si="3"/>
        <v>25</v>
      </c>
      <c r="H25" s="11">
        <f t="shared" si="4"/>
        <v>20</v>
      </c>
      <c r="I25" s="11">
        <f t="shared" si="5"/>
        <v>10</v>
      </c>
      <c r="J25" s="11">
        <f t="shared" si="6"/>
        <v>10</v>
      </c>
    </row>
    <row r="26" spans="3:10" x14ac:dyDescent="0.25">
      <c r="C26" s="18"/>
      <c r="D26" s="18"/>
      <c r="E26" s="18"/>
      <c r="F26" s="18"/>
      <c r="G26" s="18"/>
      <c r="H26" s="18"/>
      <c r="I26" s="18"/>
      <c r="J26" s="18"/>
    </row>
    <row r="27" spans="3:10" x14ac:dyDescent="0.25">
      <c r="C27" t="s">
        <v>365</v>
      </c>
    </row>
    <row r="28" spans="3:10" x14ac:dyDescent="0.25">
      <c r="C28" s="11" t="s">
        <v>366</v>
      </c>
      <c r="D28" s="26">
        <v>0.1</v>
      </c>
      <c r="E28" s="24"/>
      <c r="F28" s="24"/>
      <c r="G28" s="24"/>
      <c r="H28" s="24"/>
      <c r="I28" s="24"/>
      <c r="J28" s="25"/>
    </row>
    <row r="31" spans="3:10" x14ac:dyDescent="0.25">
      <c r="C31" t="s">
        <v>331</v>
      </c>
    </row>
    <row r="32" spans="3:10" x14ac:dyDescent="0.25">
      <c r="C32" s="11" t="s">
        <v>343</v>
      </c>
      <c r="D32" s="11" t="s">
        <v>119</v>
      </c>
      <c r="E32" s="11" t="s">
        <v>118</v>
      </c>
      <c r="F32" s="11" t="s">
        <v>322</v>
      </c>
      <c r="G32" s="11" t="s">
        <v>323</v>
      </c>
      <c r="H32" s="11" t="s">
        <v>324</v>
      </c>
      <c r="I32" s="11" t="s">
        <v>325</v>
      </c>
      <c r="J32" s="11" t="s">
        <v>337</v>
      </c>
    </row>
    <row r="33" spans="2:18" x14ac:dyDescent="0.25">
      <c r="C33" s="11" t="s">
        <v>344</v>
      </c>
      <c r="D33" s="11">
        <f t="shared" ref="D33:J38" si="7">D6+D20</f>
        <v>990</v>
      </c>
      <c r="E33" s="11">
        <f t="shared" si="7"/>
        <v>1100</v>
      </c>
      <c r="F33" s="11">
        <f t="shared" si="7"/>
        <v>1045</v>
      </c>
      <c r="G33" s="11">
        <f t="shared" si="7"/>
        <v>0</v>
      </c>
      <c r="H33" s="11">
        <f t="shared" si="7"/>
        <v>0</v>
      </c>
      <c r="I33" s="11">
        <f t="shared" si="7"/>
        <v>0</v>
      </c>
      <c r="J33" s="11">
        <f t="shared" si="7"/>
        <v>210</v>
      </c>
    </row>
    <row r="34" spans="2:18" x14ac:dyDescent="0.25">
      <c r="C34" s="11" t="s">
        <v>345</v>
      </c>
      <c r="D34" s="11">
        <f t="shared" si="7"/>
        <v>880</v>
      </c>
      <c r="E34" s="11">
        <f t="shared" si="7"/>
        <v>990</v>
      </c>
      <c r="F34" s="11">
        <f t="shared" si="7"/>
        <v>935</v>
      </c>
      <c r="G34" s="11">
        <f t="shared" si="7"/>
        <v>550</v>
      </c>
      <c r="H34" s="11">
        <f t="shared" si="7"/>
        <v>440</v>
      </c>
      <c r="I34" s="11">
        <f t="shared" si="7"/>
        <v>220</v>
      </c>
      <c r="J34" s="11">
        <f t="shared" si="7"/>
        <v>210</v>
      </c>
    </row>
    <row r="35" spans="2:18" x14ac:dyDescent="0.25">
      <c r="C35" s="11" t="s">
        <v>346</v>
      </c>
      <c r="D35" s="11">
        <f t="shared" si="7"/>
        <v>770</v>
      </c>
      <c r="E35" s="11">
        <f t="shared" si="7"/>
        <v>880</v>
      </c>
      <c r="F35" s="11">
        <f t="shared" si="7"/>
        <v>836</v>
      </c>
      <c r="G35" s="11">
        <f t="shared" si="7"/>
        <v>440</v>
      </c>
      <c r="H35" s="11">
        <f t="shared" si="7"/>
        <v>385</v>
      </c>
      <c r="I35" s="11">
        <f t="shared" si="7"/>
        <v>220</v>
      </c>
      <c r="J35" s="11">
        <f t="shared" si="7"/>
        <v>210</v>
      </c>
    </row>
    <row r="36" spans="2:18" x14ac:dyDescent="0.25">
      <c r="C36" s="11" t="s">
        <v>347</v>
      </c>
      <c r="D36" s="11">
        <f t="shared" si="7"/>
        <v>660</v>
      </c>
      <c r="E36" s="11">
        <f t="shared" si="7"/>
        <v>770</v>
      </c>
      <c r="F36" s="11">
        <f t="shared" si="7"/>
        <v>737</v>
      </c>
      <c r="G36" s="11">
        <f t="shared" si="7"/>
        <v>385</v>
      </c>
      <c r="H36" s="11">
        <f t="shared" si="7"/>
        <v>330</v>
      </c>
      <c r="I36" s="11">
        <f t="shared" si="7"/>
        <v>165</v>
      </c>
      <c r="J36" s="11">
        <f t="shared" si="7"/>
        <v>210</v>
      </c>
    </row>
    <row r="37" spans="2:18" x14ac:dyDescent="0.25">
      <c r="C37" s="11" t="s">
        <v>348</v>
      </c>
      <c r="D37" s="11">
        <f t="shared" si="7"/>
        <v>605</v>
      </c>
      <c r="E37" s="11">
        <f t="shared" si="7"/>
        <v>660</v>
      </c>
      <c r="F37" s="11">
        <f t="shared" si="7"/>
        <v>605</v>
      </c>
      <c r="G37" s="11">
        <f t="shared" si="7"/>
        <v>330</v>
      </c>
      <c r="H37" s="11">
        <f t="shared" si="7"/>
        <v>275</v>
      </c>
      <c r="I37" s="11">
        <f t="shared" si="7"/>
        <v>165</v>
      </c>
      <c r="J37" s="11">
        <f t="shared" si="7"/>
        <v>210</v>
      </c>
    </row>
    <row r="38" spans="2:18" x14ac:dyDescent="0.25">
      <c r="C38" s="11" t="s">
        <v>349</v>
      </c>
      <c r="D38" s="11">
        <f t="shared" si="7"/>
        <v>495</v>
      </c>
      <c r="E38" s="11">
        <f t="shared" si="7"/>
        <v>550</v>
      </c>
      <c r="F38" s="11">
        <f t="shared" si="7"/>
        <v>495</v>
      </c>
      <c r="G38" s="11">
        <f t="shared" si="7"/>
        <v>275</v>
      </c>
      <c r="H38" s="11">
        <f t="shared" si="7"/>
        <v>220</v>
      </c>
      <c r="I38" s="11">
        <f t="shared" si="7"/>
        <v>110</v>
      </c>
      <c r="J38" s="11">
        <f t="shared" si="7"/>
        <v>210</v>
      </c>
    </row>
    <row r="41" spans="2:18" x14ac:dyDescent="0.25">
      <c r="B41">
        <v>2</v>
      </c>
      <c r="C41" s="3" t="s">
        <v>353</v>
      </c>
      <c r="D41" s="3"/>
      <c r="E41" s="3"/>
    </row>
    <row r="43" spans="2:18" x14ac:dyDescent="0.25">
      <c r="C43" t="s">
        <v>330</v>
      </c>
    </row>
    <row r="44" spans="2:18" x14ac:dyDescent="0.25">
      <c r="C44" s="11" t="s">
        <v>343</v>
      </c>
      <c r="D44" s="11" t="s">
        <v>119</v>
      </c>
      <c r="E44" s="11" t="s">
        <v>118</v>
      </c>
      <c r="F44" s="11" t="s">
        <v>322</v>
      </c>
      <c r="G44" s="11" t="s">
        <v>323</v>
      </c>
      <c r="H44" s="11" t="s">
        <v>324</v>
      </c>
      <c r="I44" s="11" t="s">
        <v>325</v>
      </c>
      <c r="J44" s="11" t="s">
        <v>337</v>
      </c>
      <c r="L44" t="s">
        <v>354</v>
      </c>
    </row>
    <row r="45" spans="2:18" x14ac:dyDescent="0.25">
      <c r="C45" s="11" t="s">
        <v>344</v>
      </c>
      <c r="D45" s="11">
        <v>900</v>
      </c>
      <c r="E45" s="11">
        <v>1000</v>
      </c>
      <c r="F45" s="11">
        <v>950</v>
      </c>
      <c r="G45" s="11">
        <v>0</v>
      </c>
      <c r="H45" s="11">
        <v>0</v>
      </c>
      <c r="I45" s="11">
        <v>0</v>
      </c>
      <c r="J45" s="11">
        <v>200</v>
      </c>
    </row>
    <row r="46" spans="2:18" x14ac:dyDescent="0.25">
      <c r="C46" s="11" t="s">
        <v>345</v>
      </c>
      <c r="D46" s="11">
        <v>800</v>
      </c>
      <c r="E46" s="11">
        <v>900</v>
      </c>
      <c r="F46" s="11">
        <v>850</v>
      </c>
      <c r="G46" s="11">
        <v>500</v>
      </c>
      <c r="H46" s="11">
        <v>400</v>
      </c>
      <c r="I46" s="11">
        <v>200</v>
      </c>
      <c r="J46" s="11">
        <v>200</v>
      </c>
      <c r="M46" t="s">
        <v>334</v>
      </c>
      <c r="R46" t="s">
        <v>333</v>
      </c>
    </row>
    <row r="47" spans="2:18" x14ac:dyDescent="0.25">
      <c r="C47" s="11" t="s">
        <v>346</v>
      </c>
      <c r="D47" s="11">
        <v>700</v>
      </c>
      <c r="E47" s="11">
        <v>800</v>
      </c>
      <c r="F47" s="11">
        <v>760</v>
      </c>
      <c r="G47" s="11">
        <v>400</v>
      </c>
      <c r="H47" s="11">
        <v>350</v>
      </c>
      <c r="I47" s="11">
        <v>200</v>
      </c>
      <c r="J47" s="11">
        <v>200</v>
      </c>
    </row>
    <row r="48" spans="2:18" x14ac:dyDescent="0.25">
      <c r="C48" s="11" t="s">
        <v>347</v>
      </c>
      <c r="D48" s="11">
        <v>600</v>
      </c>
      <c r="E48" s="11">
        <v>700</v>
      </c>
      <c r="F48" s="11">
        <v>670</v>
      </c>
      <c r="G48" s="11">
        <v>350</v>
      </c>
      <c r="H48" s="11">
        <v>300</v>
      </c>
      <c r="I48" s="11">
        <v>150</v>
      </c>
      <c r="J48" s="11">
        <v>200</v>
      </c>
    </row>
    <row r="49" spans="3:12" x14ac:dyDescent="0.25">
      <c r="C49" s="11" t="s">
        <v>348</v>
      </c>
      <c r="D49" s="11">
        <v>550</v>
      </c>
      <c r="E49" s="11">
        <v>600</v>
      </c>
      <c r="F49" s="11">
        <v>550</v>
      </c>
      <c r="G49" s="11">
        <v>300</v>
      </c>
      <c r="H49" s="11">
        <v>250</v>
      </c>
      <c r="I49" s="11">
        <v>150</v>
      </c>
      <c r="J49" s="11">
        <v>200</v>
      </c>
    </row>
    <row r="50" spans="3:12" x14ac:dyDescent="0.25">
      <c r="C50" s="11" t="s">
        <v>349</v>
      </c>
      <c r="D50" s="11">
        <v>450</v>
      </c>
      <c r="E50" s="11">
        <v>500</v>
      </c>
      <c r="F50" s="11">
        <v>450</v>
      </c>
      <c r="G50" s="11">
        <v>250</v>
      </c>
      <c r="H50" s="11">
        <v>200</v>
      </c>
      <c r="I50" s="11">
        <v>100</v>
      </c>
      <c r="J50" s="11">
        <v>200</v>
      </c>
    </row>
    <row r="53" spans="3:12" x14ac:dyDescent="0.25">
      <c r="C53" t="s">
        <v>336</v>
      </c>
    </row>
    <row r="54" spans="3:12" x14ac:dyDescent="0.25">
      <c r="C54" s="11" t="s">
        <v>350</v>
      </c>
      <c r="D54" s="11" t="s">
        <v>119</v>
      </c>
      <c r="E54" s="11" t="s">
        <v>118</v>
      </c>
      <c r="F54" s="11" t="s">
        <v>322</v>
      </c>
      <c r="G54" s="11" t="s">
        <v>323</v>
      </c>
      <c r="H54" s="11" t="s">
        <v>324</v>
      </c>
      <c r="I54" s="11" t="s">
        <v>325</v>
      </c>
      <c r="J54" s="11" t="s">
        <v>337</v>
      </c>
    </row>
    <row r="55" spans="3:12" x14ac:dyDescent="0.25">
      <c r="C55" s="11" t="s">
        <v>327</v>
      </c>
      <c r="D55" s="11"/>
      <c r="E55" s="11"/>
      <c r="F55" s="11"/>
      <c r="G55" s="11"/>
      <c r="H55" s="11"/>
      <c r="I55" s="11"/>
      <c r="J55" s="11"/>
    </row>
    <row r="56" spans="3:12" x14ac:dyDescent="0.25">
      <c r="C56" s="11" t="s">
        <v>326</v>
      </c>
      <c r="D56" s="13">
        <v>0.1</v>
      </c>
      <c r="E56" s="13">
        <v>0.1</v>
      </c>
      <c r="F56" s="13">
        <v>0.1</v>
      </c>
      <c r="G56" s="13">
        <v>0.1</v>
      </c>
      <c r="H56" s="13">
        <v>0.1</v>
      </c>
      <c r="I56" s="13">
        <v>0.1</v>
      </c>
      <c r="J56" s="13">
        <v>0.05</v>
      </c>
      <c r="L56" t="s">
        <v>356</v>
      </c>
    </row>
    <row r="57" spans="3:12" x14ac:dyDescent="0.25">
      <c r="C57" s="23" t="s">
        <v>355</v>
      </c>
      <c r="D57" s="24"/>
      <c r="E57" s="24"/>
      <c r="F57" s="24"/>
      <c r="G57" s="24"/>
      <c r="H57" s="24"/>
      <c r="I57" s="24"/>
      <c r="J57" s="25"/>
    </row>
    <row r="58" spans="3:12" x14ac:dyDescent="0.25">
      <c r="C58" s="17"/>
      <c r="D58" s="17"/>
      <c r="E58" s="17"/>
      <c r="F58" s="17"/>
      <c r="G58" s="17"/>
      <c r="H58" s="17"/>
      <c r="I58" s="17"/>
      <c r="J58" s="17"/>
    </row>
    <row r="59" spans="3:12" x14ac:dyDescent="0.25">
      <c r="C59" s="17"/>
      <c r="D59" s="17"/>
      <c r="E59" s="17"/>
      <c r="F59" s="17"/>
      <c r="G59" s="17"/>
      <c r="H59" s="17"/>
      <c r="I59" s="17"/>
      <c r="J59" s="17"/>
    </row>
    <row r="60" spans="3:12" x14ac:dyDescent="0.25">
      <c r="C60" t="s">
        <v>359</v>
      </c>
    </row>
    <row r="61" spans="3:12" x14ac:dyDescent="0.25">
      <c r="C61" s="11" t="s">
        <v>343</v>
      </c>
      <c r="D61" s="11" t="s">
        <v>119</v>
      </c>
      <c r="E61" s="11" t="s">
        <v>118</v>
      </c>
      <c r="F61" s="11" t="s">
        <v>322</v>
      </c>
      <c r="G61" s="11" t="s">
        <v>323</v>
      </c>
      <c r="H61" s="11" t="s">
        <v>324</v>
      </c>
      <c r="I61" s="11" t="s">
        <v>325</v>
      </c>
      <c r="J61" s="11" t="s">
        <v>337</v>
      </c>
    </row>
    <row r="62" spans="3:12" x14ac:dyDescent="0.25">
      <c r="C62" s="11" t="s">
        <v>344</v>
      </c>
      <c r="D62" s="11">
        <f>IF(D56&gt;0,(D45-(D45*$D$56)),(D45-$D$55))</f>
        <v>810</v>
      </c>
      <c r="E62" s="11">
        <f>IF(E56&gt;0,(E45-(E45*$E$56)),(E45-$E$55))</f>
        <v>900</v>
      </c>
      <c r="F62" s="11">
        <f>IF(F56&gt;0,(F45-(F45*$F$56)),(F45-$F$55))</f>
        <v>855</v>
      </c>
      <c r="G62" s="11">
        <f>IF(G56&gt;0,(G45-(G45*$G$56)),(G45-$G$55))</f>
        <v>0</v>
      </c>
      <c r="H62" s="11">
        <f>IF(H56&gt;0,(H45-(H45*$H$56)),(H45-$H$55))</f>
        <v>0</v>
      </c>
      <c r="I62" s="11">
        <f>IF(I56&gt;0,(I45-(I45*$I$56)),(I45-$I$55))</f>
        <v>0</v>
      </c>
      <c r="J62" s="11">
        <f>IF(J56&gt;0,(J45-(J45*$J$56)),(J45-$J$55))</f>
        <v>190</v>
      </c>
    </row>
    <row r="63" spans="3:12" x14ac:dyDescent="0.25">
      <c r="C63" s="11" t="s">
        <v>345</v>
      </c>
      <c r="D63" s="11">
        <f t="shared" ref="D63:D67" si="8">IF(D57&gt;0,(D46-(D46*$D$56)),(D46-$D$55))</f>
        <v>800</v>
      </c>
      <c r="E63" s="11">
        <f t="shared" ref="E63:E67" si="9">IF(E57&gt;0,(E46-(E46*$E$56)),(E46-$E$55))</f>
        <v>900</v>
      </c>
      <c r="F63" s="11">
        <f t="shared" ref="F63:F67" si="10">IF(F57&gt;0,(F46-(F46*$F$56)),(F46-$F$55))</f>
        <v>850</v>
      </c>
      <c r="G63" s="11">
        <f t="shared" ref="G63:G67" si="11">IF(G57&gt;0,(G46-(G46*$G$56)),(G46-$G$55))</f>
        <v>500</v>
      </c>
      <c r="H63" s="11">
        <f t="shared" ref="H63:H67" si="12">IF(H57&gt;0,(H46-(H46*$H$56)),(H46-$H$55))</f>
        <v>400</v>
      </c>
      <c r="I63" s="11">
        <f t="shared" ref="I63:I67" si="13">IF(I57&gt;0,(I46-(I46*$I$56)),(I46-$I$55))</f>
        <v>200</v>
      </c>
      <c r="J63" s="11">
        <f t="shared" ref="J63:J67" si="14">IF(J57&gt;0,(J46-(J46*$J$56)),(J46-$J$55))</f>
        <v>200</v>
      </c>
    </row>
    <row r="64" spans="3:12" x14ac:dyDescent="0.25">
      <c r="C64" s="11" t="s">
        <v>346</v>
      </c>
      <c r="D64" s="11">
        <f t="shared" si="8"/>
        <v>700</v>
      </c>
      <c r="E64" s="11">
        <f t="shared" si="9"/>
        <v>800</v>
      </c>
      <c r="F64" s="11">
        <f t="shared" si="10"/>
        <v>760</v>
      </c>
      <c r="G64" s="11">
        <f t="shared" si="11"/>
        <v>400</v>
      </c>
      <c r="H64" s="11">
        <f t="shared" si="12"/>
        <v>350</v>
      </c>
      <c r="I64" s="11">
        <f t="shared" si="13"/>
        <v>200</v>
      </c>
      <c r="J64" s="11">
        <f t="shared" si="14"/>
        <v>200</v>
      </c>
    </row>
    <row r="65" spans="3:12" x14ac:dyDescent="0.25">
      <c r="C65" s="11" t="s">
        <v>347</v>
      </c>
      <c r="D65" s="11">
        <f t="shared" si="8"/>
        <v>600</v>
      </c>
      <c r="E65" s="11">
        <f t="shared" si="9"/>
        <v>700</v>
      </c>
      <c r="F65" s="11">
        <f t="shared" si="10"/>
        <v>670</v>
      </c>
      <c r="G65" s="11">
        <f t="shared" si="11"/>
        <v>350</v>
      </c>
      <c r="H65" s="11">
        <f t="shared" si="12"/>
        <v>300</v>
      </c>
      <c r="I65" s="11">
        <f t="shared" si="13"/>
        <v>150</v>
      </c>
      <c r="J65" s="11">
        <f t="shared" si="14"/>
        <v>200</v>
      </c>
    </row>
    <row r="66" spans="3:12" x14ac:dyDescent="0.25">
      <c r="C66" s="11" t="s">
        <v>348</v>
      </c>
      <c r="D66" s="11">
        <f t="shared" si="8"/>
        <v>550</v>
      </c>
      <c r="E66" s="11">
        <f t="shared" si="9"/>
        <v>600</v>
      </c>
      <c r="F66" s="11">
        <f t="shared" si="10"/>
        <v>550</v>
      </c>
      <c r="G66" s="11">
        <f t="shared" si="11"/>
        <v>300</v>
      </c>
      <c r="H66" s="11">
        <f t="shared" si="12"/>
        <v>250</v>
      </c>
      <c r="I66" s="11">
        <f t="shared" si="13"/>
        <v>150</v>
      </c>
      <c r="J66" s="11">
        <f t="shared" si="14"/>
        <v>200</v>
      </c>
    </row>
    <row r="67" spans="3:12" x14ac:dyDescent="0.25">
      <c r="C67" s="11" t="s">
        <v>349</v>
      </c>
      <c r="D67" s="11">
        <f t="shared" si="8"/>
        <v>405</v>
      </c>
      <c r="E67" s="11">
        <f t="shared" si="9"/>
        <v>450</v>
      </c>
      <c r="F67" s="11">
        <f t="shared" si="10"/>
        <v>405</v>
      </c>
      <c r="G67" s="11">
        <f t="shared" si="11"/>
        <v>225</v>
      </c>
      <c r="H67" s="11">
        <f t="shared" si="12"/>
        <v>180</v>
      </c>
      <c r="I67" s="11">
        <f t="shared" si="13"/>
        <v>90</v>
      </c>
      <c r="J67" s="11">
        <f t="shared" si="14"/>
        <v>190</v>
      </c>
    </row>
    <row r="68" spans="3:12" x14ac:dyDescent="0.25">
      <c r="C68" s="17"/>
      <c r="D68" s="17"/>
      <c r="E68" s="17"/>
      <c r="F68" s="17"/>
      <c r="G68" s="17"/>
      <c r="H68" s="17"/>
      <c r="I68" s="17"/>
      <c r="J68" s="17"/>
    </row>
    <row r="69" spans="3:12" x14ac:dyDescent="0.25">
      <c r="C69" s="17"/>
      <c r="D69" s="17"/>
      <c r="E69" s="17"/>
      <c r="F69" s="17"/>
      <c r="G69" s="17"/>
      <c r="H69" s="17"/>
      <c r="I69" s="17"/>
      <c r="J69" s="17"/>
    </row>
    <row r="70" spans="3:12" x14ac:dyDescent="0.25">
      <c r="C70" t="s">
        <v>339</v>
      </c>
      <c r="L70">
        <f>IF(D56&gt;0,(D45-(D45*D56)),(D45-D55))</f>
        <v>810</v>
      </c>
    </row>
    <row r="71" spans="3:12" x14ac:dyDescent="0.25">
      <c r="C71" s="11" t="s">
        <v>350</v>
      </c>
      <c r="D71" s="11" t="s">
        <v>119</v>
      </c>
      <c r="E71" s="11" t="s">
        <v>118</v>
      </c>
      <c r="F71" s="11" t="s">
        <v>322</v>
      </c>
      <c r="G71" s="11" t="s">
        <v>323</v>
      </c>
      <c r="H71" s="11" t="s">
        <v>324</v>
      </c>
      <c r="I71" s="11" t="s">
        <v>325</v>
      </c>
      <c r="J71" s="11" t="s">
        <v>337</v>
      </c>
    </row>
    <row r="72" spans="3:12" x14ac:dyDescent="0.25">
      <c r="C72" s="11" t="s">
        <v>327</v>
      </c>
      <c r="D72" s="11"/>
      <c r="E72" s="11"/>
      <c r="F72" s="11"/>
      <c r="G72" s="11"/>
      <c r="H72" s="11"/>
      <c r="I72" s="11"/>
      <c r="J72" s="11"/>
    </row>
    <row r="73" spans="3:12" x14ac:dyDescent="0.25">
      <c r="C73" s="11" t="s">
        <v>326</v>
      </c>
      <c r="D73" s="13">
        <v>0.1</v>
      </c>
      <c r="E73" s="13">
        <v>0.1</v>
      </c>
      <c r="F73" s="13">
        <v>0.1</v>
      </c>
      <c r="G73" s="13">
        <v>0.1</v>
      </c>
      <c r="H73" s="13">
        <v>0.1</v>
      </c>
      <c r="I73" s="13">
        <v>0.1</v>
      </c>
      <c r="J73" s="13">
        <v>0.05</v>
      </c>
    </row>
    <row r="75" spans="3:12" x14ac:dyDescent="0.25">
      <c r="C75" t="s">
        <v>351</v>
      </c>
    </row>
    <row r="76" spans="3:12" x14ac:dyDescent="0.25">
      <c r="C76" s="11" t="s">
        <v>343</v>
      </c>
      <c r="D76" s="11" t="s">
        <v>119</v>
      </c>
      <c r="E76" s="11" t="s">
        <v>118</v>
      </c>
      <c r="F76" s="11" t="s">
        <v>322</v>
      </c>
      <c r="G76" s="11" t="s">
        <v>323</v>
      </c>
      <c r="H76" s="11" t="s">
        <v>324</v>
      </c>
      <c r="I76" s="11" t="s">
        <v>325</v>
      </c>
      <c r="J76" s="11" t="s">
        <v>337</v>
      </c>
    </row>
    <row r="77" spans="3:12" x14ac:dyDescent="0.25">
      <c r="C77" s="11" t="s">
        <v>344</v>
      </c>
      <c r="D77" s="11">
        <f>IF(AND(D45&gt;0,$D$73&gt;0),D62*$D$73,D72)</f>
        <v>81</v>
      </c>
      <c r="E77" s="11">
        <f>IF(AND(E45&gt;0,$D$73&gt;0),E62*$E$73,E72)</f>
        <v>90</v>
      </c>
      <c r="F77" s="11">
        <f>IF(AND(F45&gt;0,$D$73&gt;0),F62*$F$73,F72)</f>
        <v>85.5</v>
      </c>
      <c r="G77" s="11">
        <f>IF(AND(G45&gt;0,$D$73&gt;0),G62*$G$73,G72)</f>
        <v>0</v>
      </c>
      <c r="H77" s="11">
        <f>IF(AND(H45&gt;0,$D$73&gt;0),H62*$H$73,H72)</f>
        <v>0</v>
      </c>
      <c r="I77" s="11">
        <f>IF(AND(I45&gt;0,$D$73&gt;0),I62*$I$73,I72)</f>
        <v>0</v>
      </c>
      <c r="J77" s="11">
        <f>IF(AND(J45&gt;0,$D$73&gt;0),J62*$J$73,J72)</f>
        <v>9.5</v>
      </c>
    </row>
    <row r="78" spans="3:12" x14ac:dyDescent="0.25">
      <c r="C78" s="11" t="s">
        <v>345</v>
      </c>
      <c r="D78" s="11">
        <f t="shared" ref="D78:D82" si="15">IF(AND(D46&gt;0,$D$73&gt;0),D63*$D$73,D73)</f>
        <v>80</v>
      </c>
      <c r="E78" s="11">
        <f t="shared" ref="E78:E82" si="16">IF(AND(E46&gt;0,$D$73&gt;0),E63*$E$73,E73)</f>
        <v>90</v>
      </c>
      <c r="F78" s="11">
        <f t="shared" ref="F78:F82" si="17">IF(AND(F46&gt;0,$D$73&gt;0),F63*$F$73,F73)</f>
        <v>85</v>
      </c>
      <c r="G78" s="11">
        <f t="shared" ref="G78:G82" si="18">IF(AND(G46&gt;0,$D$73&gt;0),G63*$G$73,G73)</f>
        <v>50</v>
      </c>
      <c r="H78" s="11">
        <f t="shared" ref="H78:H82" si="19">IF(AND(H46&gt;0,$D$73&gt;0),H63*$H$73,H73)</f>
        <v>40</v>
      </c>
      <c r="I78" s="11">
        <f t="shared" ref="I78:I82" si="20">IF(AND(I46&gt;0,$D$73&gt;0),I63*$I$73,I73)</f>
        <v>20</v>
      </c>
      <c r="J78" s="11">
        <f t="shared" ref="J78:J82" si="21">IF(AND(J46&gt;0,$D$73&gt;0),J63*$J$73,J73)</f>
        <v>10</v>
      </c>
    </row>
    <row r="79" spans="3:12" x14ac:dyDescent="0.25">
      <c r="C79" s="11" t="s">
        <v>346</v>
      </c>
      <c r="D79" s="11">
        <f t="shared" si="15"/>
        <v>70</v>
      </c>
      <c r="E79" s="11">
        <f t="shared" si="16"/>
        <v>80</v>
      </c>
      <c r="F79" s="11">
        <f t="shared" si="17"/>
        <v>76</v>
      </c>
      <c r="G79" s="11">
        <f t="shared" si="18"/>
        <v>40</v>
      </c>
      <c r="H79" s="11">
        <f t="shared" si="19"/>
        <v>35</v>
      </c>
      <c r="I79" s="11">
        <f t="shared" si="20"/>
        <v>20</v>
      </c>
      <c r="J79" s="11">
        <f t="shared" si="21"/>
        <v>10</v>
      </c>
    </row>
    <row r="80" spans="3:12" x14ac:dyDescent="0.25">
      <c r="C80" s="11" t="s">
        <v>347</v>
      </c>
      <c r="D80" s="11">
        <f t="shared" si="15"/>
        <v>60</v>
      </c>
      <c r="E80" s="11">
        <f t="shared" si="16"/>
        <v>70</v>
      </c>
      <c r="F80" s="11">
        <f t="shared" si="17"/>
        <v>67</v>
      </c>
      <c r="G80" s="11">
        <f t="shared" si="18"/>
        <v>35</v>
      </c>
      <c r="H80" s="11">
        <f t="shared" si="19"/>
        <v>30</v>
      </c>
      <c r="I80" s="11">
        <f t="shared" si="20"/>
        <v>15</v>
      </c>
      <c r="J80" s="11">
        <f t="shared" si="21"/>
        <v>10</v>
      </c>
    </row>
    <row r="81" spans="3:10" x14ac:dyDescent="0.25">
      <c r="C81" s="11" t="s">
        <v>348</v>
      </c>
      <c r="D81" s="11">
        <f t="shared" si="15"/>
        <v>55</v>
      </c>
      <c r="E81" s="11">
        <f t="shared" si="16"/>
        <v>60</v>
      </c>
      <c r="F81" s="11">
        <f t="shared" si="17"/>
        <v>55</v>
      </c>
      <c r="G81" s="11">
        <f t="shared" si="18"/>
        <v>30</v>
      </c>
      <c r="H81" s="11">
        <f t="shared" si="19"/>
        <v>25</v>
      </c>
      <c r="I81" s="11">
        <f t="shared" si="20"/>
        <v>15</v>
      </c>
      <c r="J81" s="11">
        <f t="shared" si="21"/>
        <v>10</v>
      </c>
    </row>
    <row r="82" spans="3:10" x14ac:dyDescent="0.25">
      <c r="C82" s="11" t="s">
        <v>349</v>
      </c>
      <c r="D82" s="11">
        <f t="shared" si="15"/>
        <v>40.5</v>
      </c>
      <c r="E82" s="11">
        <f t="shared" si="16"/>
        <v>45</v>
      </c>
      <c r="F82" s="11">
        <f t="shared" si="17"/>
        <v>40.5</v>
      </c>
      <c r="G82" s="11">
        <f t="shared" si="18"/>
        <v>22.5</v>
      </c>
      <c r="H82" s="11">
        <f t="shared" si="19"/>
        <v>18</v>
      </c>
      <c r="I82" s="11">
        <f t="shared" si="20"/>
        <v>9</v>
      </c>
      <c r="J82" s="11">
        <f t="shared" si="21"/>
        <v>9.5</v>
      </c>
    </row>
    <row r="84" spans="3:10" x14ac:dyDescent="0.25">
      <c r="C84" t="s">
        <v>365</v>
      </c>
    </row>
    <row r="85" spans="3:10" x14ac:dyDescent="0.25">
      <c r="C85" s="11" t="s">
        <v>366</v>
      </c>
      <c r="D85" s="26">
        <v>0.1</v>
      </c>
      <c r="E85" s="24"/>
      <c r="F85" s="24"/>
      <c r="G85" s="24"/>
      <c r="H85" s="24"/>
      <c r="I85" s="24"/>
      <c r="J85" s="25"/>
    </row>
    <row r="86" spans="3:10" x14ac:dyDescent="0.25">
      <c r="C86" s="18"/>
      <c r="D86" s="19"/>
      <c r="E86" s="17"/>
      <c r="F86" s="17"/>
      <c r="G86" s="17"/>
      <c r="H86" s="17"/>
      <c r="I86" s="17"/>
      <c r="J86" s="17"/>
    </row>
    <row r="87" spans="3:10" x14ac:dyDescent="0.25">
      <c r="C87" t="s">
        <v>331</v>
      </c>
    </row>
    <row r="88" spans="3:10" x14ac:dyDescent="0.25">
      <c r="C88" s="11" t="s">
        <v>343</v>
      </c>
      <c r="D88" s="11" t="s">
        <v>119</v>
      </c>
      <c r="E88" s="11" t="s">
        <v>118</v>
      </c>
      <c r="F88" s="11" t="s">
        <v>322</v>
      </c>
      <c r="G88" s="11" t="s">
        <v>323</v>
      </c>
      <c r="H88" s="11" t="s">
        <v>324</v>
      </c>
      <c r="I88" s="11" t="s">
        <v>325</v>
      </c>
      <c r="J88" s="11" t="s">
        <v>337</v>
      </c>
    </row>
    <row r="89" spans="3:10" x14ac:dyDescent="0.25">
      <c r="C89" s="11" t="s">
        <v>344</v>
      </c>
      <c r="D89" s="11">
        <f>D62+D77</f>
        <v>891</v>
      </c>
      <c r="E89" s="11">
        <f t="shared" ref="E89:J89" si="22">E62+E77</f>
        <v>990</v>
      </c>
      <c r="F89" s="11">
        <f t="shared" si="22"/>
        <v>940.5</v>
      </c>
      <c r="G89" s="11">
        <f t="shared" si="22"/>
        <v>0</v>
      </c>
      <c r="H89" s="11">
        <f t="shared" si="22"/>
        <v>0</v>
      </c>
      <c r="I89" s="11">
        <f t="shared" si="22"/>
        <v>0</v>
      </c>
      <c r="J89" s="11">
        <f t="shared" si="22"/>
        <v>199.5</v>
      </c>
    </row>
    <row r="90" spans="3:10" x14ac:dyDescent="0.25">
      <c r="C90" s="11" t="s">
        <v>345</v>
      </c>
      <c r="D90" s="11">
        <f t="shared" ref="D90:J90" si="23">D63+D78</f>
        <v>880</v>
      </c>
      <c r="E90" s="11">
        <f t="shared" si="23"/>
        <v>990</v>
      </c>
      <c r="F90" s="11">
        <f t="shared" si="23"/>
        <v>935</v>
      </c>
      <c r="G90" s="11">
        <f t="shared" si="23"/>
        <v>550</v>
      </c>
      <c r="H90" s="11">
        <f t="shared" si="23"/>
        <v>440</v>
      </c>
      <c r="I90" s="11">
        <f t="shared" si="23"/>
        <v>220</v>
      </c>
      <c r="J90" s="11">
        <f t="shared" si="23"/>
        <v>210</v>
      </c>
    </row>
    <row r="91" spans="3:10" x14ac:dyDescent="0.25">
      <c r="C91" s="11" t="s">
        <v>346</v>
      </c>
      <c r="D91" s="11">
        <f t="shared" ref="D91:J91" si="24">D64+D79</f>
        <v>770</v>
      </c>
      <c r="E91" s="11">
        <f t="shared" si="24"/>
        <v>880</v>
      </c>
      <c r="F91" s="11">
        <f t="shared" si="24"/>
        <v>836</v>
      </c>
      <c r="G91" s="11">
        <f t="shared" si="24"/>
        <v>440</v>
      </c>
      <c r="H91" s="11">
        <f t="shared" si="24"/>
        <v>385</v>
      </c>
      <c r="I91" s="11">
        <f t="shared" si="24"/>
        <v>220</v>
      </c>
      <c r="J91" s="11">
        <f t="shared" si="24"/>
        <v>210</v>
      </c>
    </row>
    <row r="92" spans="3:10" x14ac:dyDescent="0.25">
      <c r="C92" s="11" t="s">
        <v>347</v>
      </c>
      <c r="D92" s="11">
        <f t="shared" ref="D92:J92" si="25">D65+D80</f>
        <v>660</v>
      </c>
      <c r="E92" s="11">
        <f t="shared" si="25"/>
        <v>770</v>
      </c>
      <c r="F92" s="11">
        <f t="shared" si="25"/>
        <v>737</v>
      </c>
      <c r="G92" s="11">
        <f t="shared" si="25"/>
        <v>385</v>
      </c>
      <c r="H92" s="11">
        <f t="shared" si="25"/>
        <v>330</v>
      </c>
      <c r="I92" s="11">
        <f t="shared" si="25"/>
        <v>165</v>
      </c>
      <c r="J92" s="11">
        <f t="shared" si="25"/>
        <v>210</v>
      </c>
    </row>
    <row r="93" spans="3:10" x14ac:dyDescent="0.25">
      <c r="C93" s="11" t="s">
        <v>348</v>
      </c>
      <c r="D93" s="11">
        <f t="shared" ref="D93:J93" si="26">D66+D81</f>
        <v>605</v>
      </c>
      <c r="E93" s="11">
        <f t="shared" si="26"/>
        <v>660</v>
      </c>
      <c r="F93" s="11">
        <f t="shared" si="26"/>
        <v>605</v>
      </c>
      <c r="G93" s="11">
        <f t="shared" si="26"/>
        <v>330</v>
      </c>
      <c r="H93" s="11">
        <f t="shared" si="26"/>
        <v>275</v>
      </c>
      <c r="I93" s="11">
        <f t="shared" si="26"/>
        <v>165</v>
      </c>
      <c r="J93" s="11">
        <f t="shared" si="26"/>
        <v>210</v>
      </c>
    </row>
    <row r="94" spans="3:10" x14ac:dyDescent="0.25">
      <c r="C94" s="11" t="s">
        <v>349</v>
      </c>
      <c r="D94" s="11">
        <f t="shared" ref="D94:J94" si="27">D67+D82</f>
        <v>445.5</v>
      </c>
      <c r="E94" s="11">
        <f t="shared" si="27"/>
        <v>495</v>
      </c>
      <c r="F94" s="11">
        <f t="shared" si="27"/>
        <v>445.5</v>
      </c>
      <c r="G94" s="11">
        <f t="shared" si="27"/>
        <v>247.5</v>
      </c>
      <c r="H94" s="11">
        <f t="shared" si="27"/>
        <v>198</v>
      </c>
      <c r="I94" s="11">
        <f t="shared" si="27"/>
        <v>99</v>
      </c>
      <c r="J94" s="11">
        <f t="shared" si="27"/>
        <v>199.5</v>
      </c>
    </row>
  </sheetData>
  <mergeCells count="3">
    <mergeCell ref="C57:J57"/>
    <mergeCell ref="D28:J28"/>
    <mergeCell ref="D85:J8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9"/>
  <sheetViews>
    <sheetView topLeftCell="B32" workbookViewId="0">
      <selection activeCell="C53" activeCellId="1" sqref="C53:J54 C53"/>
    </sheetView>
  </sheetViews>
  <sheetFormatPr defaultRowHeight="15" x14ac:dyDescent="0.25"/>
  <cols>
    <col min="3" max="3" width="17.140625" customWidth="1"/>
  </cols>
  <sheetData>
    <row r="2" spans="2:18" x14ac:dyDescent="0.25">
      <c r="B2" s="3">
        <v>1</v>
      </c>
      <c r="C2" s="3" t="s">
        <v>352</v>
      </c>
      <c r="D2" s="3"/>
      <c r="E2" s="3"/>
    </row>
    <row r="3" spans="2:18" x14ac:dyDescent="0.25">
      <c r="C3" t="s">
        <v>330</v>
      </c>
    </row>
    <row r="5" spans="2:18" x14ac:dyDescent="0.25">
      <c r="C5" s="11" t="s">
        <v>343</v>
      </c>
      <c r="D5" s="11" t="s">
        <v>119</v>
      </c>
      <c r="E5" s="11" t="s">
        <v>118</v>
      </c>
      <c r="F5" s="11" t="s">
        <v>322</v>
      </c>
      <c r="G5" s="11" t="s">
        <v>323</v>
      </c>
      <c r="H5" s="11" t="s">
        <v>324</v>
      </c>
      <c r="I5" s="11" t="s">
        <v>325</v>
      </c>
      <c r="J5" s="11" t="s">
        <v>337</v>
      </c>
      <c r="L5" t="s">
        <v>335</v>
      </c>
    </row>
    <row r="6" spans="2:18" x14ac:dyDescent="0.25">
      <c r="C6" s="11" t="s">
        <v>363</v>
      </c>
      <c r="D6" s="11">
        <v>900</v>
      </c>
      <c r="E6" s="11">
        <v>1000</v>
      </c>
      <c r="F6" s="11">
        <v>950</v>
      </c>
      <c r="G6" s="11">
        <v>0</v>
      </c>
      <c r="H6" s="11">
        <v>0</v>
      </c>
      <c r="I6" s="11">
        <v>0</v>
      </c>
      <c r="J6" s="11">
        <v>200</v>
      </c>
      <c r="M6" t="s">
        <v>334</v>
      </c>
      <c r="R6" t="s">
        <v>333</v>
      </c>
    </row>
    <row r="8" spans="2:18" x14ac:dyDescent="0.25">
      <c r="C8" t="s">
        <v>339</v>
      </c>
    </row>
    <row r="9" spans="2:18" x14ac:dyDescent="0.25">
      <c r="C9" s="11" t="s">
        <v>350</v>
      </c>
      <c r="D9" s="11" t="s">
        <v>119</v>
      </c>
      <c r="E9" s="11" t="s">
        <v>118</v>
      </c>
      <c r="F9" s="11" t="s">
        <v>322</v>
      </c>
      <c r="G9" s="11" t="s">
        <v>323</v>
      </c>
      <c r="H9" s="11" t="s">
        <v>324</v>
      </c>
      <c r="I9" s="11" t="s">
        <v>325</v>
      </c>
      <c r="J9" s="11" t="s">
        <v>337</v>
      </c>
    </row>
    <row r="10" spans="2:18" x14ac:dyDescent="0.25">
      <c r="C10" s="11" t="s">
        <v>327</v>
      </c>
      <c r="D10" s="11"/>
      <c r="E10" s="11"/>
      <c r="F10" s="11"/>
      <c r="G10" s="11"/>
      <c r="H10" s="11"/>
      <c r="I10" s="11"/>
      <c r="J10" s="11"/>
    </row>
    <row r="11" spans="2:18" x14ac:dyDescent="0.25">
      <c r="C11" s="11" t="s">
        <v>326</v>
      </c>
      <c r="D11" s="13">
        <v>0.1</v>
      </c>
      <c r="E11" s="13">
        <v>0.1</v>
      </c>
      <c r="F11" s="13">
        <v>0.1</v>
      </c>
      <c r="G11" s="13">
        <v>0.1</v>
      </c>
      <c r="H11" s="13">
        <v>0.1</v>
      </c>
      <c r="I11" s="13">
        <v>0.1</v>
      </c>
      <c r="J11" s="13">
        <v>0.05</v>
      </c>
    </row>
    <row r="13" spans="2:18" x14ac:dyDescent="0.25">
      <c r="C13" t="s">
        <v>351</v>
      </c>
    </row>
    <row r="14" spans="2:18" x14ac:dyDescent="0.25">
      <c r="C14" s="11" t="s">
        <v>343</v>
      </c>
      <c r="D14" s="11" t="s">
        <v>119</v>
      </c>
      <c r="E14" s="11" t="s">
        <v>118</v>
      </c>
      <c r="F14" s="11" t="s">
        <v>322</v>
      </c>
      <c r="G14" s="11" t="s">
        <v>323</v>
      </c>
      <c r="H14" s="11" t="s">
        <v>324</v>
      </c>
      <c r="I14" s="11" t="s">
        <v>325</v>
      </c>
      <c r="J14" s="11" t="s">
        <v>337</v>
      </c>
    </row>
    <row r="15" spans="2:18" x14ac:dyDescent="0.25">
      <c r="C15" s="11" t="s">
        <v>361</v>
      </c>
      <c r="D15" s="11">
        <f>IF(AND(D6&gt;0,$D$11&gt;0),D6*$D$11,D10)</f>
        <v>90</v>
      </c>
      <c r="E15" s="11">
        <f>IF(AND(E6&gt;0,$E$11&gt;0),E6*$E$11,E10)</f>
        <v>100</v>
      </c>
      <c r="F15" s="11">
        <f>IF(AND(F6&gt;0,$F$11&gt;0),F6*$F$11,F10)</f>
        <v>95</v>
      </c>
      <c r="G15" s="11">
        <f>IF(AND(G6&gt;0,$G$11&gt;0),G6*$G$11,G10)</f>
        <v>0</v>
      </c>
      <c r="H15" s="11">
        <f>IF(AND(H6&gt;0,$H$11&gt;0),H6*$H$11,H10)</f>
        <v>0</v>
      </c>
      <c r="I15" s="11">
        <f>IF(AND(I6&gt;0,$I$11&gt;0),I6*$I$11,I10)</f>
        <v>0</v>
      </c>
      <c r="J15" s="11">
        <f>IF(AND(J6&gt;0,$J$11&gt;0),J6*$J$11,J10)</f>
        <v>10</v>
      </c>
    </row>
    <row r="17" spans="2:18" x14ac:dyDescent="0.25">
      <c r="C17" t="s">
        <v>365</v>
      </c>
    </row>
    <row r="18" spans="2:18" x14ac:dyDescent="0.25">
      <c r="C18" s="11" t="s">
        <v>366</v>
      </c>
      <c r="D18" s="26">
        <v>0.1</v>
      </c>
      <c r="E18" s="24"/>
      <c r="F18" s="24"/>
      <c r="G18" s="24"/>
      <c r="H18" s="24"/>
      <c r="I18" s="24"/>
      <c r="J18" s="25"/>
    </row>
    <row r="20" spans="2:18" x14ac:dyDescent="0.25">
      <c r="C20" t="s">
        <v>331</v>
      </c>
    </row>
    <row r="21" spans="2:18" x14ac:dyDescent="0.25">
      <c r="C21" s="11" t="s">
        <v>343</v>
      </c>
      <c r="D21" s="11" t="s">
        <v>119</v>
      </c>
      <c r="E21" s="11" t="s">
        <v>118</v>
      </c>
      <c r="F21" s="11" t="s">
        <v>322</v>
      </c>
      <c r="G21" s="11" t="s">
        <v>323</v>
      </c>
      <c r="H21" s="11" t="s">
        <v>324</v>
      </c>
      <c r="I21" s="11" t="s">
        <v>325</v>
      </c>
      <c r="J21" s="11" t="s">
        <v>337</v>
      </c>
    </row>
    <row r="22" spans="2:18" x14ac:dyDescent="0.25">
      <c r="C22" s="11" t="s">
        <v>360</v>
      </c>
      <c r="D22" s="11">
        <f t="shared" ref="D22:J22" si="0">D6+D15</f>
        <v>990</v>
      </c>
      <c r="E22" s="11">
        <f t="shared" si="0"/>
        <v>1100</v>
      </c>
      <c r="F22" s="11">
        <f t="shared" si="0"/>
        <v>1045</v>
      </c>
      <c r="G22" s="11">
        <f t="shared" si="0"/>
        <v>0</v>
      </c>
      <c r="H22" s="11">
        <f t="shared" si="0"/>
        <v>0</v>
      </c>
      <c r="I22" s="11">
        <f t="shared" si="0"/>
        <v>0</v>
      </c>
      <c r="J22" s="11">
        <f t="shared" si="0"/>
        <v>210</v>
      </c>
    </row>
    <row r="25" spans="2:18" x14ac:dyDescent="0.25">
      <c r="B25">
        <v>2</v>
      </c>
      <c r="C25" s="3" t="s">
        <v>353</v>
      </c>
      <c r="D25" s="3"/>
      <c r="E25" s="3"/>
    </row>
    <row r="27" spans="2:18" x14ac:dyDescent="0.25">
      <c r="C27" t="s">
        <v>330</v>
      </c>
    </row>
    <row r="28" spans="2:18" x14ac:dyDescent="0.25">
      <c r="C28" s="11" t="s">
        <v>343</v>
      </c>
      <c r="D28" s="11" t="s">
        <v>119</v>
      </c>
      <c r="E28" s="11" t="s">
        <v>118</v>
      </c>
      <c r="F28" s="11" t="s">
        <v>322</v>
      </c>
      <c r="G28" s="11" t="s">
        <v>323</v>
      </c>
      <c r="H28" s="11" t="s">
        <v>324</v>
      </c>
      <c r="I28" s="11" t="s">
        <v>325</v>
      </c>
      <c r="J28" s="11" t="s">
        <v>337</v>
      </c>
      <c r="L28" t="s">
        <v>354</v>
      </c>
    </row>
    <row r="29" spans="2:18" x14ac:dyDescent="0.25">
      <c r="C29" s="11" t="s">
        <v>363</v>
      </c>
      <c r="D29" s="11">
        <v>900</v>
      </c>
      <c r="E29" s="11">
        <v>1000</v>
      </c>
      <c r="F29" s="11">
        <v>950</v>
      </c>
      <c r="G29" s="11">
        <v>0</v>
      </c>
      <c r="H29" s="11">
        <v>0</v>
      </c>
      <c r="I29" s="11">
        <v>0</v>
      </c>
      <c r="J29" s="11">
        <v>200</v>
      </c>
      <c r="M29" t="s">
        <v>364</v>
      </c>
      <c r="R29" t="s">
        <v>333</v>
      </c>
    </row>
    <row r="32" spans="2:18" x14ac:dyDescent="0.25">
      <c r="C32" t="s">
        <v>336</v>
      </c>
    </row>
    <row r="33" spans="3:10" x14ac:dyDescent="0.25">
      <c r="C33" s="11" t="s">
        <v>350</v>
      </c>
      <c r="D33" s="11" t="s">
        <v>119</v>
      </c>
      <c r="E33" s="11" t="s">
        <v>118</v>
      </c>
      <c r="F33" s="11" t="s">
        <v>322</v>
      </c>
      <c r="G33" s="11" t="s">
        <v>323</v>
      </c>
      <c r="H33" s="11" t="s">
        <v>324</v>
      </c>
      <c r="I33" s="11" t="s">
        <v>325</v>
      </c>
      <c r="J33" s="11" t="s">
        <v>337</v>
      </c>
    </row>
    <row r="34" spans="3:10" x14ac:dyDescent="0.25">
      <c r="C34" s="11" t="s">
        <v>327</v>
      </c>
      <c r="D34" s="11"/>
      <c r="E34" s="11"/>
      <c r="F34" s="11"/>
      <c r="G34" s="11"/>
      <c r="H34" s="11"/>
      <c r="I34" s="11"/>
      <c r="J34" s="11"/>
    </row>
    <row r="35" spans="3:10" x14ac:dyDescent="0.25">
      <c r="C35" s="11" t="s">
        <v>326</v>
      </c>
      <c r="D35" s="13">
        <v>0.1</v>
      </c>
      <c r="E35" s="13">
        <v>0.1</v>
      </c>
      <c r="F35" s="13">
        <v>0.1</v>
      </c>
      <c r="G35" s="13">
        <v>0.1</v>
      </c>
      <c r="H35" s="13">
        <v>0.1</v>
      </c>
      <c r="I35" s="13">
        <v>0.1</v>
      </c>
      <c r="J35" s="13">
        <v>0.05</v>
      </c>
    </row>
    <row r="36" spans="3:10" x14ac:dyDescent="0.25">
      <c r="C36" s="23" t="s">
        <v>355</v>
      </c>
      <c r="D36" s="24"/>
      <c r="E36" s="24"/>
      <c r="F36" s="24"/>
      <c r="G36" s="24"/>
      <c r="H36" s="24"/>
      <c r="I36" s="24"/>
      <c r="J36" s="25"/>
    </row>
    <row r="37" spans="3:10" x14ac:dyDescent="0.25">
      <c r="C37" s="17"/>
      <c r="D37" s="17"/>
      <c r="E37" s="17"/>
      <c r="F37" s="17"/>
      <c r="G37" s="17"/>
      <c r="H37" s="17"/>
      <c r="I37" s="17"/>
      <c r="J37" s="17"/>
    </row>
    <row r="38" spans="3:10" x14ac:dyDescent="0.25">
      <c r="C38" s="17"/>
      <c r="D38" s="17"/>
      <c r="E38" s="17"/>
      <c r="F38" s="17"/>
      <c r="G38" s="17"/>
      <c r="H38" s="17"/>
      <c r="I38" s="17"/>
      <c r="J38" s="17"/>
    </row>
    <row r="39" spans="3:10" x14ac:dyDescent="0.25">
      <c r="C39" t="s">
        <v>359</v>
      </c>
    </row>
    <row r="40" spans="3:10" x14ac:dyDescent="0.25">
      <c r="C40" s="11" t="s">
        <v>343</v>
      </c>
      <c r="D40" s="11" t="s">
        <v>119</v>
      </c>
      <c r="E40" s="11" t="s">
        <v>118</v>
      </c>
      <c r="F40" s="11" t="s">
        <v>322</v>
      </c>
      <c r="G40" s="11" t="s">
        <v>323</v>
      </c>
      <c r="H40" s="11" t="s">
        <v>324</v>
      </c>
      <c r="I40" s="11" t="s">
        <v>325</v>
      </c>
      <c r="J40" s="11" t="s">
        <v>337</v>
      </c>
    </row>
    <row r="41" spans="3:10" x14ac:dyDescent="0.25">
      <c r="C41" s="11" t="s">
        <v>362</v>
      </c>
      <c r="D41" s="11">
        <f>IF(D35&gt;0,(D29-(D29*$D$35)),(D29-$D$34))</f>
        <v>810</v>
      </c>
      <c r="E41" s="11">
        <f>IF(E35&gt;0,(E29-(E29*$E$35)),(E29-$E$34))</f>
        <v>900</v>
      </c>
      <c r="F41" s="11">
        <f>IF(F35&gt;0,(F29-(F29*$F$35)),(F29-$F$34))</f>
        <v>855</v>
      </c>
      <c r="G41" s="11">
        <f>IF(G35&gt;0,(G29-(G29*$G$35)),(G29-$G$34))</f>
        <v>0</v>
      </c>
      <c r="H41" s="11">
        <f>IF(H35&gt;0,(H29-(H29*$H$35)),(H29-$H$34))</f>
        <v>0</v>
      </c>
      <c r="I41" s="11">
        <f>IF(I35&gt;0,(I29-(I29*$I$35)),(I29-$I$34))</f>
        <v>0</v>
      </c>
      <c r="J41" s="11">
        <f>IF(J35&gt;0,(J29-(J29*$J$35)),(J29-$J$34))</f>
        <v>190</v>
      </c>
    </row>
    <row r="42" spans="3:10" x14ac:dyDescent="0.25">
      <c r="C42" s="17"/>
      <c r="D42" s="17"/>
      <c r="E42" s="17"/>
      <c r="F42" s="17"/>
      <c r="G42" s="17"/>
      <c r="H42" s="17"/>
      <c r="I42" s="17"/>
      <c r="J42" s="17"/>
    </row>
    <row r="43" spans="3:10" x14ac:dyDescent="0.25">
      <c r="C43" s="17"/>
      <c r="D43" s="17"/>
      <c r="E43" s="17"/>
      <c r="F43" s="17"/>
      <c r="G43" s="17"/>
      <c r="H43" s="17"/>
      <c r="I43" s="17"/>
      <c r="J43" s="17"/>
    </row>
    <row r="44" spans="3:10" x14ac:dyDescent="0.25">
      <c r="C44" t="s">
        <v>339</v>
      </c>
    </row>
    <row r="45" spans="3:10" x14ac:dyDescent="0.25">
      <c r="C45" s="11" t="s">
        <v>350</v>
      </c>
      <c r="D45" s="11" t="s">
        <v>119</v>
      </c>
      <c r="E45" s="11" t="s">
        <v>118</v>
      </c>
      <c r="F45" s="11" t="s">
        <v>322</v>
      </c>
      <c r="G45" s="11" t="s">
        <v>323</v>
      </c>
      <c r="H45" s="11" t="s">
        <v>324</v>
      </c>
      <c r="I45" s="11" t="s">
        <v>325</v>
      </c>
      <c r="J45" s="11" t="s">
        <v>337</v>
      </c>
    </row>
    <row r="46" spans="3:10" x14ac:dyDescent="0.25">
      <c r="C46" s="11" t="s">
        <v>327</v>
      </c>
      <c r="D46" s="11"/>
      <c r="E46" s="11"/>
      <c r="F46" s="11"/>
      <c r="G46" s="11"/>
      <c r="H46" s="11"/>
      <c r="I46" s="11"/>
      <c r="J46" s="11"/>
    </row>
    <row r="47" spans="3:10" x14ac:dyDescent="0.25">
      <c r="C47" s="11" t="s">
        <v>326</v>
      </c>
      <c r="D47" s="13">
        <v>0.1</v>
      </c>
      <c r="E47" s="13">
        <v>0.1</v>
      </c>
      <c r="F47" s="13">
        <v>0.1</v>
      </c>
      <c r="G47" s="13">
        <v>0.1</v>
      </c>
      <c r="H47" s="13">
        <v>0.1</v>
      </c>
      <c r="I47" s="13">
        <v>0.1</v>
      </c>
      <c r="J47" s="13">
        <v>0.05</v>
      </c>
    </row>
    <row r="49" spans="3:10" x14ac:dyDescent="0.25">
      <c r="C49" t="s">
        <v>351</v>
      </c>
    </row>
    <row r="50" spans="3:10" x14ac:dyDescent="0.25">
      <c r="C50" s="11" t="s">
        <v>343</v>
      </c>
      <c r="D50" s="11" t="s">
        <v>119</v>
      </c>
      <c r="E50" s="11" t="s">
        <v>118</v>
      </c>
      <c r="F50" s="11" t="s">
        <v>322</v>
      </c>
      <c r="G50" s="11" t="s">
        <v>323</v>
      </c>
      <c r="H50" s="11" t="s">
        <v>324</v>
      </c>
      <c r="I50" s="11" t="s">
        <v>325</v>
      </c>
      <c r="J50" s="11" t="s">
        <v>337</v>
      </c>
    </row>
    <row r="51" spans="3:10" x14ac:dyDescent="0.25">
      <c r="C51" s="11" t="s">
        <v>361</v>
      </c>
      <c r="D51" s="11">
        <f>IF(AND(D29&gt;0,$D$47&gt;0),D41*$D$47,D46)</f>
        <v>81</v>
      </c>
      <c r="E51" s="11">
        <f>IF(AND(E29&gt;0,$D$47&gt;0),E41*$E$47,E46)</f>
        <v>90</v>
      </c>
      <c r="F51" s="11">
        <f>IF(AND(F29&gt;0,$D$47&gt;0),F41*$F$47,F46)</f>
        <v>85.5</v>
      </c>
      <c r="G51" s="11">
        <f>IF(AND(G29&gt;0,$D$47&gt;0),G41*$G$47,G46)</f>
        <v>0</v>
      </c>
      <c r="H51" s="11">
        <f>IF(AND(H29&gt;0,$D$47&gt;0),H41*$H$47,H46)</f>
        <v>0</v>
      </c>
      <c r="I51" s="11">
        <f>IF(AND(I29&gt;0,$D$47&gt;0),I41*$I$47,I46)</f>
        <v>0</v>
      </c>
      <c r="J51" s="11">
        <f>IF(AND(J29&gt;0,$D$47&gt;0),J41*$J$47,J46)</f>
        <v>9.5</v>
      </c>
    </row>
    <row r="53" spans="3:10" x14ac:dyDescent="0.25">
      <c r="C53" t="s">
        <v>365</v>
      </c>
    </row>
    <row r="54" spans="3:10" x14ac:dyDescent="0.25">
      <c r="C54" s="11" t="s">
        <v>366</v>
      </c>
      <c r="D54" s="26">
        <v>0.1</v>
      </c>
      <c r="E54" s="24"/>
      <c r="F54" s="24"/>
      <c r="G54" s="24"/>
      <c r="H54" s="24"/>
      <c r="I54" s="24"/>
      <c r="J54" s="25"/>
    </row>
    <row r="57" spans="3:10" x14ac:dyDescent="0.25">
      <c r="C57" t="s">
        <v>331</v>
      </c>
    </row>
    <row r="58" spans="3:10" x14ac:dyDescent="0.25">
      <c r="C58" s="11" t="s">
        <v>343</v>
      </c>
      <c r="D58" s="11" t="s">
        <v>119</v>
      </c>
      <c r="E58" s="11" t="s">
        <v>118</v>
      </c>
      <c r="F58" s="11" t="s">
        <v>322</v>
      </c>
      <c r="G58" s="11" t="s">
        <v>323</v>
      </c>
      <c r="H58" s="11" t="s">
        <v>324</v>
      </c>
      <c r="I58" s="11" t="s">
        <v>325</v>
      </c>
      <c r="J58" s="11" t="s">
        <v>337</v>
      </c>
    </row>
    <row r="59" spans="3:10" x14ac:dyDescent="0.25">
      <c r="C59" s="11" t="s">
        <v>360</v>
      </c>
      <c r="D59" s="11">
        <f t="shared" ref="D59:J59" si="1">D41+D51</f>
        <v>891</v>
      </c>
      <c r="E59" s="11">
        <f t="shared" si="1"/>
        <v>990</v>
      </c>
      <c r="F59" s="11">
        <f t="shared" si="1"/>
        <v>940.5</v>
      </c>
      <c r="G59" s="11">
        <f t="shared" si="1"/>
        <v>0</v>
      </c>
      <c r="H59" s="11">
        <f t="shared" si="1"/>
        <v>0</v>
      </c>
      <c r="I59" s="11">
        <f t="shared" si="1"/>
        <v>0</v>
      </c>
      <c r="J59" s="11">
        <f t="shared" si="1"/>
        <v>199.5</v>
      </c>
    </row>
  </sheetData>
  <mergeCells count="3">
    <mergeCell ref="C36:J36"/>
    <mergeCell ref="D18:J18"/>
    <mergeCell ref="D54:J5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78"/>
  <sheetViews>
    <sheetView topLeftCell="A51" workbookViewId="0">
      <selection activeCell="Q12" sqref="Q12"/>
    </sheetView>
  </sheetViews>
  <sheetFormatPr defaultRowHeight="15" x14ac:dyDescent="0.25"/>
  <cols>
    <col min="3" max="3" width="17.140625" customWidth="1"/>
  </cols>
  <sheetData>
    <row r="2" spans="2:18" x14ac:dyDescent="0.25">
      <c r="B2" s="3">
        <v>1</v>
      </c>
      <c r="C2" s="3" t="s">
        <v>352</v>
      </c>
      <c r="D2" s="3"/>
      <c r="E2" s="3"/>
    </row>
    <row r="3" spans="2:18" x14ac:dyDescent="0.25">
      <c r="C3" t="s">
        <v>330</v>
      </c>
    </row>
    <row r="5" spans="2:18" x14ac:dyDescent="0.25">
      <c r="C5" s="11" t="s">
        <v>343</v>
      </c>
      <c r="D5" s="11" t="s">
        <v>119</v>
      </c>
      <c r="E5" s="11" t="s">
        <v>118</v>
      </c>
      <c r="F5" s="11" t="s">
        <v>322</v>
      </c>
      <c r="G5" s="11" t="s">
        <v>323</v>
      </c>
      <c r="H5" s="11" t="s">
        <v>324</v>
      </c>
      <c r="I5" s="11" t="s">
        <v>325</v>
      </c>
      <c r="J5" s="11" t="s">
        <v>337</v>
      </c>
      <c r="L5" t="s">
        <v>335</v>
      </c>
    </row>
    <row r="6" spans="2:18" x14ac:dyDescent="0.25">
      <c r="C6" s="11" t="s">
        <v>344</v>
      </c>
      <c r="D6" s="11">
        <v>900</v>
      </c>
      <c r="E6" s="11">
        <v>1000</v>
      </c>
      <c r="F6" s="11">
        <v>950</v>
      </c>
      <c r="G6" s="11">
        <v>0</v>
      </c>
      <c r="H6" s="11">
        <v>0</v>
      </c>
      <c r="I6" s="11">
        <v>0</v>
      </c>
      <c r="J6" s="11">
        <v>200</v>
      </c>
    </row>
    <row r="7" spans="2:18" x14ac:dyDescent="0.25">
      <c r="C7" s="11" t="s">
        <v>345</v>
      </c>
      <c r="D7" s="11">
        <v>800</v>
      </c>
      <c r="E7" s="11">
        <v>900</v>
      </c>
      <c r="F7" s="11">
        <v>850</v>
      </c>
      <c r="G7" s="11">
        <v>500</v>
      </c>
      <c r="H7" s="11">
        <v>400</v>
      </c>
      <c r="I7" s="11">
        <v>200</v>
      </c>
      <c r="J7" s="11">
        <v>200</v>
      </c>
      <c r="M7" t="s">
        <v>334</v>
      </c>
      <c r="R7" t="s">
        <v>333</v>
      </c>
    </row>
    <row r="8" spans="2:18" x14ac:dyDescent="0.25">
      <c r="C8" s="11" t="s">
        <v>346</v>
      </c>
      <c r="D8" s="11">
        <v>700</v>
      </c>
      <c r="E8" s="11">
        <v>800</v>
      </c>
      <c r="F8" s="11">
        <v>760</v>
      </c>
      <c r="G8" s="11">
        <v>400</v>
      </c>
      <c r="H8" s="11">
        <v>350</v>
      </c>
      <c r="I8" s="11">
        <v>200</v>
      </c>
      <c r="J8" s="11">
        <v>200</v>
      </c>
    </row>
    <row r="9" spans="2:18" x14ac:dyDescent="0.25">
      <c r="C9" s="11" t="s">
        <v>347</v>
      </c>
      <c r="D9" s="11">
        <v>600</v>
      </c>
      <c r="E9" s="11">
        <v>700</v>
      </c>
      <c r="F9" s="11">
        <v>670</v>
      </c>
      <c r="G9" s="11">
        <v>350</v>
      </c>
      <c r="H9" s="11">
        <v>300</v>
      </c>
      <c r="I9" s="11">
        <v>150</v>
      </c>
      <c r="J9" s="11">
        <v>200</v>
      </c>
    </row>
    <row r="10" spans="2:18" x14ac:dyDescent="0.25">
      <c r="C10" s="11" t="s">
        <v>348</v>
      </c>
      <c r="D10" s="11">
        <v>550</v>
      </c>
      <c r="E10" s="11">
        <v>600</v>
      </c>
      <c r="F10" s="11">
        <v>550</v>
      </c>
      <c r="G10" s="11">
        <v>300</v>
      </c>
      <c r="H10" s="11">
        <v>250</v>
      </c>
      <c r="I10" s="11">
        <v>150</v>
      </c>
      <c r="J10" s="11">
        <v>200</v>
      </c>
    </row>
    <row r="11" spans="2:18" x14ac:dyDescent="0.25">
      <c r="C11" s="11" t="s">
        <v>349</v>
      </c>
      <c r="D11" s="11">
        <v>450</v>
      </c>
      <c r="E11" s="11">
        <v>500</v>
      </c>
      <c r="F11" s="11">
        <v>450</v>
      </c>
      <c r="G11" s="11">
        <v>250</v>
      </c>
      <c r="H11" s="11">
        <v>200</v>
      </c>
      <c r="I11" s="11">
        <v>100</v>
      </c>
      <c r="J11" s="11">
        <v>200</v>
      </c>
    </row>
    <row r="13" spans="2:18" x14ac:dyDescent="0.25">
      <c r="C13" t="s">
        <v>339</v>
      </c>
    </row>
    <row r="14" spans="2:18" x14ac:dyDescent="0.25">
      <c r="C14" s="11" t="s">
        <v>350</v>
      </c>
      <c r="D14" s="11" t="s">
        <v>119</v>
      </c>
      <c r="E14" s="11" t="s">
        <v>118</v>
      </c>
      <c r="F14" s="11" t="s">
        <v>322</v>
      </c>
      <c r="G14" s="11" t="s">
        <v>323</v>
      </c>
      <c r="H14" s="11" t="s">
        <v>324</v>
      </c>
      <c r="I14" s="11" t="s">
        <v>325</v>
      </c>
      <c r="J14" s="11" t="s">
        <v>337</v>
      </c>
    </row>
    <row r="15" spans="2:18" x14ac:dyDescent="0.25">
      <c r="C15" s="11" t="s">
        <v>327</v>
      </c>
      <c r="D15" s="11"/>
      <c r="E15" s="11"/>
      <c r="F15" s="11"/>
      <c r="G15" s="11"/>
      <c r="H15" s="11"/>
      <c r="I15" s="11"/>
      <c r="J15" s="11"/>
    </row>
    <row r="16" spans="2:18" x14ac:dyDescent="0.25">
      <c r="C16" s="11" t="s">
        <v>326</v>
      </c>
      <c r="D16" s="13">
        <v>0.1</v>
      </c>
      <c r="E16" s="13">
        <v>0.1</v>
      </c>
      <c r="F16" s="13">
        <v>0.1</v>
      </c>
      <c r="G16" s="13">
        <v>0.1</v>
      </c>
      <c r="H16" s="13">
        <v>0.1</v>
      </c>
      <c r="I16" s="13">
        <v>0.1</v>
      </c>
      <c r="J16" s="13">
        <v>0.05</v>
      </c>
    </row>
    <row r="18" spans="3:10" x14ac:dyDescent="0.25">
      <c r="C18" t="s">
        <v>351</v>
      </c>
    </row>
    <row r="19" spans="3:10" x14ac:dyDescent="0.25">
      <c r="C19" s="11" t="s">
        <v>343</v>
      </c>
      <c r="D19" s="11" t="s">
        <v>119</v>
      </c>
      <c r="E19" s="11" t="s">
        <v>118</v>
      </c>
      <c r="F19" s="11" t="s">
        <v>322</v>
      </c>
      <c r="G19" s="11" t="s">
        <v>323</v>
      </c>
      <c r="H19" s="11" t="s">
        <v>324</v>
      </c>
      <c r="I19" s="11" t="s">
        <v>325</v>
      </c>
      <c r="J19" s="11" t="s">
        <v>337</v>
      </c>
    </row>
    <row r="20" spans="3:10" x14ac:dyDescent="0.25">
      <c r="C20" s="11" t="s">
        <v>344</v>
      </c>
      <c r="D20" s="11">
        <f>IF(AND(D6&gt;0,$D$16&gt;0),D6*$D$16,D15)</f>
        <v>90</v>
      </c>
      <c r="E20" s="11">
        <f>IF(AND(E6&gt;0,$E$16&gt;0),E6*$E$16,E15)</f>
        <v>100</v>
      </c>
      <c r="F20" s="11">
        <f>IF(AND(F6&gt;0,$F$16&gt;0),F6*$F$16,F15)</f>
        <v>95</v>
      </c>
      <c r="G20" s="11">
        <f>IF(AND(G6&gt;0,$G$16&gt;0),G6*$G$16,G15)</f>
        <v>0</v>
      </c>
      <c r="H20" s="11">
        <f>IF(AND(H6&gt;0,$H$16&gt;0),H6*$H$16,H15)</f>
        <v>0</v>
      </c>
      <c r="I20" s="11">
        <f>IF(AND(I6&gt;0,$I$16&gt;0),I6*$I$16,I15)</f>
        <v>0</v>
      </c>
      <c r="J20" s="11">
        <f>IF(AND(J6&gt;0,$J$16&gt;0),J6*$J$16,J15)</f>
        <v>10</v>
      </c>
    </row>
    <row r="21" spans="3:10" x14ac:dyDescent="0.25">
      <c r="C21" s="11" t="s">
        <v>345</v>
      </c>
      <c r="D21" s="11">
        <f t="shared" ref="D21:D25" si="0">IF(AND(D7&gt;0,$D$16&gt;0),D7*$D$16,D16)</f>
        <v>80</v>
      </c>
      <c r="E21" s="11">
        <f t="shared" ref="E21:E25" si="1">IF(AND(E7&gt;0,$E$16&gt;0),E7*$E$16,E16)</f>
        <v>90</v>
      </c>
      <c r="F21" s="11">
        <f t="shared" ref="F21:F25" si="2">IF(AND(F7&gt;0,$F$16&gt;0),F7*$F$16,F16)</f>
        <v>85</v>
      </c>
      <c r="G21" s="11">
        <f t="shared" ref="G21:G25" si="3">IF(AND(G7&gt;0,$G$16&gt;0),G7*$G$16,G16)</f>
        <v>50</v>
      </c>
      <c r="H21" s="11">
        <f t="shared" ref="H21:H25" si="4">IF(AND(H7&gt;0,$H$16&gt;0),H7*$H$16,H16)</f>
        <v>40</v>
      </c>
      <c r="I21" s="11">
        <f t="shared" ref="I21:I25" si="5">IF(AND(I7&gt;0,$I$16&gt;0),I7*$I$16,I16)</f>
        <v>20</v>
      </c>
      <c r="J21" s="11">
        <f t="shared" ref="J21:J25" si="6">IF(AND(J7&gt;0,$J$16&gt;0),J7*$J$16,J16)</f>
        <v>10</v>
      </c>
    </row>
    <row r="22" spans="3:10" x14ac:dyDescent="0.25">
      <c r="C22" s="11" t="s">
        <v>346</v>
      </c>
      <c r="D22" s="11">
        <f t="shared" si="0"/>
        <v>70</v>
      </c>
      <c r="E22" s="11">
        <f t="shared" si="1"/>
        <v>80</v>
      </c>
      <c r="F22" s="11">
        <f t="shared" si="2"/>
        <v>76</v>
      </c>
      <c r="G22" s="11">
        <f t="shared" si="3"/>
        <v>40</v>
      </c>
      <c r="H22" s="11">
        <f t="shared" si="4"/>
        <v>35</v>
      </c>
      <c r="I22" s="11">
        <f t="shared" si="5"/>
        <v>20</v>
      </c>
      <c r="J22" s="11">
        <f t="shared" si="6"/>
        <v>10</v>
      </c>
    </row>
    <row r="23" spans="3:10" x14ac:dyDescent="0.25">
      <c r="C23" s="11" t="s">
        <v>347</v>
      </c>
      <c r="D23" s="11">
        <f t="shared" si="0"/>
        <v>60</v>
      </c>
      <c r="E23" s="11">
        <f t="shared" si="1"/>
        <v>70</v>
      </c>
      <c r="F23" s="11">
        <f t="shared" si="2"/>
        <v>67</v>
      </c>
      <c r="G23" s="11">
        <f t="shared" si="3"/>
        <v>35</v>
      </c>
      <c r="H23" s="11">
        <f t="shared" si="4"/>
        <v>30</v>
      </c>
      <c r="I23" s="11">
        <f t="shared" si="5"/>
        <v>15</v>
      </c>
      <c r="J23" s="11">
        <f t="shared" si="6"/>
        <v>10</v>
      </c>
    </row>
    <row r="24" spans="3:10" x14ac:dyDescent="0.25">
      <c r="C24" s="11" t="s">
        <v>348</v>
      </c>
      <c r="D24" s="11">
        <f t="shared" si="0"/>
        <v>55</v>
      </c>
      <c r="E24" s="11">
        <f t="shared" si="1"/>
        <v>60</v>
      </c>
      <c r="F24" s="11">
        <f t="shared" si="2"/>
        <v>55</v>
      </c>
      <c r="G24" s="11">
        <f t="shared" si="3"/>
        <v>30</v>
      </c>
      <c r="H24" s="11">
        <f t="shared" si="4"/>
        <v>25</v>
      </c>
      <c r="I24" s="11">
        <f t="shared" si="5"/>
        <v>15</v>
      </c>
      <c r="J24" s="11">
        <f t="shared" si="6"/>
        <v>10</v>
      </c>
    </row>
    <row r="25" spans="3:10" x14ac:dyDescent="0.25">
      <c r="C25" s="11" t="s">
        <v>349</v>
      </c>
      <c r="D25" s="11">
        <f t="shared" si="0"/>
        <v>45</v>
      </c>
      <c r="E25" s="11">
        <f t="shared" si="1"/>
        <v>50</v>
      </c>
      <c r="F25" s="11">
        <f t="shared" si="2"/>
        <v>45</v>
      </c>
      <c r="G25" s="11">
        <f t="shared" si="3"/>
        <v>25</v>
      </c>
      <c r="H25" s="11">
        <f t="shared" si="4"/>
        <v>20</v>
      </c>
      <c r="I25" s="11">
        <f t="shared" si="5"/>
        <v>10</v>
      </c>
      <c r="J25" s="11">
        <f t="shared" si="6"/>
        <v>10</v>
      </c>
    </row>
    <row r="28" spans="3:10" x14ac:dyDescent="0.25">
      <c r="C28" t="s">
        <v>331</v>
      </c>
    </row>
    <row r="29" spans="3:10" x14ac:dyDescent="0.25">
      <c r="C29" s="11" t="s">
        <v>343</v>
      </c>
      <c r="D29" s="11" t="s">
        <v>119</v>
      </c>
      <c r="E29" s="11" t="s">
        <v>118</v>
      </c>
      <c r="F29" s="11" t="s">
        <v>322</v>
      </c>
      <c r="G29" s="11" t="s">
        <v>323</v>
      </c>
      <c r="H29" s="11" t="s">
        <v>324</v>
      </c>
      <c r="I29" s="11" t="s">
        <v>325</v>
      </c>
      <c r="J29" s="11" t="s">
        <v>337</v>
      </c>
    </row>
    <row r="30" spans="3:10" x14ac:dyDescent="0.25">
      <c r="C30" s="11" t="s">
        <v>344</v>
      </c>
      <c r="D30" s="11">
        <f>D6+D20</f>
        <v>990</v>
      </c>
      <c r="E30" s="11">
        <f t="shared" ref="E30:J30" si="7">E6+E20</f>
        <v>1100</v>
      </c>
      <c r="F30" s="11">
        <f t="shared" si="7"/>
        <v>1045</v>
      </c>
      <c r="G30" s="11">
        <f t="shared" si="7"/>
        <v>0</v>
      </c>
      <c r="H30" s="11">
        <f t="shared" si="7"/>
        <v>0</v>
      </c>
      <c r="I30" s="11">
        <f t="shared" si="7"/>
        <v>0</v>
      </c>
      <c r="J30" s="11">
        <f t="shared" si="7"/>
        <v>210</v>
      </c>
    </row>
    <row r="31" spans="3:10" x14ac:dyDescent="0.25">
      <c r="C31" s="11" t="s">
        <v>345</v>
      </c>
      <c r="D31" s="11">
        <f t="shared" ref="D31:J35" si="8">D7+D21</f>
        <v>880</v>
      </c>
      <c r="E31" s="11">
        <f t="shared" si="8"/>
        <v>990</v>
      </c>
      <c r="F31" s="11">
        <f t="shared" si="8"/>
        <v>935</v>
      </c>
      <c r="G31" s="11">
        <f t="shared" si="8"/>
        <v>550</v>
      </c>
      <c r="H31" s="11">
        <f t="shared" si="8"/>
        <v>440</v>
      </c>
      <c r="I31" s="11">
        <f t="shared" si="8"/>
        <v>220</v>
      </c>
      <c r="J31" s="11">
        <f t="shared" si="8"/>
        <v>210</v>
      </c>
    </row>
    <row r="32" spans="3:10" x14ac:dyDescent="0.25">
      <c r="C32" s="11" t="s">
        <v>346</v>
      </c>
      <c r="D32" s="11">
        <f t="shared" si="8"/>
        <v>770</v>
      </c>
      <c r="E32" s="11">
        <f t="shared" si="8"/>
        <v>880</v>
      </c>
      <c r="F32" s="11">
        <f t="shared" si="8"/>
        <v>836</v>
      </c>
      <c r="G32" s="11">
        <f t="shared" si="8"/>
        <v>440</v>
      </c>
      <c r="H32" s="11">
        <f t="shared" si="8"/>
        <v>385</v>
      </c>
      <c r="I32" s="11">
        <f t="shared" si="8"/>
        <v>220</v>
      </c>
      <c r="J32" s="11">
        <f t="shared" si="8"/>
        <v>210</v>
      </c>
    </row>
    <row r="33" spans="2:18" x14ac:dyDescent="0.25">
      <c r="C33" s="11" t="s">
        <v>347</v>
      </c>
      <c r="D33" s="11">
        <f t="shared" si="8"/>
        <v>660</v>
      </c>
      <c r="E33" s="11">
        <f t="shared" si="8"/>
        <v>770</v>
      </c>
      <c r="F33" s="11">
        <f t="shared" si="8"/>
        <v>737</v>
      </c>
      <c r="G33" s="11">
        <f t="shared" si="8"/>
        <v>385</v>
      </c>
      <c r="H33" s="11">
        <f t="shared" si="8"/>
        <v>330</v>
      </c>
      <c r="I33" s="11">
        <f t="shared" si="8"/>
        <v>165</v>
      </c>
      <c r="J33" s="11">
        <f t="shared" si="8"/>
        <v>210</v>
      </c>
    </row>
    <row r="34" spans="2:18" x14ac:dyDescent="0.25">
      <c r="C34" s="11" t="s">
        <v>348</v>
      </c>
      <c r="D34" s="11">
        <f t="shared" si="8"/>
        <v>605</v>
      </c>
      <c r="E34" s="11">
        <f t="shared" si="8"/>
        <v>660</v>
      </c>
      <c r="F34" s="11">
        <f t="shared" si="8"/>
        <v>605</v>
      </c>
      <c r="G34" s="11">
        <f t="shared" si="8"/>
        <v>330</v>
      </c>
      <c r="H34" s="11">
        <f t="shared" si="8"/>
        <v>275</v>
      </c>
      <c r="I34" s="11">
        <f t="shared" si="8"/>
        <v>165</v>
      </c>
      <c r="J34" s="11">
        <f t="shared" si="8"/>
        <v>210</v>
      </c>
    </row>
    <row r="35" spans="2:18" x14ac:dyDescent="0.25">
      <c r="C35" s="11" t="s">
        <v>349</v>
      </c>
      <c r="D35" s="11">
        <f t="shared" si="8"/>
        <v>495</v>
      </c>
      <c r="E35" s="11">
        <f t="shared" si="8"/>
        <v>550</v>
      </c>
      <c r="F35" s="11">
        <f t="shared" si="8"/>
        <v>495</v>
      </c>
      <c r="G35" s="11">
        <f t="shared" si="8"/>
        <v>275</v>
      </c>
      <c r="H35" s="11">
        <f t="shared" si="8"/>
        <v>220</v>
      </c>
      <c r="I35" s="11">
        <f t="shared" si="8"/>
        <v>110</v>
      </c>
      <c r="J35" s="11">
        <f t="shared" si="8"/>
        <v>210</v>
      </c>
    </row>
    <row r="38" spans="2:18" x14ac:dyDescent="0.25">
      <c r="B38">
        <v>2</v>
      </c>
      <c r="C38" s="3" t="s">
        <v>353</v>
      </c>
      <c r="D38" s="3"/>
      <c r="E38" s="3"/>
    </row>
    <row r="39" spans="2:18" x14ac:dyDescent="0.25">
      <c r="C39" t="s">
        <v>330</v>
      </c>
    </row>
    <row r="41" spans="2:18" x14ac:dyDescent="0.25">
      <c r="C41" s="11" t="s">
        <v>343</v>
      </c>
      <c r="D41" s="11" t="s">
        <v>119</v>
      </c>
      <c r="E41" s="11" t="s">
        <v>118</v>
      </c>
      <c r="F41" s="11" t="s">
        <v>322</v>
      </c>
      <c r="G41" s="11" t="s">
        <v>323</v>
      </c>
      <c r="H41" s="11" t="s">
        <v>324</v>
      </c>
      <c r="I41" s="11" t="s">
        <v>325</v>
      </c>
      <c r="J41" s="11" t="s">
        <v>337</v>
      </c>
      <c r="L41" t="s">
        <v>354</v>
      </c>
    </row>
    <row r="42" spans="2:18" x14ac:dyDescent="0.25">
      <c r="C42" s="11" t="s">
        <v>344</v>
      </c>
      <c r="D42" s="11">
        <v>900</v>
      </c>
      <c r="E42" s="11">
        <v>1000</v>
      </c>
      <c r="F42" s="11">
        <v>950</v>
      </c>
      <c r="G42" s="11">
        <v>0</v>
      </c>
      <c r="H42" s="11">
        <v>0</v>
      </c>
      <c r="I42" s="11">
        <v>0</v>
      </c>
      <c r="J42" s="11">
        <v>200</v>
      </c>
    </row>
    <row r="43" spans="2:18" x14ac:dyDescent="0.25">
      <c r="C43" s="11" t="s">
        <v>345</v>
      </c>
      <c r="D43" s="11">
        <v>800</v>
      </c>
      <c r="E43" s="11">
        <v>900</v>
      </c>
      <c r="F43" s="11">
        <v>850</v>
      </c>
      <c r="G43" s="11">
        <v>500</v>
      </c>
      <c r="H43" s="11">
        <v>400</v>
      </c>
      <c r="I43" s="11">
        <v>200</v>
      </c>
      <c r="J43" s="11">
        <v>200</v>
      </c>
      <c r="M43" t="s">
        <v>334</v>
      </c>
      <c r="R43" t="s">
        <v>333</v>
      </c>
    </row>
    <row r="44" spans="2:18" x14ac:dyDescent="0.25">
      <c r="C44" s="11" t="s">
        <v>346</v>
      </c>
      <c r="D44" s="11">
        <v>700</v>
      </c>
      <c r="E44" s="11">
        <v>800</v>
      </c>
      <c r="F44" s="11">
        <v>760</v>
      </c>
      <c r="G44" s="11">
        <v>400</v>
      </c>
      <c r="H44" s="11">
        <v>350</v>
      </c>
      <c r="I44" s="11">
        <v>200</v>
      </c>
      <c r="J44" s="11">
        <v>200</v>
      </c>
    </row>
    <row r="45" spans="2:18" x14ac:dyDescent="0.25">
      <c r="C45" s="11" t="s">
        <v>347</v>
      </c>
      <c r="D45" s="11">
        <v>600</v>
      </c>
      <c r="E45" s="11">
        <v>700</v>
      </c>
      <c r="F45" s="11">
        <v>670</v>
      </c>
      <c r="G45" s="11">
        <v>350</v>
      </c>
      <c r="H45" s="11">
        <v>300</v>
      </c>
      <c r="I45" s="11">
        <v>150</v>
      </c>
      <c r="J45" s="11">
        <v>200</v>
      </c>
    </row>
    <row r="46" spans="2:18" x14ac:dyDescent="0.25">
      <c r="C46" s="11" t="s">
        <v>348</v>
      </c>
      <c r="D46" s="11">
        <v>550</v>
      </c>
      <c r="E46" s="11">
        <v>600</v>
      </c>
      <c r="F46" s="11">
        <v>550</v>
      </c>
      <c r="G46" s="11">
        <v>300</v>
      </c>
      <c r="H46" s="11">
        <v>250</v>
      </c>
      <c r="I46" s="11">
        <v>150</v>
      </c>
      <c r="J46" s="11">
        <v>200</v>
      </c>
    </row>
    <row r="47" spans="2:18" x14ac:dyDescent="0.25">
      <c r="C47" s="11" t="s">
        <v>349</v>
      </c>
      <c r="D47" s="11">
        <v>450</v>
      </c>
      <c r="E47" s="11">
        <v>500</v>
      </c>
      <c r="F47" s="11">
        <v>450</v>
      </c>
      <c r="G47" s="11">
        <v>250</v>
      </c>
      <c r="H47" s="11">
        <v>200</v>
      </c>
      <c r="I47" s="11">
        <v>100</v>
      </c>
      <c r="J47" s="11">
        <v>200</v>
      </c>
    </row>
    <row r="50" spans="3:12" x14ac:dyDescent="0.25">
      <c r="C50" t="s">
        <v>336</v>
      </c>
    </row>
    <row r="51" spans="3:12" x14ac:dyDescent="0.25">
      <c r="C51" s="11" t="s">
        <v>350</v>
      </c>
      <c r="D51" s="11" t="s">
        <v>119</v>
      </c>
      <c r="E51" s="11" t="s">
        <v>118</v>
      </c>
      <c r="F51" s="11" t="s">
        <v>322</v>
      </c>
      <c r="G51" s="11" t="s">
        <v>323</v>
      </c>
      <c r="H51" s="11" t="s">
        <v>324</v>
      </c>
      <c r="I51" s="11" t="s">
        <v>325</v>
      </c>
      <c r="J51" s="11" t="s">
        <v>337</v>
      </c>
    </row>
    <row r="52" spans="3:12" x14ac:dyDescent="0.25">
      <c r="C52" s="11" t="s">
        <v>327</v>
      </c>
      <c r="D52" s="11"/>
      <c r="E52" s="11"/>
      <c r="F52" s="11"/>
      <c r="G52" s="11"/>
      <c r="H52" s="11"/>
      <c r="I52" s="11"/>
      <c r="J52" s="11"/>
    </row>
    <row r="53" spans="3:12" x14ac:dyDescent="0.25">
      <c r="C53" s="11" t="s">
        <v>326</v>
      </c>
      <c r="D53" s="13">
        <v>0.1</v>
      </c>
      <c r="E53" s="13">
        <v>0.1</v>
      </c>
      <c r="F53" s="13">
        <v>0.1</v>
      </c>
      <c r="G53" s="13">
        <v>0.1</v>
      </c>
      <c r="H53" s="13">
        <v>0.1</v>
      </c>
      <c r="I53" s="13">
        <v>0.1</v>
      </c>
      <c r="J53" s="13">
        <v>0.05</v>
      </c>
      <c r="L53" t="s">
        <v>356</v>
      </c>
    </row>
    <row r="54" spans="3:12" x14ac:dyDescent="0.25">
      <c r="C54" s="23" t="s">
        <v>355</v>
      </c>
      <c r="D54" s="24"/>
      <c r="E54" s="24"/>
      <c r="F54" s="24"/>
      <c r="G54" s="24"/>
      <c r="H54" s="24"/>
      <c r="I54" s="24"/>
      <c r="J54" s="25"/>
    </row>
    <row r="56" spans="3:12" x14ac:dyDescent="0.25">
      <c r="C56" t="s">
        <v>339</v>
      </c>
      <c r="L56">
        <f>IF(D53&gt;0,(D42-(D42*D53)),(D42-D52))</f>
        <v>810</v>
      </c>
    </row>
    <row r="57" spans="3:12" x14ac:dyDescent="0.25">
      <c r="C57" s="11" t="s">
        <v>350</v>
      </c>
      <c r="D57" s="11" t="s">
        <v>119</v>
      </c>
      <c r="E57" s="11" t="s">
        <v>118</v>
      </c>
      <c r="F57" s="11" t="s">
        <v>322</v>
      </c>
      <c r="G57" s="11" t="s">
        <v>323</v>
      </c>
      <c r="H57" s="11" t="s">
        <v>324</v>
      </c>
      <c r="I57" s="11" t="s">
        <v>325</v>
      </c>
      <c r="J57" s="11" t="s">
        <v>337</v>
      </c>
    </row>
    <row r="58" spans="3:12" x14ac:dyDescent="0.25">
      <c r="C58" s="11" t="s">
        <v>327</v>
      </c>
      <c r="D58" s="11"/>
      <c r="E58" s="11"/>
      <c r="F58" s="11"/>
      <c r="G58" s="11"/>
      <c r="H58" s="11"/>
      <c r="I58" s="11"/>
      <c r="J58" s="11"/>
    </row>
    <row r="59" spans="3:12" x14ac:dyDescent="0.25">
      <c r="C59" s="11" t="s">
        <v>326</v>
      </c>
      <c r="D59" s="13">
        <v>0.1</v>
      </c>
      <c r="E59" s="13">
        <v>0.1</v>
      </c>
      <c r="F59" s="13">
        <v>0.1</v>
      </c>
      <c r="G59" s="13">
        <v>0.1</v>
      </c>
      <c r="H59" s="13">
        <v>0.1</v>
      </c>
      <c r="I59" s="13">
        <v>0.1</v>
      </c>
      <c r="J59" s="13">
        <v>0.05</v>
      </c>
    </row>
    <row r="61" spans="3:12" x14ac:dyDescent="0.25">
      <c r="C61" t="s">
        <v>351</v>
      </c>
    </row>
    <row r="62" spans="3:12" x14ac:dyDescent="0.25">
      <c r="C62" s="11" t="s">
        <v>343</v>
      </c>
      <c r="D62" s="11" t="s">
        <v>119</v>
      </c>
      <c r="E62" s="11" t="s">
        <v>118</v>
      </c>
      <c r="F62" s="11" t="s">
        <v>322</v>
      </c>
      <c r="G62" s="11" t="s">
        <v>323</v>
      </c>
      <c r="H62" s="11" t="s">
        <v>324</v>
      </c>
      <c r="I62" s="11" t="s">
        <v>325</v>
      </c>
      <c r="J62" s="11" t="s">
        <v>337</v>
      </c>
    </row>
    <row r="63" spans="3:12" x14ac:dyDescent="0.25">
      <c r="C63" s="11" t="s">
        <v>344</v>
      </c>
      <c r="D63" s="11">
        <f>IF(AND(D42&gt;0,$D$59&gt;0),IF($D$53&gt;0,(D42-(D42*$D$53)),(D42-$D$52))*$D$59,D58)</f>
        <v>81</v>
      </c>
      <c r="E63" s="11">
        <f>IF(AND(E42&gt;0,$E$59&gt;0),IF(E53&gt;0,(E42-(E42*$E$53)),(E42-$E$52))*$E$59,E58)</f>
        <v>90</v>
      </c>
      <c r="F63" s="11">
        <f>IF(AND(F42&gt;0,$F$59&gt;0),IF(F53&gt;0,(F42-(F42*$F$53)),(F42-$F$52))*$F$59,F58)</f>
        <v>85.5</v>
      </c>
      <c r="G63" s="11">
        <f>IF(AND(G42&gt;0,$G$59&gt;0),IF(G53&gt;0,(G42-(G42*$G$53)),(G42-$G$52))*$G$59,G58)</f>
        <v>0</v>
      </c>
      <c r="H63" s="11">
        <f>IF(AND(H42&gt;0,$H$59&gt;0),IF(H53&gt;0,(H42-(H42*$H$53)),(H42-$H$52))*$H$59,H58)</f>
        <v>0</v>
      </c>
      <c r="I63" s="11">
        <f>IF(AND(I42&gt;0,$I$59&gt;0),IF(I53&gt;0,(I42-(I42*$I$53)),(I42-$I$52))*$I$59,I58)</f>
        <v>0</v>
      </c>
      <c r="J63" s="11">
        <f>IF(AND(J42&gt;0,$J$59&gt;0),IF(J53&gt;0,(J42-(J42*$J$53)),(J42-$J$52))*$J$59,J58)</f>
        <v>9.5</v>
      </c>
    </row>
    <row r="64" spans="3:12" x14ac:dyDescent="0.25">
      <c r="C64" s="11" t="s">
        <v>345</v>
      </c>
      <c r="D64" s="11">
        <f t="shared" ref="D64:D68" si="9">IF(AND(D43&gt;0,$D$59&gt;0),IF($D$53&gt;0,(D43-(D43*$D$53)),(D43-$D$52))*$D$59,D59)</f>
        <v>72</v>
      </c>
      <c r="E64" s="11">
        <f t="shared" ref="E64:E68" si="10">IF(AND(E43&gt;0,$E$59&gt;0),IF(E54&gt;0,(E43-(E43*$E$53)),(E43-$E$52))*$E$59,E59)</f>
        <v>90</v>
      </c>
      <c r="F64" s="11">
        <f t="shared" ref="F64:F68" si="11">IF(AND(F43&gt;0,$F$59&gt;0),IF(F54&gt;0,(F43-(F43*$F$53)),(F43-$F$52))*$F$59,F59)</f>
        <v>85</v>
      </c>
      <c r="G64" s="11">
        <f t="shared" ref="G64:G68" si="12">IF(AND(G43&gt;0,$G$59&gt;0),IF(G54&gt;0,(G43-(G43*$G$53)),(G43-$G$52))*$G$59,G59)</f>
        <v>50</v>
      </c>
      <c r="H64" s="11">
        <f t="shared" ref="H64:H68" si="13">IF(AND(H43&gt;0,$H$59&gt;0),IF(H54&gt;0,(H43-(H43*$H$53)),(H43-$H$52))*$H$59,H59)</f>
        <v>40</v>
      </c>
      <c r="I64" s="11">
        <f t="shared" ref="I64:I68" si="14">IF(AND(I43&gt;0,$I$59&gt;0),IF(I54&gt;0,(I43-(I43*$I$53)),(I43-$I$52))*$I$59,I59)</f>
        <v>20</v>
      </c>
      <c r="J64" s="11">
        <f t="shared" ref="J64:J68" si="15">IF(AND(J43&gt;0,$J$59&gt;0),IF(J54&gt;0,(J43-(J43*$J$53)),(J43-$J$52))*$J$59,J59)</f>
        <v>10</v>
      </c>
    </row>
    <row r="65" spans="3:10" x14ac:dyDescent="0.25">
      <c r="C65" s="11" t="s">
        <v>346</v>
      </c>
      <c r="D65" s="11">
        <f t="shared" si="9"/>
        <v>63</v>
      </c>
      <c r="E65" s="11">
        <f t="shared" si="10"/>
        <v>80</v>
      </c>
      <c r="F65" s="11">
        <f t="shared" si="11"/>
        <v>76</v>
      </c>
      <c r="G65" s="11">
        <f t="shared" si="12"/>
        <v>40</v>
      </c>
      <c r="H65" s="11">
        <f t="shared" si="13"/>
        <v>35</v>
      </c>
      <c r="I65" s="11">
        <f t="shared" si="14"/>
        <v>20</v>
      </c>
      <c r="J65" s="11">
        <f t="shared" si="15"/>
        <v>10</v>
      </c>
    </row>
    <row r="66" spans="3:10" x14ac:dyDescent="0.25">
      <c r="C66" s="11" t="s">
        <v>347</v>
      </c>
      <c r="D66" s="11">
        <f t="shared" si="9"/>
        <v>54</v>
      </c>
      <c r="E66" s="11">
        <f t="shared" si="10"/>
        <v>70</v>
      </c>
      <c r="F66" s="11">
        <f t="shared" si="11"/>
        <v>67</v>
      </c>
      <c r="G66" s="11">
        <f t="shared" si="12"/>
        <v>35</v>
      </c>
      <c r="H66" s="11">
        <f t="shared" si="13"/>
        <v>30</v>
      </c>
      <c r="I66" s="11">
        <f t="shared" si="14"/>
        <v>15</v>
      </c>
      <c r="J66" s="11">
        <f t="shared" si="15"/>
        <v>10</v>
      </c>
    </row>
    <row r="67" spans="3:10" x14ac:dyDescent="0.25">
      <c r="C67" s="11" t="s">
        <v>348</v>
      </c>
      <c r="D67" s="11">
        <f t="shared" si="9"/>
        <v>49.5</v>
      </c>
      <c r="E67" s="11">
        <f t="shared" si="10"/>
        <v>54</v>
      </c>
      <c r="F67" s="11">
        <f t="shared" si="11"/>
        <v>49.5</v>
      </c>
      <c r="G67" s="11">
        <f t="shared" si="12"/>
        <v>27</v>
      </c>
      <c r="H67" s="11">
        <f t="shared" si="13"/>
        <v>22.5</v>
      </c>
      <c r="I67" s="11">
        <f t="shared" si="14"/>
        <v>13.5</v>
      </c>
      <c r="J67" s="11">
        <f t="shared" si="15"/>
        <v>9.5</v>
      </c>
    </row>
    <row r="68" spans="3:10" x14ac:dyDescent="0.25">
      <c r="C68" s="11" t="s">
        <v>349</v>
      </c>
      <c r="D68" s="11">
        <f t="shared" si="9"/>
        <v>40.5</v>
      </c>
      <c r="E68" s="11">
        <f t="shared" si="10"/>
        <v>50</v>
      </c>
      <c r="F68" s="11">
        <f t="shared" si="11"/>
        <v>45</v>
      </c>
      <c r="G68" s="11">
        <f t="shared" si="12"/>
        <v>25</v>
      </c>
      <c r="H68" s="11">
        <f t="shared" si="13"/>
        <v>20</v>
      </c>
      <c r="I68" s="11">
        <f t="shared" si="14"/>
        <v>10</v>
      </c>
      <c r="J68" s="11">
        <f t="shared" si="15"/>
        <v>10</v>
      </c>
    </row>
    <row r="71" spans="3:10" x14ac:dyDescent="0.25">
      <c r="C71" t="s">
        <v>331</v>
      </c>
    </row>
    <row r="72" spans="3:10" x14ac:dyDescent="0.25">
      <c r="C72" s="11" t="s">
        <v>343</v>
      </c>
      <c r="D72" s="11" t="s">
        <v>119</v>
      </c>
      <c r="E72" s="11" t="s">
        <v>118</v>
      </c>
      <c r="F72" s="11" t="s">
        <v>322</v>
      </c>
      <c r="G72" s="11" t="s">
        <v>323</v>
      </c>
      <c r="H72" s="11" t="s">
        <v>324</v>
      </c>
      <c r="I72" s="11" t="s">
        <v>325</v>
      </c>
      <c r="J72" s="11" t="s">
        <v>337</v>
      </c>
    </row>
    <row r="73" spans="3:10" x14ac:dyDescent="0.25">
      <c r="C73" s="11" t="s">
        <v>344</v>
      </c>
      <c r="D73" s="11">
        <f>IF($D$53&gt;0,(D42-(D42*$D$53)),(D42-$D$52))+D63</f>
        <v>891</v>
      </c>
      <c r="E73" s="11">
        <f>IF($E$53&gt;0,(E42-(E42*$E$53)),(E42-$E$52))+E63</f>
        <v>990</v>
      </c>
      <c r="F73" s="11">
        <f>IF($F$53&gt;0,(F42-(F42*$F$53)),(F42-$F$52))+F63</f>
        <v>940.5</v>
      </c>
      <c r="G73" s="11">
        <f>IF($G$53&gt;0,(G42-(G42*$G$53)),(G42-$G$52))+G63</f>
        <v>0</v>
      </c>
      <c r="H73" s="11">
        <f>IF($H$53&gt;0,(H42-(H42*$H$53)),(H42-$H$52))+H63</f>
        <v>0</v>
      </c>
      <c r="I73" s="11">
        <f>IF($I$53&gt;0,(I42-(I42*$I$53)),(I42-$I$52))+I63</f>
        <v>0</v>
      </c>
      <c r="J73" s="11">
        <f>IF($J$53&gt;0,(J42-(J42*$J$53)),(J42-$J$52))+J63</f>
        <v>199.5</v>
      </c>
    </row>
    <row r="74" spans="3:10" x14ac:dyDescent="0.25">
      <c r="C74" s="11" t="s">
        <v>345</v>
      </c>
      <c r="D74" s="11">
        <f t="shared" ref="D74:D78" si="16">D43+D64</f>
        <v>872</v>
      </c>
      <c r="E74" s="11">
        <f t="shared" ref="E74:E78" si="17">IF($E$53&gt;0,(E43-(E43*$E$53)),(E43-$E$52))+E64</f>
        <v>900</v>
      </c>
      <c r="F74" s="11">
        <f t="shared" ref="F74:F78" si="18">IF($F$53&gt;0,(F43-(F43*$F$53)),(F43-$F$52))+F64</f>
        <v>850</v>
      </c>
      <c r="G74" s="11">
        <f t="shared" ref="G74:G78" si="19">IF($G$53&gt;0,(G43-(G43*$G$53)),(G43-$G$52))+G64</f>
        <v>500</v>
      </c>
      <c r="H74" s="11">
        <f t="shared" ref="H74:H78" si="20">IF($H$53&gt;0,(H43-(H43*$H$53)),(H43-$H$52))+H64</f>
        <v>400</v>
      </c>
      <c r="I74" s="11">
        <f t="shared" ref="I74:I78" si="21">IF($I$53&gt;0,(I43-(I43*$I$53)),(I43-$I$52))+I64</f>
        <v>200</v>
      </c>
      <c r="J74" s="11">
        <f t="shared" ref="J74:J78" si="22">IF($J$53&gt;0,(J43-(J43*$J$53)),(J43-$J$52))+J64</f>
        <v>200</v>
      </c>
    </row>
    <row r="75" spans="3:10" x14ac:dyDescent="0.25">
      <c r="C75" s="11" t="s">
        <v>346</v>
      </c>
      <c r="D75" s="11">
        <f t="shared" si="16"/>
        <v>763</v>
      </c>
      <c r="E75" s="11">
        <f t="shared" si="17"/>
        <v>800</v>
      </c>
      <c r="F75" s="11">
        <f t="shared" si="18"/>
        <v>760</v>
      </c>
      <c r="G75" s="11">
        <f t="shared" si="19"/>
        <v>400</v>
      </c>
      <c r="H75" s="11">
        <f t="shared" si="20"/>
        <v>350</v>
      </c>
      <c r="I75" s="11">
        <f t="shared" si="21"/>
        <v>200</v>
      </c>
      <c r="J75" s="11">
        <f t="shared" si="22"/>
        <v>200</v>
      </c>
    </row>
    <row r="76" spans="3:10" x14ac:dyDescent="0.25">
      <c r="C76" s="11" t="s">
        <v>347</v>
      </c>
      <c r="D76" s="11">
        <f t="shared" si="16"/>
        <v>654</v>
      </c>
      <c r="E76" s="11">
        <f t="shared" si="17"/>
        <v>700</v>
      </c>
      <c r="F76" s="11">
        <f t="shared" si="18"/>
        <v>670</v>
      </c>
      <c r="G76" s="11">
        <f t="shared" si="19"/>
        <v>350</v>
      </c>
      <c r="H76" s="11">
        <f t="shared" si="20"/>
        <v>300</v>
      </c>
      <c r="I76" s="11">
        <f t="shared" si="21"/>
        <v>150</v>
      </c>
      <c r="J76" s="11">
        <f t="shared" si="22"/>
        <v>200</v>
      </c>
    </row>
    <row r="77" spans="3:10" x14ac:dyDescent="0.25">
      <c r="C77" s="11" t="s">
        <v>348</v>
      </c>
      <c r="D77" s="11">
        <f t="shared" si="16"/>
        <v>599.5</v>
      </c>
      <c r="E77" s="11">
        <f t="shared" si="17"/>
        <v>594</v>
      </c>
      <c r="F77" s="11">
        <f t="shared" si="18"/>
        <v>544.5</v>
      </c>
      <c r="G77" s="11">
        <f t="shared" si="19"/>
        <v>297</v>
      </c>
      <c r="H77" s="11">
        <f t="shared" si="20"/>
        <v>247.5</v>
      </c>
      <c r="I77" s="11">
        <f t="shared" si="21"/>
        <v>148.5</v>
      </c>
      <c r="J77" s="11">
        <f t="shared" si="22"/>
        <v>199.5</v>
      </c>
    </row>
    <row r="78" spans="3:10" x14ac:dyDescent="0.25">
      <c r="C78" s="11" t="s">
        <v>349</v>
      </c>
      <c r="D78" s="11">
        <f t="shared" si="16"/>
        <v>490.5</v>
      </c>
      <c r="E78" s="11">
        <f t="shared" si="17"/>
        <v>500</v>
      </c>
      <c r="F78" s="11">
        <f t="shared" si="18"/>
        <v>450</v>
      </c>
      <c r="G78" s="11">
        <f t="shared" si="19"/>
        <v>250</v>
      </c>
      <c r="H78" s="11">
        <f t="shared" si="20"/>
        <v>200</v>
      </c>
      <c r="I78" s="11">
        <f t="shared" si="21"/>
        <v>100</v>
      </c>
      <c r="J78" s="11">
        <f t="shared" si="22"/>
        <v>200</v>
      </c>
    </row>
  </sheetData>
  <mergeCells count="1">
    <mergeCell ref="C54:J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8"/>
  <sheetViews>
    <sheetView workbookViewId="0">
      <selection activeCell="H25" sqref="H25"/>
    </sheetView>
  </sheetViews>
  <sheetFormatPr defaultRowHeight="15" x14ac:dyDescent="0.25"/>
  <cols>
    <col min="3" max="3" width="17.140625" customWidth="1"/>
  </cols>
  <sheetData>
    <row r="2" spans="2:18" x14ac:dyDescent="0.25">
      <c r="B2" s="3">
        <v>1</v>
      </c>
      <c r="C2" s="3" t="s">
        <v>352</v>
      </c>
      <c r="D2" s="3"/>
      <c r="E2" s="3"/>
    </row>
    <row r="3" spans="2:18" x14ac:dyDescent="0.25">
      <c r="C3" t="s">
        <v>330</v>
      </c>
    </row>
    <row r="5" spans="2:18" x14ac:dyDescent="0.25">
      <c r="C5" s="11" t="s">
        <v>343</v>
      </c>
      <c r="D5" s="11" t="s">
        <v>119</v>
      </c>
      <c r="E5" s="11" t="s">
        <v>118</v>
      </c>
      <c r="F5" s="11" t="s">
        <v>322</v>
      </c>
      <c r="G5" s="11" t="s">
        <v>323</v>
      </c>
      <c r="H5" s="11" t="s">
        <v>324</v>
      </c>
      <c r="I5" s="11" t="s">
        <v>325</v>
      </c>
      <c r="J5" s="11" t="s">
        <v>337</v>
      </c>
      <c r="L5" t="s">
        <v>335</v>
      </c>
    </row>
    <row r="6" spans="2:18" x14ac:dyDescent="0.25">
      <c r="C6" s="11" t="s">
        <v>358</v>
      </c>
      <c r="D6" s="11">
        <v>900</v>
      </c>
      <c r="E6" s="11">
        <v>1000</v>
      </c>
      <c r="F6" s="11">
        <v>950</v>
      </c>
      <c r="G6" s="11">
        <v>500</v>
      </c>
      <c r="H6" s="11">
        <v>400</v>
      </c>
      <c r="I6" s="11">
        <v>200</v>
      </c>
      <c r="J6" s="11">
        <v>200</v>
      </c>
      <c r="M6" t="s">
        <v>334</v>
      </c>
      <c r="R6" t="s">
        <v>333</v>
      </c>
    </row>
    <row r="8" spans="2:18" x14ac:dyDescent="0.25">
      <c r="C8" t="s">
        <v>339</v>
      </c>
    </row>
    <row r="9" spans="2:18" x14ac:dyDescent="0.25">
      <c r="C9" s="11" t="s">
        <v>350</v>
      </c>
      <c r="D9" s="11" t="s">
        <v>119</v>
      </c>
      <c r="E9" s="11" t="s">
        <v>118</v>
      </c>
      <c r="F9" s="11" t="s">
        <v>322</v>
      </c>
      <c r="G9" s="11" t="s">
        <v>323</v>
      </c>
      <c r="H9" s="11" t="s">
        <v>324</v>
      </c>
      <c r="I9" s="11" t="s">
        <v>325</v>
      </c>
      <c r="J9" s="11" t="s">
        <v>337</v>
      </c>
    </row>
    <row r="10" spans="2:18" x14ac:dyDescent="0.25">
      <c r="C10" s="11" t="s">
        <v>327</v>
      </c>
      <c r="D10" s="11"/>
      <c r="E10" s="11"/>
      <c r="F10" s="11"/>
      <c r="G10" s="11"/>
      <c r="H10" s="11"/>
      <c r="I10" s="11"/>
      <c r="J10" s="11"/>
    </row>
    <row r="11" spans="2:18" x14ac:dyDescent="0.25">
      <c r="C11" s="11" t="s">
        <v>326</v>
      </c>
      <c r="D11" s="13">
        <v>0.1</v>
      </c>
      <c r="E11" s="13">
        <v>0.1</v>
      </c>
      <c r="F11" s="13">
        <v>0.1</v>
      </c>
      <c r="G11" s="13">
        <v>0.1</v>
      </c>
      <c r="H11" s="13">
        <v>0.1</v>
      </c>
      <c r="I11" s="13">
        <v>0.1</v>
      </c>
      <c r="J11" s="13">
        <v>0.05</v>
      </c>
    </row>
    <row r="13" spans="2:18" x14ac:dyDescent="0.25">
      <c r="C13" t="s">
        <v>351</v>
      </c>
    </row>
    <row r="14" spans="2:18" x14ac:dyDescent="0.25">
      <c r="C14" s="11" t="s">
        <v>343</v>
      </c>
      <c r="D14" s="11" t="s">
        <v>119</v>
      </c>
      <c r="E14" s="11" t="s">
        <v>118</v>
      </c>
      <c r="F14" s="11" t="s">
        <v>322</v>
      </c>
      <c r="G14" s="11" t="s">
        <v>323</v>
      </c>
      <c r="H14" s="11" t="s">
        <v>324</v>
      </c>
      <c r="I14" s="11" t="s">
        <v>325</v>
      </c>
      <c r="J14" s="11" t="s">
        <v>337</v>
      </c>
    </row>
    <row r="15" spans="2:18" x14ac:dyDescent="0.25">
      <c r="C15" s="11" t="s">
        <v>358</v>
      </c>
      <c r="D15" s="11">
        <f>IF(AND(D6&gt;0,$D$11&gt;0),D6*$D$11,D10)</f>
        <v>90</v>
      </c>
      <c r="E15" s="11">
        <f>IF(AND(E6&gt;0,$E$11&gt;0),E6*$E$11,E10)</f>
        <v>100</v>
      </c>
      <c r="F15" s="11">
        <f>IF(AND(F6&gt;0,$F$11&gt;0),F6*$F$11,F10)</f>
        <v>95</v>
      </c>
      <c r="G15" s="11">
        <f>IF(AND(G6&gt;0,$G$11&gt;0),G6*$G$11,G10)</f>
        <v>50</v>
      </c>
      <c r="H15" s="11">
        <f>IF(AND(H6&gt;0,$H$11&gt;0),H6*$H$11,H10)</f>
        <v>40</v>
      </c>
      <c r="I15" s="11">
        <f>IF(AND(I6&gt;0,$I$11&gt;0),I6*$I$11,I10)</f>
        <v>20</v>
      </c>
      <c r="J15" s="11">
        <f>IF(AND(J6&gt;0,$J$11&gt;0),J6*$J$11,J10)</f>
        <v>10</v>
      </c>
    </row>
    <row r="18" spans="2:18" x14ac:dyDescent="0.25">
      <c r="C18" t="s">
        <v>331</v>
      </c>
    </row>
    <row r="19" spans="2:18" x14ac:dyDescent="0.25">
      <c r="C19" s="11" t="s">
        <v>343</v>
      </c>
      <c r="D19" s="11" t="s">
        <v>119</v>
      </c>
      <c r="E19" s="11" t="s">
        <v>118</v>
      </c>
      <c r="F19" s="11" t="s">
        <v>322</v>
      </c>
      <c r="G19" s="11" t="s">
        <v>323</v>
      </c>
      <c r="H19" s="11" t="s">
        <v>324</v>
      </c>
      <c r="I19" s="11" t="s">
        <v>325</v>
      </c>
      <c r="J19" s="11" t="s">
        <v>337</v>
      </c>
    </row>
    <row r="20" spans="2:18" x14ac:dyDescent="0.25">
      <c r="C20" s="11" t="s">
        <v>358</v>
      </c>
      <c r="D20" s="11">
        <f t="shared" ref="D20:J20" si="0">D6+D15</f>
        <v>990</v>
      </c>
      <c r="E20" s="11">
        <f t="shared" si="0"/>
        <v>1100</v>
      </c>
      <c r="F20" s="11">
        <f t="shared" si="0"/>
        <v>1045</v>
      </c>
      <c r="G20" s="11">
        <f t="shared" si="0"/>
        <v>550</v>
      </c>
      <c r="H20" s="11">
        <f t="shared" si="0"/>
        <v>440</v>
      </c>
      <c r="I20" s="11">
        <f t="shared" si="0"/>
        <v>220</v>
      </c>
      <c r="J20" s="11">
        <f t="shared" si="0"/>
        <v>210</v>
      </c>
    </row>
    <row r="23" spans="2:18" x14ac:dyDescent="0.25">
      <c r="B23">
        <v>2</v>
      </c>
      <c r="C23" s="3" t="s">
        <v>353</v>
      </c>
      <c r="D23" s="3"/>
      <c r="E23" s="3"/>
    </row>
    <row r="24" spans="2:18" x14ac:dyDescent="0.25">
      <c r="C24" t="s">
        <v>330</v>
      </c>
    </row>
    <row r="26" spans="2:18" x14ac:dyDescent="0.25">
      <c r="C26" s="11" t="s">
        <v>343</v>
      </c>
      <c r="D26" s="11" t="s">
        <v>119</v>
      </c>
      <c r="E26" s="11" t="s">
        <v>118</v>
      </c>
      <c r="F26" s="11" t="s">
        <v>322</v>
      </c>
      <c r="G26" s="11" t="s">
        <v>323</v>
      </c>
      <c r="H26" s="11" t="s">
        <v>324</v>
      </c>
      <c r="I26" s="11" t="s">
        <v>325</v>
      </c>
      <c r="J26" s="11" t="s">
        <v>337</v>
      </c>
      <c r="L26" t="s">
        <v>354</v>
      </c>
    </row>
    <row r="27" spans="2:18" x14ac:dyDescent="0.25">
      <c r="C27" s="11" t="s">
        <v>357</v>
      </c>
      <c r="D27" s="11">
        <v>900</v>
      </c>
      <c r="E27" s="11">
        <v>1000</v>
      </c>
      <c r="F27" s="11">
        <v>950</v>
      </c>
      <c r="G27" s="11">
        <v>500</v>
      </c>
      <c r="H27" s="11">
        <v>400</v>
      </c>
      <c r="I27" s="11">
        <v>200</v>
      </c>
      <c r="J27" s="11">
        <v>200</v>
      </c>
      <c r="M27" t="s">
        <v>334</v>
      </c>
      <c r="R27" t="s">
        <v>333</v>
      </c>
    </row>
    <row r="30" spans="2:18" x14ac:dyDescent="0.25">
      <c r="C30" t="s">
        <v>336</v>
      </c>
    </row>
    <row r="31" spans="2:18" x14ac:dyDescent="0.25">
      <c r="C31" s="11" t="s">
        <v>350</v>
      </c>
      <c r="D31" s="11" t="s">
        <v>119</v>
      </c>
      <c r="E31" s="11" t="s">
        <v>118</v>
      </c>
      <c r="F31" s="11" t="s">
        <v>322</v>
      </c>
      <c r="G31" s="11" t="s">
        <v>323</v>
      </c>
      <c r="H31" s="11" t="s">
        <v>324</v>
      </c>
      <c r="I31" s="11" t="s">
        <v>325</v>
      </c>
      <c r="J31" s="11" t="s">
        <v>337</v>
      </c>
    </row>
    <row r="32" spans="2:18" x14ac:dyDescent="0.25">
      <c r="C32" s="11" t="s">
        <v>327</v>
      </c>
      <c r="D32" s="11"/>
      <c r="E32" s="11"/>
      <c r="F32" s="11"/>
      <c r="G32" s="11"/>
      <c r="H32" s="11"/>
      <c r="I32" s="11"/>
      <c r="J32" s="11"/>
    </row>
    <row r="33" spans="3:10" x14ac:dyDescent="0.25">
      <c r="C33" s="11" t="s">
        <v>326</v>
      </c>
      <c r="D33" s="13">
        <v>0.1</v>
      </c>
      <c r="E33" s="13">
        <v>0.1</v>
      </c>
      <c r="F33" s="13">
        <v>0.1</v>
      </c>
      <c r="G33" s="13">
        <v>0.1</v>
      </c>
      <c r="H33" s="13">
        <v>0.1</v>
      </c>
      <c r="I33" s="13">
        <v>0.1</v>
      </c>
      <c r="J33" s="13">
        <v>0.05</v>
      </c>
    </row>
    <row r="34" spans="3:10" x14ac:dyDescent="0.25">
      <c r="C34" s="23" t="s">
        <v>355</v>
      </c>
      <c r="D34" s="24"/>
      <c r="E34" s="24"/>
      <c r="F34" s="24"/>
      <c r="G34" s="24"/>
      <c r="H34" s="24"/>
      <c r="I34" s="24"/>
      <c r="J34" s="25"/>
    </row>
    <row r="36" spans="3:10" x14ac:dyDescent="0.25">
      <c r="C36" t="s">
        <v>339</v>
      </c>
    </row>
    <row r="37" spans="3:10" x14ac:dyDescent="0.25">
      <c r="C37" s="11" t="s">
        <v>350</v>
      </c>
      <c r="D37" s="11" t="s">
        <v>119</v>
      </c>
      <c r="E37" s="11" t="s">
        <v>118</v>
      </c>
      <c r="F37" s="11" t="s">
        <v>322</v>
      </c>
      <c r="G37" s="11" t="s">
        <v>323</v>
      </c>
      <c r="H37" s="11" t="s">
        <v>324</v>
      </c>
      <c r="I37" s="11" t="s">
        <v>325</v>
      </c>
      <c r="J37" s="11" t="s">
        <v>337</v>
      </c>
    </row>
    <row r="38" spans="3:10" x14ac:dyDescent="0.25">
      <c r="C38" s="11" t="s">
        <v>327</v>
      </c>
      <c r="D38" s="11"/>
      <c r="E38" s="11"/>
      <c r="F38" s="11"/>
      <c r="G38" s="11"/>
      <c r="H38" s="11"/>
      <c r="I38" s="11"/>
      <c r="J38" s="11"/>
    </row>
    <row r="39" spans="3:10" x14ac:dyDescent="0.25">
      <c r="C39" s="11" t="s">
        <v>326</v>
      </c>
      <c r="D39" s="13">
        <v>0.1</v>
      </c>
      <c r="E39" s="13">
        <v>0.1</v>
      </c>
      <c r="F39" s="13">
        <v>0.1</v>
      </c>
      <c r="G39" s="13">
        <v>0.1</v>
      </c>
      <c r="H39" s="13">
        <v>0.1</v>
      </c>
      <c r="I39" s="13">
        <v>0.1</v>
      </c>
      <c r="J39" s="13">
        <v>0.05</v>
      </c>
    </row>
    <row r="41" spans="3:10" x14ac:dyDescent="0.25">
      <c r="C41" t="s">
        <v>351</v>
      </c>
    </row>
    <row r="42" spans="3:10" x14ac:dyDescent="0.25">
      <c r="C42" s="11" t="s">
        <v>343</v>
      </c>
      <c r="D42" s="11" t="s">
        <v>119</v>
      </c>
      <c r="E42" s="11" t="s">
        <v>118</v>
      </c>
      <c r="F42" s="11" t="s">
        <v>322</v>
      </c>
      <c r="G42" s="11" t="s">
        <v>323</v>
      </c>
      <c r="H42" s="11" t="s">
        <v>324</v>
      </c>
      <c r="I42" s="11" t="s">
        <v>325</v>
      </c>
      <c r="J42" s="11" t="s">
        <v>337</v>
      </c>
    </row>
    <row r="43" spans="3:10" x14ac:dyDescent="0.25">
      <c r="C43" s="11" t="s">
        <v>358</v>
      </c>
      <c r="D43" s="11">
        <f>IF(AND(D27&gt;0,$D$39&gt;0),IF($D$33&gt;0,(D27-(D27*$D$33)),(D27-$D$32))*$D$39,D38)</f>
        <v>81</v>
      </c>
      <c r="E43" s="11">
        <f>IF(AND(E27&gt;0,$E$39&gt;0),IF(E33&gt;0,(E27-(E27*$E$33)),(E27-$E$32))*$E$39,E38)</f>
        <v>90</v>
      </c>
      <c r="F43" s="11">
        <f>IF(AND(F27&gt;0,$F$39&gt;0),IF(F33&gt;0,(F27-(F27*$F$33)),(F27-$F$32))*$F$39,F38)</f>
        <v>85.5</v>
      </c>
      <c r="G43" s="11">
        <f>IF(AND(G27&gt;0,$G$39&gt;0),IF(G33&gt;0,(G27-(G27*$G$33)),(G27-$G$32))*$G$39,G38)</f>
        <v>45</v>
      </c>
      <c r="H43" s="11">
        <f>IF(AND(H27&gt;0,$H$39&gt;0),IF(H33&gt;0,(H27-(H27*$H$33)),(H27-$H$32))*$H$39,H38)</f>
        <v>36</v>
      </c>
      <c r="I43" s="11">
        <f>IF(AND(I27&gt;0,$I$39&gt;0),IF(I33&gt;0,(I27-(I27*$I$33)),(I27-$I$32))*$I$39,I38)</f>
        <v>18</v>
      </c>
      <c r="J43" s="11">
        <f>IF(AND(J27&gt;0,$J$39&gt;0),IF(J33&gt;0,(J27-(J27*$J$33)),(J27-$J$32))*$J$39,J38)</f>
        <v>9.5</v>
      </c>
    </row>
    <row r="46" spans="3:10" x14ac:dyDescent="0.25">
      <c r="C46" t="s">
        <v>331</v>
      </c>
    </row>
    <row r="47" spans="3:10" x14ac:dyDescent="0.25">
      <c r="C47" s="11" t="s">
        <v>343</v>
      </c>
      <c r="D47" s="11" t="s">
        <v>119</v>
      </c>
      <c r="E47" s="11" t="s">
        <v>118</v>
      </c>
      <c r="F47" s="11" t="s">
        <v>322</v>
      </c>
      <c r="G47" s="11" t="s">
        <v>323</v>
      </c>
      <c r="H47" s="11" t="s">
        <v>324</v>
      </c>
      <c r="I47" s="11" t="s">
        <v>325</v>
      </c>
      <c r="J47" s="11" t="s">
        <v>337</v>
      </c>
    </row>
    <row r="48" spans="3:10" x14ac:dyDescent="0.25">
      <c r="C48" s="11" t="s">
        <v>358</v>
      </c>
      <c r="D48" s="11">
        <f>IF($D$33&gt;0,(D27-(D27*$D$33)),(D27-$D$32))+D43</f>
        <v>891</v>
      </c>
      <c r="E48" s="11">
        <f>IF($E$33&gt;0,(E27-(E27*$E$33)),(E27-$E$32))+E43</f>
        <v>990</v>
      </c>
      <c r="F48" s="11">
        <f>IF($F$33&gt;0,(F27-(F27*$F$33)),(F27-$F$32))+F43</f>
        <v>940.5</v>
      </c>
      <c r="G48" s="11">
        <f>IF($G$33&gt;0,(G27-(G27*$G$33)),(G27-$G$32))+G43</f>
        <v>495</v>
      </c>
      <c r="H48" s="11">
        <f>IF($H$33&gt;0,(H27-(H27*$H$33)),(H27-$H$32))+H43</f>
        <v>396</v>
      </c>
      <c r="I48" s="11">
        <f>IF($I$33&gt;0,(I27-(I27*$I$33)),(I27-$I$32))+I43</f>
        <v>198</v>
      </c>
      <c r="J48" s="11">
        <f>IF($J$33&gt;0,(J27-(J27*$J$33)),(J27-$J$32))+J43</f>
        <v>199.5</v>
      </c>
    </row>
  </sheetData>
  <mergeCells count="1">
    <mergeCell ref="C34:J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Backend</vt:lpstr>
      <vt:lpstr>Book tour</vt:lpstr>
      <vt:lpstr>Room division</vt:lpstr>
      <vt:lpstr>Costing</vt:lpstr>
      <vt:lpstr>Multiple Price</vt:lpstr>
      <vt:lpstr>Flat price</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Hong</dc:creator>
  <cp:lastModifiedBy>cuongnd</cp:lastModifiedBy>
  <dcterms:created xsi:type="dcterms:W3CDTF">2015-07-15T15:33:40Z</dcterms:created>
  <dcterms:modified xsi:type="dcterms:W3CDTF">2015-12-10T02:35:53Z</dcterms:modified>
</cp:coreProperties>
</file>