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H30" i="1"/>
  <c r="E30" i="1"/>
  <c r="D32" i="1"/>
  <c r="H29" i="1"/>
  <c r="G29" i="1"/>
  <c r="F29" i="1"/>
  <c r="E29" i="1"/>
  <c r="H83" i="1" l="1"/>
  <c r="H84" i="1"/>
  <c r="H85" i="1"/>
  <c r="H86" i="1"/>
  <c r="H87" i="1"/>
  <c r="H88" i="1"/>
  <c r="H89" i="1"/>
  <c r="H90" i="1"/>
  <c r="H91" i="1"/>
  <c r="H92" i="1"/>
  <c r="H93" i="1"/>
  <c r="H94" i="1"/>
  <c r="H95" i="1"/>
  <c r="H82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60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8" i="1"/>
  <c r="F28" i="1"/>
  <c r="G28" i="1"/>
  <c r="H28" i="1"/>
  <c r="E28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<sst xmlns="http://schemas.openxmlformats.org/spreadsheetml/2006/main" count="64" uniqueCount="46">
  <si>
    <t>Năm</t>
  </si>
  <si>
    <t>Quí</t>
  </si>
  <si>
    <t>t</t>
  </si>
  <si>
    <t>Doanh số</t>
  </si>
  <si>
    <t>Trung bình di động 4 mức độ</t>
  </si>
  <si>
    <t>Trung bình di động 2 mức độ</t>
  </si>
  <si>
    <t>Yếu tố thời vụ và ngẫu nhiên (SI)</t>
  </si>
  <si>
    <t>Vd: 2.00 = (2.1+1.9+1.7+2.3)/4</t>
  </si>
  <si>
    <t xml:space="preserve">Vd: 2.14 = (2.00+2.28)/2 </t>
  </si>
  <si>
    <t>SI = Doanh số (TSCI) / TBDĐ 2 mức độ * 100%</t>
  </si>
  <si>
    <t>Tổng</t>
  </si>
  <si>
    <t>Chỉ số thời vụ trung bình (%)</t>
  </si>
  <si>
    <t xml:space="preserve">Tổng chỉ số thời vụ trung bình </t>
  </si>
  <si>
    <t xml:space="preserve">Dãy số loại bỏ yếu tố thời vụ </t>
  </si>
  <si>
    <t>Chỉ số thời vụ điều chỉnh(%)</t>
  </si>
  <si>
    <t>Chỉ số thời vụ điều chỉnh (%)</t>
  </si>
  <si>
    <t>Biến động thời vụ</t>
  </si>
  <si>
    <t>Hàm xu thế tuyến tính dùng để tính yếu tố xu hướng y = 0.1102t + 1.8846</t>
  </si>
  <si>
    <t xml:space="preserve">Biến động xu hướng chỉ cần bỏ biến động thời vụ </t>
  </si>
  <si>
    <t>Vd: 1.74 = (2.1 / 121 ) x 100</t>
  </si>
  <si>
    <t>Lấy ở bảng trên</t>
  </si>
  <si>
    <t xml:space="preserve">Biến động chu kì </t>
  </si>
  <si>
    <t xml:space="preserve">Yếu tố xu hướng </t>
  </si>
  <si>
    <t>Biến động chu kì và ngẫu nhiên</t>
  </si>
  <si>
    <t xml:space="preserve">Chỉ số chu kì </t>
  </si>
  <si>
    <t>Để tính chỉ số chu kì thì dùng trung bình di động để loại bỏ yếu tố ngẫu nhiên</t>
  </si>
  <si>
    <t xml:space="preserve">vd: 95.57 = (0.87+0.97+1.00) /3 </t>
  </si>
  <si>
    <t>Sử dụng TBDĐ 3 mức độ</t>
  </si>
  <si>
    <t>Vd: 0.87 = 1.74 / 1.99</t>
  </si>
  <si>
    <t>Biến động ngẫu nhiên bằng cách lấy doanh số chia cho Chỉ số thời vụ điều chỉnh , giá trị hàm xu hướng, chỉ số chu kì )</t>
  </si>
  <si>
    <t>Chỉ số chu kì (%)</t>
  </si>
  <si>
    <t xml:space="preserve">Tính bằng hàm xu thế </t>
  </si>
  <si>
    <t xml:space="preserve">Vừa tính ở trên </t>
  </si>
  <si>
    <t>Chỉ số biến động ngẫu nhiên(%)</t>
  </si>
  <si>
    <t>Vd: 102.62 = 1.9 / (93*2.11*94.57)</t>
  </si>
  <si>
    <t>Hàm xu thế y = 0.1102t + 1.8846</t>
  </si>
  <si>
    <t>Đề nói là quý III năm 2012 thì t=19 , Quý IV của 2011 là 16 thì cứ cộng lên</t>
  </si>
  <si>
    <t>Mô hình nhân y^=T.S.C</t>
  </si>
  <si>
    <t xml:space="preserve">Thế t=19 vào y ta có </t>
  </si>
  <si>
    <t>y = 0.1102 x 19 + 1.8846 = 3.9784</t>
  </si>
  <si>
    <t>Có được thành phần T (xu hướng)</t>
  </si>
  <si>
    <t>Quý III thì chỉ số thời vụ = 77%</t>
  </si>
  <si>
    <t>và đề cho chỉ số chu kì ko ảnh hưởng thì mình cho yếu tố C =1</t>
  </si>
  <si>
    <t>S = 77%</t>
  </si>
  <si>
    <t>y^ = 3.9784 x 0.77 x 1 = 3.0633</t>
  </si>
  <si>
    <t>Chỉ số thời vụ điều chỉnh = ( Chỉ số thời vụ trung bình x 400) / 399.34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</si>
</sst>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số loại bỏ yếu tố thời vụ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55883639545056"/>
                  <c:y val="-8.355934674832312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0.1102t + 1.8846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Sheet1!$F$38:$F$53</c:f>
              <c:numCache>
                <c:formatCode>0.00</c:formatCode>
                <c:ptCount val="16"/>
                <c:pt idx="0">
                  <c:v>1.7355371900826446</c:v>
                </c:pt>
                <c:pt idx="1">
                  <c:v>2.043010752688172</c:v>
                </c:pt>
                <c:pt idx="2">
                  <c:v>2.2077922077922079</c:v>
                </c:pt>
                <c:pt idx="3">
                  <c:v>2.1100917431192658</c:v>
                </c:pt>
                <c:pt idx="4">
                  <c:v>2.6446280991735538</c:v>
                </c:pt>
                <c:pt idx="5">
                  <c:v>2.6881720430107525</c:v>
                </c:pt>
                <c:pt idx="6">
                  <c:v>2.7272727272727275</c:v>
                </c:pt>
                <c:pt idx="7">
                  <c:v>3.2110091743119269</c:v>
                </c:pt>
                <c:pt idx="8">
                  <c:v>2.8925619834710745</c:v>
                </c:pt>
                <c:pt idx="9">
                  <c:v>3.010752688172043</c:v>
                </c:pt>
                <c:pt idx="10">
                  <c:v>3.116883116883117</c:v>
                </c:pt>
                <c:pt idx="11">
                  <c:v>3.1192660550458715</c:v>
                </c:pt>
                <c:pt idx="12">
                  <c:v>3.1404958677685944</c:v>
                </c:pt>
                <c:pt idx="13">
                  <c:v>3.3333333333333335</c:v>
                </c:pt>
                <c:pt idx="14">
                  <c:v>3.7662337662337659</c:v>
                </c:pt>
                <c:pt idx="15">
                  <c:v>3.3944954128440368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78528"/>
        <c:axId val="725379088"/>
      </c:lineChart>
      <c:catAx>
        <c:axId val="72537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9088"/>
        <c:crosses val="autoZero"/>
        <c:auto val="1"/>
        <c:lblAlgn val="ctr"/>
        <c:lblOffset val="100"/>
        <c:noMultiLvlLbl val="0"/>
      </c:catAx>
      <c:valAx>
        <c:axId val="7253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36</xdr:row>
      <xdr:rowOff>33337</xdr:rowOff>
    </xdr:from>
    <xdr:to>
      <xdr:col>13</xdr:col>
      <xdr:colOff>47625</xdr:colOff>
      <xdr:row>50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topLeftCell="A25" workbookViewId="0">
      <selection activeCell="F41" sqref="F41"/>
    </sheetView>
  </sheetViews>
  <sheetFormatPr defaultRowHeight="15" x14ac:dyDescent="0.25"/>
  <cols>
    <col min="5" max="6" width="26.28515625" bestFit="1" customWidth="1"/>
    <col min="7" max="7" width="28.5703125" customWidth="1"/>
    <col min="8" max="8" width="26.85546875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10">
        <v>2008</v>
      </c>
      <c r="B3" s="5">
        <v>1</v>
      </c>
      <c r="C3" s="5">
        <v>1</v>
      </c>
      <c r="D3" s="5">
        <v>2.1</v>
      </c>
      <c r="E3" s="5"/>
      <c r="F3" s="5"/>
      <c r="G3" s="5"/>
    </row>
    <row r="4" spans="1:7" x14ac:dyDescent="0.25">
      <c r="A4" s="10"/>
      <c r="B4" s="5">
        <v>2</v>
      </c>
      <c r="C4" s="5">
        <v>2</v>
      </c>
      <c r="D4" s="5">
        <v>1.9</v>
      </c>
      <c r="E4" s="5"/>
      <c r="F4" s="5"/>
      <c r="G4" s="5"/>
    </row>
    <row r="5" spans="1:7" x14ac:dyDescent="0.25">
      <c r="A5" s="10"/>
      <c r="B5" s="5">
        <v>3</v>
      </c>
      <c r="C5" s="5">
        <v>3</v>
      </c>
      <c r="D5" s="5">
        <v>1.7</v>
      </c>
      <c r="E5" s="6">
        <f>AVERAGE(D3:D6)</f>
        <v>2</v>
      </c>
      <c r="F5" s="6">
        <f>AVERAGE(E5:E6)</f>
        <v>2.1375000000000002</v>
      </c>
      <c r="G5" s="6">
        <f>(D5/F5)*100</f>
        <v>79.532163742690059</v>
      </c>
    </row>
    <row r="6" spans="1:7" x14ac:dyDescent="0.25">
      <c r="A6" s="10"/>
      <c r="B6" s="5">
        <v>4</v>
      </c>
      <c r="C6" s="5">
        <v>4</v>
      </c>
      <c r="D6" s="5">
        <v>2.2999999999999998</v>
      </c>
      <c r="E6" s="6">
        <f t="shared" ref="E6:E17" si="0">AVERAGE(D4:D7)</f>
        <v>2.2749999999999999</v>
      </c>
      <c r="F6" s="6">
        <f t="shared" ref="F6:F16" si="1">AVERAGE(E6:E7)</f>
        <v>2.3499999999999996</v>
      </c>
      <c r="G6" s="6">
        <f t="shared" ref="G6:G16" si="2">(D6/F6)*100</f>
        <v>97.872340425531917</v>
      </c>
    </row>
    <row r="7" spans="1:7" x14ac:dyDescent="0.25">
      <c r="A7" s="10">
        <v>2009</v>
      </c>
      <c r="B7" s="5">
        <v>1</v>
      </c>
      <c r="C7" s="5">
        <v>5</v>
      </c>
      <c r="D7" s="5">
        <v>3.2</v>
      </c>
      <c r="E7" s="6">
        <f t="shared" si="0"/>
        <v>2.4249999999999998</v>
      </c>
      <c r="F7" s="6">
        <f t="shared" si="1"/>
        <v>2.4749999999999996</v>
      </c>
      <c r="G7" s="6">
        <f t="shared" si="2"/>
        <v>129.29292929292933</v>
      </c>
    </row>
    <row r="8" spans="1:7" x14ac:dyDescent="0.25">
      <c r="A8" s="10"/>
      <c r="B8" s="5">
        <v>2</v>
      </c>
      <c r="C8" s="5">
        <v>6</v>
      </c>
      <c r="D8" s="5">
        <v>2.5</v>
      </c>
      <c r="E8" s="6">
        <f t="shared" si="0"/>
        <v>2.5249999999999999</v>
      </c>
      <c r="F8" s="6">
        <f t="shared" si="1"/>
        <v>2.6749999999999998</v>
      </c>
      <c r="G8" s="6">
        <f t="shared" si="2"/>
        <v>93.45794392523365</v>
      </c>
    </row>
    <row r="9" spans="1:7" x14ac:dyDescent="0.25">
      <c r="A9" s="10"/>
      <c r="B9" s="5">
        <v>3</v>
      </c>
      <c r="C9" s="5">
        <v>7</v>
      </c>
      <c r="D9" s="5">
        <v>2.1</v>
      </c>
      <c r="E9" s="6">
        <f t="shared" si="0"/>
        <v>2.8250000000000002</v>
      </c>
      <c r="F9" s="6">
        <f t="shared" si="1"/>
        <v>2.8624999999999998</v>
      </c>
      <c r="G9" s="6">
        <f t="shared" si="2"/>
        <v>73.362445414847173</v>
      </c>
    </row>
    <row r="10" spans="1:7" x14ac:dyDescent="0.25">
      <c r="A10" s="10"/>
      <c r="B10" s="5">
        <v>4</v>
      </c>
      <c r="C10" s="5">
        <v>8</v>
      </c>
      <c r="D10" s="5">
        <v>3.5</v>
      </c>
      <c r="E10" s="6">
        <f t="shared" si="0"/>
        <v>2.9</v>
      </c>
      <c r="F10" s="6">
        <f t="shared" si="1"/>
        <v>2.9375</v>
      </c>
      <c r="G10" s="6">
        <f t="shared" si="2"/>
        <v>119.14893617021276</v>
      </c>
    </row>
    <row r="11" spans="1:7" x14ac:dyDescent="0.25">
      <c r="A11" s="10">
        <v>2010</v>
      </c>
      <c r="B11" s="5">
        <v>1</v>
      </c>
      <c r="C11" s="5">
        <v>9</v>
      </c>
      <c r="D11" s="5">
        <v>3.5</v>
      </c>
      <c r="E11" s="6">
        <f t="shared" si="0"/>
        <v>2.9749999999999996</v>
      </c>
      <c r="F11" s="6">
        <f t="shared" si="1"/>
        <v>3.0125000000000002</v>
      </c>
      <c r="G11" s="6">
        <f t="shared" si="2"/>
        <v>116.18257261410787</v>
      </c>
    </row>
    <row r="12" spans="1:7" x14ac:dyDescent="0.25">
      <c r="A12" s="10"/>
      <c r="B12" s="5">
        <v>2</v>
      </c>
      <c r="C12" s="5">
        <v>10</v>
      </c>
      <c r="D12" s="5">
        <v>2.8</v>
      </c>
      <c r="E12" s="6">
        <f t="shared" si="0"/>
        <v>3.0500000000000003</v>
      </c>
      <c r="F12" s="6">
        <f t="shared" si="1"/>
        <v>3.0375000000000001</v>
      </c>
      <c r="G12" s="6">
        <f t="shared" si="2"/>
        <v>92.181069958847729</v>
      </c>
    </row>
    <row r="13" spans="1:7" x14ac:dyDescent="0.25">
      <c r="A13" s="10"/>
      <c r="B13" s="5">
        <v>3</v>
      </c>
      <c r="C13" s="5">
        <v>11</v>
      </c>
      <c r="D13" s="5">
        <v>2.4</v>
      </c>
      <c r="E13" s="6">
        <f t="shared" si="0"/>
        <v>3.0249999999999999</v>
      </c>
      <c r="F13" s="6">
        <f t="shared" si="1"/>
        <v>3.0625</v>
      </c>
      <c r="G13" s="6">
        <f t="shared" si="2"/>
        <v>78.367346938775512</v>
      </c>
    </row>
    <row r="14" spans="1:7" x14ac:dyDescent="0.25">
      <c r="A14" s="10"/>
      <c r="B14" s="5">
        <v>4</v>
      </c>
      <c r="C14" s="5">
        <v>12</v>
      </c>
      <c r="D14" s="5">
        <v>3.4</v>
      </c>
      <c r="E14" s="6">
        <f t="shared" si="0"/>
        <v>3.0999999999999996</v>
      </c>
      <c r="F14" s="6">
        <f t="shared" si="1"/>
        <v>3.1374999999999997</v>
      </c>
      <c r="G14" s="6">
        <f t="shared" si="2"/>
        <v>108.36653386454185</v>
      </c>
    </row>
    <row r="15" spans="1:7" x14ac:dyDescent="0.25">
      <c r="A15" s="10">
        <v>2011</v>
      </c>
      <c r="B15" s="5">
        <v>1</v>
      </c>
      <c r="C15" s="5">
        <v>13</v>
      </c>
      <c r="D15" s="5">
        <v>3.8</v>
      </c>
      <c r="E15" s="6">
        <f t="shared" si="0"/>
        <v>3.1749999999999998</v>
      </c>
      <c r="F15" s="6">
        <f t="shared" si="1"/>
        <v>3.2374999999999998</v>
      </c>
      <c r="G15" s="6">
        <f t="shared" si="2"/>
        <v>117.37451737451738</v>
      </c>
    </row>
    <row r="16" spans="1:7" x14ac:dyDescent="0.25">
      <c r="A16" s="10"/>
      <c r="B16" s="5">
        <v>2</v>
      </c>
      <c r="C16" s="5">
        <v>14</v>
      </c>
      <c r="D16" s="5">
        <v>3.1</v>
      </c>
      <c r="E16" s="6">
        <f t="shared" si="0"/>
        <v>3.3</v>
      </c>
      <c r="F16" s="6">
        <f t="shared" si="1"/>
        <v>3.3374999999999999</v>
      </c>
      <c r="G16" s="6">
        <f t="shared" si="2"/>
        <v>92.883895131086149</v>
      </c>
    </row>
    <row r="17" spans="1:8" x14ac:dyDescent="0.25">
      <c r="A17" s="10"/>
      <c r="B17" s="5">
        <v>3</v>
      </c>
      <c r="C17" s="5">
        <v>15</v>
      </c>
      <c r="D17" s="5">
        <v>2.9</v>
      </c>
      <c r="E17" s="6">
        <f t="shared" si="0"/>
        <v>3.375</v>
      </c>
      <c r="F17" s="5"/>
      <c r="G17" s="5"/>
    </row>
    <row r="18" spans="1:8" x14ac:dyDescent="0.25">
      <c r="A18" s="10"/>
      <c r="B18" s="5">
        <v>4</v>
      </c>
      <c r="C18" s="5">
        <v>16</v>
      </c>
      <c r="D18" s="5">
        <v>3.7</v>
      </c>
      <c r="E18" s="5"/>
      <c r="F18" s="5"/>
      <c r="G18" s="5"/>
    </row>
    <row r="19" spans="1:8" x14ac:dyDescent="0.25">
      <c r="E19" s="8" t="s">
        <v>7</v>
      </c>
      <c r="F19" s="8" t="s">
        <v>8</v>
      </c>
      <c r="G19" s="8" t="s">
        <v>9</v>
      </c>
    </row>
    <row r="21" spans="1:8" x14ac:dyDescent="0.25">
      <c r="A21" s="8" t="s">
        <v>16</v>
      </c>
    </row>
    <row r="22" spans="1:8" x14ac:dyDescent="0.25">
      <c r="A22" s="10" t="s">
        <v>0</v>
      </c>
      <c r="B22" s="10"/>
      <c r="C22" s="10"/>
      <c r="D22" s="10"/>
      <c r="E22" s="10" t="s">
        <v>1</v>
      </c>
      <c r="F22" s="10"/>
      <c r="G22" s="10"/>
      <c r="H22" s="10"/>
    </row>
    <row r="23" spans="1:8" x14ac:dyDescent="0.25">
      <c r="A23" s="10"/>
      <c r="B23" s="10"/>
      <c r="C23" s="10"/>
      <c r="D23" s="10"/>
      <c r="E23" s="3">
        <v>1</v>
      </c>
      <c r="F23" s="3">
        <v>2</v>
      </c>
      <c r="G23" s="3">
        <v>3</v>
      </c>
      <c r="H23" s="3">
        <v>4</v>
      </c>
    </row>
    <row r="24" spans="1:8" x14ac:dyDescent="0.25">
      <c r="A24" s="10">
        <v>2008</v>
      </c>
      <c r="B24" s="10"/>
      <c r="C24" s="10"/>
      <c r="D24" s="10"/>
      <c r="E24" s="3"/>
      <c r="F24" s="3"/>
      <c r="G24" s="3">
        <v>79.53</v>
      </c>
      <c r="H24" s="3">
        <v>97.87</v>
      </c>
    </row>
    <row r="25" spans="1:8" x14ac:dyDescent="0.25">
      <c r="A25" s="10">
        <v>2009</v>
      </c>
      <c r="B25" s="10"/>
      <c r="C25" s="10"/>
      <c r="D25" s="10"/>
      <c r="E25" s="3">
        <v>129.29</v>
      </c>
      <c r="F25" s="3">
        <v>93.46</v>
      </c>
      <c r="G25" s="3">
        <v>73.36</v>
      </c>
      <c r="H25" s="3">
        <v>119.15</v>
      </c>
    </row>
    <row r="26" spans="1:8" x14ac:dyDescent="0.25">
      <c r="A26" s="10">
        <v>2010</v>
      </c>
      <c r="B26" s="10"/>
      <c r="C26" s="10"/>
      <c r="D26" s="10"/>
      <c r="E26" s="3">
        <v>116.18</v>
      </c>
      <c r="F26" s="3">
        <v>92.18</v>
      </c>
      <c r="G26" s="3">
        <v>78.37</v>
      </c>
      <c r="H26" s="3">
        <v>108.37</v>
      </c>
    </row>
    <row r="27" spans="1:8" x14ac:dyDescent="0.25">
      <c r="A27" s="10">
        <v>2011</v>
      </c>
      <c r="B27" s="10"/>
      <c r="C27" s="10"/>
      <c r="D27" s="10"/>
      <c r="E27" s="3">
        <v>117.37</v>
      </c>
      <c r="F27" s="3">
        <v>92.88</v>
      </c>
      <c r="G27" s="3"/>
      <c r="H27" s="3"/>
    </row>
    <row r="28" spans="1:8" x14ac:dyDescent="0.25">
      <c r="A28" s="10" t="s">
        <v>10</v>
      </c>
      <c r="B28" s="10"/>
      <c r="C28" s="10"/>
      <c r="D28" s="10"/>
      <c r="E28" s="3">
        <f>SUM(E24:E27)</f>
        <v>362.84000000000003</v>
      </c>
      <c r="F28" s="3">
        <f t="shared" ref="F28:H28" si="3">SUM(F24:F27)</f>
        <v>278.52</v>
      </c>
      <c r="G28" s="3">
        <f t="shared" si="3"/>
        <v>231.26</v>
      </c>
      <c r="H28" s="3">
        <f t="shared" si="3"/>
        <v>325.39</v>
      </c>
    </row>
    <row r="29" spans="1:8" x14ac:dyDescent="0.25">
      <c r="A29" s="10" t="s">
        <v>11</v>
      </c>
      <c r="B29" s="10"/>
      <c r="C29" s="10"/>
      <c r="D29" s="10"/>
      <c r="E29" s="4">
        <f>E28/3</f>
        <v>120.94666666666667</v>
      </c>
      <c r="F29" s="4">
        <f t="shared" ref="F29:H29" si="4">F28/3</f>
        <v>92.839999999999989</v>
      </c>
      <c r="G29" s="4">
        <f t="shared" si="4"/>
        <v>77.086666666666659</v>
      </c>
      <c r="H29" s="4">
        <f t="shared" si="4"/>
        <v>108.46333333333332</v>
      </c>
    </row>
    <row r="30" spans="1:8" x14ac:dyDescent="0.25">
      <c r="A30" s="10" t="s">
        <v>14</v>
      </c>
      <c r="B30" s="10"/>
      <c r="C30" s="10"/>
      <c r="D30" s="10"/>
      <c r="E30" s="9">
        <f>(E29*400)/$D$32</f>
        <v>121.14756971978532</v>
      </c>
      <c r="F30" s="9">
        <f t="shared" ref="F30:H30" si="5">(F29*400)/$D$32</f>
        <v>92.994215407216956</v>
      </c>
      <c r="G30" s="9">
        <f t="shared" si="5"/>
        <v>77.214714401382295</v>
      </c>
      <c r="H30" s="9">
        <f t="shared" si="5"/>
        <v>108.64350047161543</v>
      </c>
    </row>
    <row r="32" spans="1:8" x14ac:dyDescent="0.25">
      <c r="A32" s="8" t="s">
        <v>12</v>
      </c>
      <c r="D32" s="12">
        <f>SUM(E29:H29)</f>
        <v>399.33666666666664</v>
      </c>
    </row>
    <row r="33" spans="1:7" x14ac:dyDescent="0.25">
      <c r="A33" s="8" t="s">
        <v>45</v>
      </c>
    </row>
    <row r="35" spans="1:7" x14ac:dyDescent="0.25">
      <c r="A35" s="8" t="s">
        <v>18</v>
      </c>
      <c r="F35" s="8" t="s">
        <v>17</v>
      </c>
    </row>
    <row r="36" spans="1:7" x14ac:dyDescent="0.25">
      <c r="A36" s="10" t="s">
        <v>0</v>
      </c>
      <c r="B36" s="10" t="s">
        <v>1</v>
      </c>
      <c r="C36" s="10" t="s">
        <v>2</v>
      </c>
      <c r="D36" s="10" t="s">
        <v>3</v>
      </c>
      <c r="E36" s="10" t="s">
        <v>15</v>
      </c>
      <c r="F36" s="10" t="s">
        <v>13</v>
      </c>
      <c r="G36" s="10" t="s">
        <v>2</v>
      </c>
    </row>
    <row r="37" spans="1:7" x14ac:dyDescent="0.25">
      <c r="A37" s="10"/>
      <c r="B37" s="10"/>
      <c r="C37" s="10"/>
      <c r="D37" s="10"/>
      <c r="E37" s="10"/>
      <c r="F37" s="10"/>
      <c r="G37" s="10"/>
    </row>
    <row r="38" spans="1:7" x14ac:dyDescent="0.25">
      <c r="A38" s="10">
        <v>2008</v>
      </c>
      <c r="B38" s="5">
        <v>1</v>
      </c>
      <c r="C38" s="5">
        <v>1</v>
      </c>
      <c r="D38" s="5">
        <v>2.1</v>
      </c>
      <c r="E38" s="7">
        <v>121</v>
      </c>
      <c r="F38" s="6">
        <f>D38/E38*100</f>
        <v>1.7355371900826446</v>
      </c>
      <c r="G38" s="5">
        <v>1</v>
      </c>
    </row>
    <row r="39" spans="1:7" x14ac:dyDescent="0.25">
      <c r="A39" s="10"/>
      <c r="B39" s="5">
        <v>2</v>
      </c>
      <c r="C39" s="5">
        <v>2</v>
      </c>
      <c r="D39" s="5">
        <v>1.9</v>
      </c>
      <c r="E39" s="7">
        <v>93</v>
      </c>
      <c r="F39" s="6">
        <f t="shared" ref="F39:F53" si="6">D39/E39*100</f>
        <v>2.043010752688172</v>
      </c>
      <c r="G39" s="5">
        <v>2</v>
      </c>
    </row>
    <row r="40" spans="1:7" x14ac:dyDescent="0.25">
      <c r="A40" s="10"/>
      <c r="B40" s="5">
        <v>3</v>
      </c>
      <c r="C40" s="5">
        <v>3</v>
      </c>
      <c r="D40" s="5">
        <v>1.7</v>
      </c>
      <c r="E40" s="7">
        <v>77</v>
      </c>
      <c r="F40" s="6">
        <f t="shared" si="6"/>
        <v>2.2077922077922079</v>
      </c>
      <c r="G40" s="5">
        <v>3</v>
      </c>
    </row>
    <row r="41" spans="1:7" x14ac:dyDescent="0.25">
      <c r="A41" s="10"/>
      <c r="B41" s="5">
        <v>4</v>
      </c>
      <c r="C41" s="5">
        <v>4</v>
      </c>
      <c r="D41" s="5">
        <v>2.2999999999999998</v>
      </c>
      <c r="E41" s="7">
        <v>109</v>
      </c>
      <c r="F41" s="6">
        <f t="shared" si="6"/>
        <v>2.1100917431192658</v>
      </c>
      <c r="G41" s="5">
        <v>4</v>
      </c>
    </row>
    <row r="42" spans="1:7" x14ac:dyDescent="0.25">
      <c r="A42" s="10">
        <v>2009</v>
      </c>
      <c r="B42" s="5">
        <v>1</v>
      </c>
      <c r="C42" s="5">
        <v>5</v>
      </c>
      <c r="D42" s="5">
        <v>3.2</v>
      </c>
      <c r="E42" s="7">
        <v>121</v>
      </c>
      <c r="F42" s="6">
        <f t="shared" si="6"/>
        <v>2.6446280991735538</v>
      </c>
      <c r="G42" s="5">
        <v>5</v>
      </c>
    </row>
    <row r="43" spans="1:7" x14ac:dyDescent="0.25">
      <c r="A43" s="10"/>
      <c r="B43" s="5">
        <v>2</v>
      </c>
      <c r="C43" s="5">
        <v>6</v>
      </c>
      <c r="D43" s="5">
        <v>2.5</v>
      </c>
      <c r="E43" s="7">
        <v>93</v>
      </c>
      <c r="F43" s="6">
        <f t="shared" si="6"/>
        <v>2.6881720430107525</v>
      </c>
      <c r="G43" s="5">
        <v>6</v>
      </c>
    </row>
    <row r="44" spans="1:7" x14ac:dyDescent="0.25">
      <c r="A44" s="10"/>
      <c r="B44" s="5">
        <v>3</v>
      </c>
      <c r="C44" s="5">
        <v>7</v>
      </c>
      <c r="D44" s="5">
        <v>2.1</v>
      </c>
      <c r="E44" s="7">
        <v>77</v>
      </c>
      <c r="F44" s="6">
        <f t="shared" si="6"/>
        <v>2.7272727272727275</v>
      </c>
      <c r="G44" s="5">
        <v>7</v>
      </c>
    </row>
    <row r="45" spans="1:7" x14ac:dyDescent="0.25">
      <c r="A45" s="10"/>
      <c r="B45" s="5">
        <v>4</v>
      </c>
      <c r="C45" s="5">
        <v>8</v>
      </c>
      <c r="D45" s="5">
        <v>3.5</v>
      </c>
      <c r="E45" s="7">
        <v>109</v>
      </c>
      <c r="F45" s="6">
        <f t="shared" si="6"/>
        <v>3.2110091743119269</v>
      </c>
      <c r="G45" s="5">
        <v>8</v>
      </c>
    </row>
    <row r="46" spans="1:7" x14ac:dyDescent="0.25">
      <c r="A46" s="10">
        <v>2010</v>
      </c>
      <c r="B46" s="5">
        <v>1</v>
      </c>
      <c r="C46" s="5">
        <v>9</v>
      </c>
      <c r="D46" s="5">
        <v>3.5</v>
      </c>
      <c r="E46" s="7">
        <v>121</v>
      </c>
      <c r="F46" s="6">
        <f t="shared" si="6"/>
        <v>2.8925619834710745</v>
      </c>
      <c r="G46" s="5">
        <v>9</v>
      </c>
    </row>
    <row r="47" spans="1:7" x14ac:dyDescent="0.25">
      <c r="A47" s="10"/>
      <c r="B47" s="5">
        <v>2</v>
      </c>
      <c r="C47" s="5">
        <v>10</v>
      </c>
      <c r="D47" s="5">
        <v>2.8</v>
      </c>
      <c r="E47" s="7">
        <v>93</v>
      </c>
      <c r="F47" s="6">
        <f t="shared" si="6"/>
        <v>3.010752688172043</v>
      </c>
      <c r="G47" s="5">
        <v>10</v>
      </c>
    </row>
    <row r="48" spans="1:7" x14ac:dyDescent="0.25">
      <c r="A48" s="10"/>
      <c r="B48" s="5">
        <v>3</v>
      </c>
      <c r="C48" s="5">
        <v>11</v>
      </c>
      <c r="D48" s="5">
        <v>2.4</v>
      </c>
      <c r="E48" s="7">
        <v>77</v>
      </c>
      <c r="F48" s="6">
        <f t="shared" si="6"/>
        <v>3.116883116883117</v>
      </c>
      <c r="G48" s="5">
        <v>11</v>
      </c>
    </row>
    <row r="49" spans="1:8" x14ac:dyDescent="0.25">
      <c r="A49" s="10"/>
      <c r="B49" s="5">
        <v>4</v>
      </c>
      <c r="C49" s="5">
        <v>12</v>
      </c>
      <c r="D49" s="5">
        <v>3.4</v>
      </c>
      <c r="E49" s="7">
        <v>109</v>
      </c>
      <c r="F49" s="6">
        <f t="shared" si="6"/>
        <v>3.1192660550458715</v>
      </c>
      <c r="G49" s="5">
        <v>12</v>
      </c>
    </row>
    <row r="50" spans="1:8" x14ac:dyDescent="0.25">
      <c r="A50" s="10">
        <v>2011</v>
      </c>
      <c r="B50" s="5">
        <v>1</v>
      </c>
      <c r="C50" s="5">
        <v>13</v>
      </c>
      <c r="D50" s="5">
        <v>3.8</v>
      </c>
      <c r="E50" s="7">
        <v>121</v>
      </c>
      <c r="F50" s="6">
        <f t="shared" si="6"/>
        <v>3.1404958677685944</v>
      </c>
      <c r="G50" s="5">
        <v>13</v>
      </c>
    </row>
    <row r="51" spans="1:8" x14ac:dyDescent="0.25">
      <c r="A51" s="10"/>
      <c r="B51" s="5">
        <v>2</v>
      </c>
      <c r="C51" s="5">
        <v>14</v>
      </c>
      <c r="D51" s="5">
        <v>3.1</v>
      </c>
      <c r="E51" s="7">
        <v>93</v>
      </c>
      <c r="F51" s="6">
        <f t="shared" si="6"/>
        <v>3.3333333333333335</v>
      </c>
      <c r="G51" s="5">
        <v>14</v>
      </c>
    </row>
    <row r="52" spans="1:8" x14ac:dyDescent="0.25">
      <c r="A52" s="10"/>
      <c r="B52" s="5">
        <v>3</v>
      </c>
      <c r="C52" s="5">
        <v>15</v>
      </c>
      <c r="D52" s="5">
        <v>2.9</v>
      </c>
      <c r="E52" s="7">
        <v>77</v>
      </c>
      <c r="F52" s="6">
        <f t="shared" si="6"/>
        <v>3.7662337662337659</v>
      </c>
      <c r="G52" s="5">
        <v>15</v>
      </c>
    </row>
    <row r="53" spans="1:8" x14ac:dyDescent="0.25">
      <c r="A53" s="10"/>
      <c r="B53" s="5">
        <v>4</v>
      </c>
      <c r="C53" s="5">
        <v>16</v>
      </c>
      <c r="D53" s="5">
        <v>3.7</v>
      </c>
      <c r="E53" s="7">
        <v>109</v>
      </c>
      <c r="F53" s="6">
        <f t="shared" si="6"/>
        <v>3.3944954128440368</v>
      </c>
      <c r="G53" s="5">
        <v>16</v>
      </c>
    </row>
    <row r="54" spans="1:8" x14ac:dyDescent="0.25">
      <c r="E54" s="8" t="s">
        <v>20</v>
      </c>
      <c r="F54" s="8" t="s">
        <v>19</v>
      </c>
    </row>
    <row r="56" spans="1:8" x14ac:dyDescent="0.25">
      <c r="A56" s="8" t="s">
        <v>21</v>
      </c>
      <c r="H56" s="8" t="s">
        <v>25</v>
      </c>
    </row>
    <row r="57" spans="1:8" x14ac:dyDescent="0.25">
      <c r="A57" s="10" t="s">
        <v>0</v>
      </c>
      <c r="B57" s="10" t="s">
        <v>1</v>
      </c>
      <c r="C57" s="10" t="s">
        <v>2</v>
      </c>
      <c r="D57" s="10" t="s">
        <v>3</v>
      </c>
      <c r="E57" s="10" t="s">
        <v>13</v>
      </c>
      <c r="F57" s="10" t="s">
        <v>22</v>
      </c>
      <c r="G57" s="10" t="s">
        <v>23</v>
      </c>
      <c r="H57" s="10" t="s">
        <v>24</v>
      </c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10">
        <v>2008</v>
      </c>
      <c r="B59" s="5">
        <v>1</v>
      </c>
      <c r="C59" s="5">
        <v>1</v>
      </c>
      <c r="D59" s="5">
        <v>2.1</v>
      </c>
      <c r="E59" s="6">
        <v>1.73553719008264</v>
      </c>
      <c r="F59" s="6">
        <f>0.1102*C59+1.8846</f>
        <v>1.9948000000000001</v>
      </c>
      <c r="G59" s="6">
        <f>E59/F59</f>
        <v>0.87003067479578899</v>
      </c>
      <c r="H59" s="5"/>
    </row>
    <row r="60" spans="1:8" x14ac:dyDescent="0.25">
      <c r="A60" s="10"/>
      <c r="B60" s="5">
        <v>2</v>
      </c>
      <c r="C60" s="5">
        <v>2</v>
      </c>
      <c r="D60" s="5">
        <v>1.9</v>
      </c>
      <c r="E60" s="6">
        <v>2.043010752688172</v>
      </c>
      <c r="F60" s="6">
        <f t="shared" ref="F60:F74" si="7">0.1102*C60+1.8846</f>
        <v>2.105</v>
      </c>
      <c r="G60" s="6">
        <f t="shared" ref="G60:G74" si="8">E60/F60</f>
        <v>0.97055142645518866</v>
      </c>
      <c r="H60" s="6">
        <f>AVERAGE(G59:G61)*100</f>
        <v>94.574600916145627</v>
      </c>
    </row>
    <row r="61" spans="1:8" x14ac:dyDescent="0.25">
      <c r="A61" s="10"/>
      <c r="B61" s="5">
        <v>3</v>
      </c>
      <c r="C61" s="5">
        <v>3</v>
      </c>
      <c r="D61" s="5">
        <v>1.7</v>
      </c>
      <c r="E61" s="6">
        <v>2.2077922077922079</v>
      </c>
      <c r="F61" s="6">
        <f t="shared" si="7"/>
        <v>2.2152000000000003</v>
      </c>
      <c r="G61" s="6">
        <f t="shared" si="8"/>
        <v>0.99665592623339094</v>
      </c>
      <c r="H61" s="6">
        <f t="shared" ref="H61:H73" si="9">AVERAGE(G60:G62)*100</f>
        <v>95.820586007587067</v>
      </c>
    </row>
    <row r="62" spans="1:8" x14ac:dyDescent="0.25">
      <c r="A62" s="10"/>
      <c r="B62" s="5">
        <v>4</v>
      </c>
      <c r="C62" s="5">
        <v>4</v>
      </c>
      <c r="D62" s="5">
        <v>2.2999999999999998</v>
      </c>
      <c r="E62" s="6">
        <v>2.1100917431192658</v>
      </c>
      <c r="F62" s="6">
        <f t="shared" si="7"/>
        <v>2.3254000000000001</v>
      </c>
      <c r="G62" s="6">
        <f t="shared" si="8"/>
        <v>0.90741022753903233</v>
      </c>
      <c r="H62" s="6">
        <f t="shared" si="9"/>
        <v>99.662938951410581</v>
      </c>
    </row>
    <row r="63" spans="1:8" x14ac:dyDescent="0.25">
      <c r="A63" s="10">
        <v>2009</v>
      </c>
      <c r="B63" s="5">
        <v>1</v>
      </c>
      <c r="C63" s="5">
        <v>5</v>
      </c>
      <c r="D63" s="5">
        <v>3.2</v>
      </c>
      <c r="E63" s="6">
        <v>2.6446280991735538</v>
      </c>
      <c r="F63" s="6">
        <f t="shared" si="7"/>
        <v>2.4356</v>
      </c>
      <c r="G63" s="6">
        <f t="shared" si="8"/>
        <v>1.085822014769894</v>
      </c>
      <c r="H63" s="6">
        <f t="shared" si="9"/>
        <v>101.63855088748551</v>
      </c>
    </row>
    <row r="64" spans="1:8" x14ac:dyDescent="0.25">
      <c r="A64" s="10"/>
      <c r="B64" s="5">
        <v>2</v>
      </c>
      <c r="C64" s="5">
        <v>6</v>
      </c>
      <c r="D64" s="5">
        <v>2.5</v>
      </c>
      <c r="E64" s="6">
        <v>2.6881720430107525</v>
      </c>
      <c r="F64" s="6">
        <f t="shared" si="7"/>
        <v>2.5457999999999998</v>
      </c>
      <c r="G64" s="6">
        <f t="shared" si="8"/>
        <v>1.0559242843156387</v>
      </c>
      <c r="H64" s="6">
        <f t="shared" si="9"/>
        <v>105.61936367524977</v>
      </c>
    </row>
    <row r="65" spans="1:8" x14ac:dyDescent="0.25">
      <c r="A65" s="10"/>
      <c r="B65" s="5">
        <v>3</v>
      </c>
      <c r="C65" s="5">
        <v>7</v>
      </c>
      <c r="D65" s="5">
        <v>2.1</v>
      </c>
      <c r="E65" s="6">
        <v>2.7272727272727275</v>
      </c>
      <c r="F65" s="6">
        <f t="shared" si="7"/>
        <v>2.6560000000000001</v>
      </c>
      <c r="G65" s="6">
        <f t="shared" si="8"/>
        <v>1.0268346111719606</v>
      </c>
      <c r="H65" s="6">
        <f t="shared" si="9"/>
        <v>108.11868063299501</v>
      </c>
    </row>
    <row r="66" spans="1:8" x14ac:dyDescent="0.25">
      <c r="A66" s="10"/>
      <c r="B66" s="5">
        <v>4</v>
      </c>
      <c r="C66" s="5">
        <v>8</v>
      </c>
      <c r="D66" s="5">
        <v>3.5</v>
      </c>
      <c r="E66" s="6">
        <v>3.2110091743119269</v>
      </c>
      <c r="F66" s="6">
        <f t="shared" si="7"/>
        <v>2.7662</v>
      </c>
      <c r="G66" s="6">
        <f t="shared" si="8"/>
        <v>1.1608015235022511</v>
      </c>
      <c r="H66" s="6">
        <f t="shared" si="9"/>
        <v>106.44183193399128</v>
      </c>
    </row>
    <row r="67" spans="1:8" x14ac:dyDescent="0.25">
      <c r="A67" s="10">
        <v>2010</v>
      </c>
      <c r="B67" s="5">
        <v>1</v>
      </c>
      <c r="C67" s="5">
        <v>9</v>
      </c>
      <c r="D67" s="5">
        <v>3.5</v>
      </c>
      <c r="E67" s="6">
        <v>2.8925619834710745</v>
      </c>
      <c r="F67" s="6">
        <f t="shared" si="7"/>
        <v>2.8764000000000003</v>
      </c>
      <c r="G67" s="6">
        <f t="shared" si="8"/>
        <v>1.0056188233455272</v>
      </c>
      <c r="H67" s="6">
        <f t="shared" si="9"/>
        <v>105.81691216397262</v>
      </c>
    </row>
    <row r="68" spans="1:8" x14ac:dyDescent="0.25">
      <c r="A68" s="10"/>
      <c r="B68" s="5">
        <v>2</v>
      </c>
      <c r="C68" s="5">
        <v>10</v>
      </c>
      <c r="D68" s="5">
        <v>2.8</v>
      </c>
      <c r="E68" s="6">
        <v>3.010752688172043</v>
      </c>
      <c r="F68" s="6">
        <f t="shared" si="7"/>
        <v>2.9866000000000001</v>
      </c>
      <c r="G68" s="6">
        <f t="shared" si="8"/>
        <v>1.0080870180713999</v>
      </c>
      <c r="H68" s="6">
        <f t="shared" si="9"/>
        <v>100.67303201781471</v>
      </c>
    </row>
    <row r="69" spans="1:8" x14ac:dyDescent="0.25">
      <c r="A69" s="10"/>
      <c r="B69" s="5">
        <v>3</v>
      </c>
      <c r="C69" s="5">
        <v>11</v>
      </c>
      <c r="D69" s="5">
        <v>2.4</v>
      </c>
      <c r="E69" s="6">
        <v>3.116883116883117</v>
      </c>
      <c r="F69" s="6">
        <f t="shared" si="7"/>
        <v>3.0968</v>
      </c>
      <c r="G69" s="6">
        <f t="shared" si="8"/>
        <v>1.0064851191175139</v>
      </c>
      <c r="H69" s="6">
        <f t="shared" si="9"/>
        <v>99.573837428653135</v>
      </c>
    </row>
    <row r="70" spans="1:8" x14ac:dyDescent="0.25">
      <c r="A70" s="10"/>
      <c r="B70" s="5">
        <v>4</v>
      </c>
      <c r="C70" s="5">
        <v>12</v>
      </c>
      <c r="D70" s="5">
        <v>3.4</v>
      </c>
      <c r="E70" s="6">
        <v>3.1192660550458715</v>
      </c>
      <c r="F70" s="6">
        <f t="shared" si="7"/>
        <v>3.2069999999999999</v>
      </c>
      <c r="G70" s="6">
        <f t="shared" si="8"/>
        <v>0.9726429856706803</v>
      </c>
      <c r="H70" s="6">
        <f t="shared" si="9"/>
        <v>97.528634761967851</v>
      </c>
    </row>
    <row r="71" spans="1:8" x14ac:dyDescent="0.25">
      <c r="A71" s="10">
        <v>2011</v>
      </c>
      <c r="B71" s="5">
        <v>1</v>
      </c>
      <c r="C71" s="5">
        <v>13</v>
      </c>
      <c r="D71" s="5">
        <v>3.8</v>
      </c>
      <c r="E71" s="6">
        <v>3.1404958677685944</v>
      </c>
      <c r="F71" s="6">
        <f t="shared" si="7"/>
        <v>3.3172000000000001</v>
      </c>
      <c r="G71" s="6">
        <f t="shared" si="8"/>
        <v>0.94673093807084119</v>
      </c>
      <c r="H71" s="6">
        <f t="shared" si="9"/>
        <v>96.397614514063378</v>
      </c>
    </row>
    <row r="72" spans="1:8" x14ac:dyDescent="0.25">
      <c r="A72" s="10"/>
      <c r="B72" s="5">
        <v>2</v>
      </c>
      <c r="C72" s="5">
        <v>14</v>
      </c>
      <c r="D72" s="5">
        <v>3.1</v>
      </c>
      <c r="E72" s="6">
        <v>3.3333333333333335</v>
      </c>
      <c r="F72" s="6">
        <f t="shared" si="7"/>
        <v>3.4274000000000004</v>
      </c>
      <c r="G72" s="6">
        <f t="shared" si="8"/>
        <v>0.97255451168037965</v>
      </c>
      <c r="H72" s="6">
        <f t="shared" si="9"/>
        <v>99.463835870587261</v>
      </c>
    </row>
    <row r="73" spans="1:8" x14ac:dyDescent="0.25">
      <c r="A73" s="10"/>
      <c r="B73" s="5">
        <v>3</v>
      </c>
      <c r="C73" s="5">
        <v>15</v>
      </c>
      <c r="D73" s="5">
        <v>2.9</v>
      </c>
      <c r="E73" s="6">
        <v>3.7662337662337659</v>
      </c>
      <c r="F73" s="6">
        <f t="shared" si="7"/>
        <v>3.5376000000000003</v>
      </c>
      <c r="G73" s="6">
        <f t="shared" si="8"/>
        <v>1.0646296263663968</v>
      </c>
      <c r="H73" s="6">
        <f t="shared" si="9"/>
        <v>98.924792218241762</v>
      </c>
    </row>
    <row r="74" spans="1:8" x14ac:dyDescent="0.25">
      <c r="A74" s="10"/>
      <c r="B74" s="5">
        <v>4</v>
      </c>
      <c r="C74" s="5">
        <v>16</v>
      </c>
      <c r="D74" s="5">
        <v>3.7</v>
      </c>
      <c r="E74" s="6">
        <v>3.3944954128440368</v>
      </c>
      <c r="F74" s="6">
        <f t="shared" si="7"/>
        <v>3.6478000000000002</v>
      </c>
      <c r="G74" s="6">
        <f t="shared" si="8"/>
        <v>0.93055962850047602</v>
      </c>
      <c r="H74" s="5"/>
    </row>
    <row r="75" spans="1:8" x14ac:dyDescent="0.25">
      <c r="G75" s="8" t="s">
        <v>28</v>
      </c>
      <c r="H75" s="8" t="s">
        <v>26</v>
      </c>
    </row>
    <row r="76" spans="1:8" x14ac:dyDescent="0.25">
      <c r="H76" s="8" t="s">
        <v>27</v>
      </c>
    </row>
    <row r="78" spans="1:8" x14ac:dyDescent="0.25">
      <c r="A78" s="8" t="s">
        <v>29</v>
      </c>
    </row>
    <row r="79" spans="1:8" x14ac:dyDescent="0.25">
      <c r="A79" s="11" t="s">
        <v>0</v>
      </c>
      <c r="B79" s="11" t="s">
        <v>1</v>
      </c>
      <c r="C79" s="11" t="s">
        <v>2</v>
      </c>
      <c r="D79" s="11" t="s">
        <v>3</v>
      </c>
      <c r="E79" s="11" t="s">
        <v>15</v>
      </c>
      <c r="F79" s="11" t="s">
        <v>22</v>
      </c>
      <c r="G79" s="11" t="s">
        <v>30</v>
      </c>
      <c r="H79" s="11" t="s">
        <v>33</v>
      </c>
    </row>
    <row r="80" spans="1:8" x14ac:dyDescent="0.25">
      <c r="A80" s="11"/>
      <c r="B80" s="11"/>
      <c r="C80" s="11"/>
      <c r="D80" s="11"/>
      <c r="E80" s="11"/>
      <c r="F80" s="11"/>
      <c r="G80" s="11"/>
      <c r="H80" s="11"/>
    </row>
    <row r="81" spans="1:8" x14ac:dyDescent="0.25">
      <c r="A81" s="11">
        <v>2008</v>
      </c>
      <c r="B81" s="1">
        <v>1</v>
      </c>
      <c r="C81" s="1">
        <v>1</v>
      </c>
      <c r="D81" s="1">
        <v>2.1</v>
      </c>
      <c r="E81" s="7">
        <v>121</v>
      </c>
      <c r="F81" s="2">
        <v>1.9948000000000001</v>
      </c>
      <c r="G81" s="1"/>
      <c r="H81" s="1"/>
    </row>
    <row r="82" spans="1:8" x14ac:dyDescent="0.25">
      <c r="A82" s="11"/>
      <c r="B82" s="1">
        <v>2</v>
      </c>
      <c r="C82" s="1">
        <v>2</v>
      </c>
      <c r="D82" s="1">
        <v>1.9</v>
      </c>
      <c r="E82" s="7">
        <v>93</v>
      </c>
      <c r="F82" s="2">
        <v>2.105</v>
      </c>
      <c r="G82" s="2">
        <v>94.574600916145627</v>
      </c>
      <c r="H82" s="2">
        <f>D82/(E82/100*F82*G82/100)*100</f>
        <v>102.62284133937037</v>
      </c>
    </row>
    <row r="83" spans="1:8" x14ac:dyDescent="0.25">
      <c r="A83" s="11"/>
      <c r="B83" s="1">
        <v>3</v>
      </c>
      <c r="C83" s="1">
        <v>3</v>
      </c>
      <c r="D83" s="1">
        <v>1.7</v>
      </c>
      <c r="E83" s="7">
        <v>77</v>
      </c>
      <c r="F83" s="2">
        <v>2.2152000000000003</v>
      </c>
      <c r="G83" s="2">
        <v>95.820586007587067</v>
      </c>
      <c r="H83" s="2">
        <f t="shared" ref="H83:H95" si="10">D83/(E83/100*F83*G83/100)*100</f>
        <v>104.0127145699647</v>
      </c>
    </row>
    <row r="84" spans="1:8" x14ac:dyDescent="0.25">
      <c r="A84" s="11"/>
      <c r="B84" s="1">
        <v>4</v>
      </c>
      <c r="C84" s="1">
        <v>4</v>
      </c>
      <c r="D84" s="1">
        <v>2.2999999999999998</v>
      </c>
      <c r="E84" s="7">
        <v>109</v>
      </c>
      <c r="F84" s="2">
        <v>2.3254000000000001</v>
      </c>
      <c r="G84" s="2">
        <v>99.662938951410581</v>
      </c>
      <c r="H84" s="2">
        <f t="shared" si="10"/>
        <v>91.047909793371517</v>
      </c>
    </row>
    <row r="85" spans="1:8" x14ac:dyDescent="0.25">
      <c r="A85" s="11">
        <v>2009</v>
      </c>
      <c r="B85" s="1">
        <v>1</v>
      </c>
      <c r="C85" s="1">
        <v>5</v>
      </c>
      <c r="D85" s="1">
        <v>3.2</v>
      </c>
      <c r="E85" s="7">
        <v>121</v>
      </c>
      <c r="F85" s="2">
        <v>2.4356</v>
      </c>
      <c r="G85" s="2">
        <v>101.63855088748551</v>
      </c>
      <c r="H85" s="2">
        <f t="shared" si="10"/>
        <v>106.831709552009</v>
      </c>
    </row>
    <row r="86" spans="1:8" x14ac:dyDescent="0.25">
      <c r="A86" s="11"/>
      <c r="B86" s="1">
        <v>2</v>
      </c>
      <c r="C86" s="1">
        <v>6</v>
      </c>
      <c r="D86" s="1">
        <v>2.5</v>
      </c>
      <c r="E86" s="7">
        <v>93</v>
      </c>
      <c r="F86" s="2">
        <v>2.5457999999999998</v>
      </c>
      <c r="G86" s="2">
        <v>105.61936367524977</v>
      </c>
      <c r="H86" s="2">
        <f t="shared" si="10"/>
        <v>99.974497816736786</v>
      </c>
    </row>
    <row r="87" spans="1:8" x14ac:dyDescent="0.25">
      <c r="A87" s="11"/>
      <c r="B87" s="1">
        <v>3</v>
      </c>
      <c r="C87" s="1">
        <v>7</v>
      </c>
      <c r="D87" s="1">
        <v>2.1</v>
      </c>
      <c r="E87" s="7">
        <v>77</v>
      </c>
      <c r="F87" s="2">
        <v>2.6560000000000001</v>
      </c>
      <c r="G87" s="2">
        <v>108.11868063299501</v>
      </c>
      <c r="H87" s="2">
        <f t="shared" si="10"/>
        <v>94.972913576101973</v>
      </c>
    </row>
    <row r="88" spans="1:8" x14ac:dyDescent="0.25">
      <c r="A88" s="11"/>
      <c r="B88" s="1">
        <v>4</v>
      </c>
      <c r="C88" s="1">
        <v>8</v>
      </c>
      <c r="D88" s="1">
        <v>3.5</v>
      </c>
      <c r="E88" s="7">
        <v>109</v>
      </c>
      <c r="F88" s="2">
        <v>2.7662</v>
      </c>
      <c r="G88" s="2">
        <v>106.44183193399128</v>
      </c>
      <c r="H88" s="2">
        <f t="shared" si="10"/>
        <v>109.05501177601951</v>
      </c>
    </row>
    <row r="89" spans="1:8" x14ac:dyDescent="0.25">
      <c r="A89" s="11">
        <v>2010</v>
      </c>
      <c r="B89" s="1">
        <v>1</v>
      </c>
      <c r="C89" s="1">
        <v>9</v>
      </c>
      <c r="D89" s="1">
        <v>3.5</v>
      </c>
      <c r="E89" s="7">
        <v>121</v>
      </c>
      <c r="F89" s="2">
        <v>2.8764000000000003</v>
      </c>
      <c r="G89" s="2">
        <v>105.81691216397262</v>
      </c>
      <c r="H89" s="2">
        <f t="shared" si="10"/>
        <v>95.033846932448029</v>
      </c>
    </row>
    <row r="90" spans="1:8" x14ac:dyDescent="0.25">
      <c r="A90" s="11"/>
      <c r="B90" s="1">
        <v>2</v>
      </c>
      <c r="C90" s="1">
        <v>10</v>
      </c>
      <c r="D90" s="1">
        <v>2.8</v>
      </c>
      <c r="E90" s="7">
        <v>93</v>
      </c>
      <c r="F90" s="2">
        <v>2.9866000000000001</v>
      </c>
      <c r="G90" s="2">
        <v>100.67303201781471</v>
      </c>
      <c r="H90" s="2">
        <f t="shared" si="10"/>
        <v>100.13476279258309</v>
      </c>
    </row>
    <row r="91" spans="1:8" x14ac:dyDescent="0.25">
      <c r="A91" s="11"/>
      <c r="B91" s="1">
        <v>3</v>
      </c>
      <c r="C91" s="1">
        <v>11</v>
      </c>
      <c r="D91" s="1">
        <v>2.4</v>
      </c>
      <c r="E91" s="7">
        <v>77</v>
      </c>
      <c r="F91" s="2">
        <v>3.0968</v>
      </c>
      <c r="G91" s="2">
        <v>99.573837428653135</v>
      </c>
      <c r="H91" s="2">
        <f t="shared" si="10"/>
        <v>101.07927394469283</v>
      </c>
    </row>
    <row r="92" spans="1:8" x14ac:dyDescent="0.25">
      <c r="A92" s="11"/>
      <c r="B92" s="1">
        <v>4</v>
      </c>
      <c r="C92" s="1">
        <v>12</v>
      </c>
      <c r="D92" s="1">
        <v>3.4</v>
      </c>
      <c r="E92" s="7">
        <v>109</v>
      </c>
      <c r="F92" s="2">
        <v>3.2069999999999999</v>
      </c>
      <c r="G92" s="2">
        <v>97.528634761967851</v>
      </c>
      <c r="H92" s="2">
        <f t="shared" si="10"/>
        <v>99.728965554019112</v>
      </c>
    </row>
    <row r="93" spans="1:8" x14ac:dyDescent="0.25">
      <c r="A93" s="11">
        <v>2011</v>
      </c>
      <c r="B93" s="1">
        <v>1</v>
      </c>
      <c r="C93" s="1">
        <v>13</v>
      </c>
      <c r="D93" s="1">
        <v>3.8</v>
      </c>
      <c r="E93" s="7">
        <v>121</v>
      </c>
      <c r="F93" s="2">
        <v>3.3172000000000001</v>
      </c>
      <c r="G93" s="2">
        <v>96.397614514063378</v>
      </c>
      <c r="H93" s="2">
        <f t="shared" si="10"/>
        <v>98.211033835564848</v>
      </c>
    </row>
    <row r="94" spans="1:8" x14ac:dyDescent="0.25">
      <c r="A94" s="11"/>
      <c r="B94" s="1">
        <v>2</v>
      </c>
      <c r="C94" s="1">
        <v>14</v>
      </c>
      <c r="D94" s="1">
        <v>3.1</v>
      </c>
      <c r="E94" s="7">
        <v>93</v>
      </c>
      <c r="F94" s="2">
        <v>3.4274000000000004</v>
      </c>
      <c r="G94" s="2">
        <v>99.463835870587261</v>
      </c>
      <c r="H94" s="2">
        <f t="shared" si="10"/>
        <v>97.779710903747315</v>
      </c>
    </row>
    <row r="95" spans="1:8" x14ac:dyDescent="0.25">
      <c r="A95" s="11"/>
      <c r="B95" s="1">
        <v>3</v>
      </c>
      <c r="C95" s="1">
        <v>15</v>
      </c>
      <c r="D95" s="1">
        <v>2.9</v>
      </c>
      <c r="E95" s="7">
        <v>77</v>
      </c>
      <c r="F95" s="2">
        <v>3.5376000000000003</v>
      </c>
      <c r="G95" s="2">
        <v>98.924792218241762</v>
      </c>
      <c r="H95" s="2">
        <f t="shared" si="10"/>
        <v>107.62010235186312</v>
      </c>
    </row>
    <row r="96" spans="1:8" x14ac:dyDescent="0.25">
      <c r="A96" s="11"/>
      <c r="B96" s="1">
        <v>4</v>
      </c>
      <c r="C96" s="1">
        <v>16</v>
      </c>
      <c r="D96" s="1">
        <v>3.7</v>
      </c>
      <c r="E96" s="7">
        <v>109</v>
      </c>
      <c r="F96" s="2">
        <v>3.6478000000000002</v>
      </c>
      <c r="G96" s="1"/>
      <c r="H96" s="1"/>
    </row>
    <row r="97" spans="1:8" x14ac:dyDescent="0.25">
      <c r="F97" s="8" t="s">
        <v>31</v>
      </c>
      <c r="G97" s="8" t="s">
        <v>32</v>
      </c>
      <c r="H97" s="8" t="s">
        <v>34</v>
      </c>
    </row>
    <row r="99" spans="1:8" x14ac:dyDescent="0.25">
      <c r="A99" s="8" t="s">
        <v>37</v>
      </c>
    </row>
    <row r="100" spans="1:8" x14ac:dyDescent="0.25">
      <c r="A100" t="s">
        <v>35</v>
      </c>
    </row>
    <row r="101" spans="1:8" x14ac:dyDescent="0.25">
      <c r="A101" t="s">
        <v>36</v>
      </c>
    </row>
    <row r="102" spans="1:8" x14ac:dyDescent="0.25">
      <c r="A102" t="s">
        <v>38</v>
      </c>
    </row>
    <row r="103" spans="1:8" x14ac:dyDescent="0.25">
      <c r="A103" t="s">
        <v>39</v>
      </c>
      <c r="E103" t="s">
        <v>40</v>
      </c>
    </row>
    <row r="105" spans="1:8" x14ac:dyDescent="0.25">
      <c r="A105" t="s">
        <v>41</v>
      </c>
      <c r="D105" t="s">
        <v>43</v>
      </c>
    </row>
    <row r="106" spans="1:8" x14ac:dyDescent="0.25">
      <c r="A106" t="s">
        <v>42</v>
      </c>
    </row>
    <row r="108" spans="1:8" x14ac:dyDescent="0.25">
      <c r="A108" s="8" t="s">
        <v>44</v>
      </c>
    </row>
  </sheetData>
  <mergeCells count="55">
    <mergeCell ref="A81:A84"/>
    <mergeCell ref="A85:A88"/>
    <mergeCell ref="A89:A92"/>
    <mergeCell ref="A93:A96"/>
    <mergeCell ref="G79:G80"/>
    <mergeCell ref="H79:H80"/>
    <mergeCell ref="H57:H58"/>
    <mergeCell ref="A79:A80"/>
    <mergeCell ref="B79:B80"/>
    <mergeCell ref="C79:C80"/>
    <mergeCell ref="D79:D80"/>
    <mergeCell ref="E79:E80"/>
    <mergeCell ref="F79:F80"/>
    <mergeCell ref="A63:A66"/>
    <mergeCell ref="A67:A70"/>
    <mergeCell ref="A71:A74"/>
    <mergeCell ref="E57:E58"/>
    <mergeCell ref="F57:F58"/>
    <mergeCell ref="G57:G58"/>
    <mergeCell ref="A59:A62"/>
    <mergeCell ref="G36:G37"/>
    <mergeCell ref="A57:A58"/>
    <mergeCell ref="B57:B58"/>
    <mergeCell ref="C57:C58"/>
    <mergeCell ref="D57:D58"/>
    <mergeCell ref="A38:A41"/>
    <mergeCell ref="A42:A45"/>
    <mergeCell ref="A46:A49"/>
    <mergeCell ref="A50:A53"/>
    <mergeCell ref="E36:E37"/>
    <mergeCell ref="F36:F37"/>
    <mergeCell ref="A36:A37"/>
    <mergeCell ref="B36:B37"/>
    <mergeCell ref="C36:C37"/>
    <mergeCell ref="D36:D37"/>
    <mergeCell ref="A26:D26"/>
    <mergeCell ref="A27:D27"/>
    <mergeCell ref="A28:D28"/>
    <mergeCell ref="A29:D29"/>
    <mergeCell ref="A30:D30"/>
    <mergeCell ref="F1:F2"/>
    <mergeCell ref="G1:G2"/>
    <mergeCell ref="A22:D23"/>
    <mergeCell ref="E22:H22"/>
    <mergeCell ref="A24:D24"/>
    <mergeCell ref="A25:D25"/>
    <mergeCell ref="C1:C2"/>
    <mergeCell ref="D1:D2"/>
    <mergeCell ref="E1:E2"/>
    <mergeCell ref="A3:A6"/>
    <mergeCell ref="A7:A10"/>
    <mergeCell ref="A11:A14"/>
    <mergeCell ref="A1:A2"/>
    <mergeCell ref="B1:B2"/>
    <mergeCell ref="A15:A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 VIET</dc:creator>
  <cp:lastModifiedBy>TINH VIET</cp:lastModifiedBy>
  <dcterms:created xsi:type="dcterms:W3CDTF">2015-05-15T11:51:23Z</dcterms:created>
  <dcterms:modified xsi:type="dcterms:W3CDTF">2015-05-26T15:14:52Z</dcterms:modified>
</cp:coreProperties>
</file>