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cenia\obaly-vyuziti\"/>
    </mc:Choice>
  </mc:AlternateContent>
  <xr:revisionPtr revIDLastSave="0" documentId="13_ncr:1_{2D3E1C6E-E3ED-4537-A97D-1E5CEFA2F8C3}" xr6:coauthVersionLast="45" xr6:coauthVersionMax="45" xr10:uidLastSave="{00000000-0000-0000-0000-000000000000}"/>
  <bookViews>
    <workbookView xWindow="3510" yWindow="3510" windowWidth="21600" windowHeight="12735" xr2:uid="{00000000-000D-0000-FFFF-FFFF00000000}"/>
  </bookViews>
  <sheets>
    <sheet name="Graf 2" sheetId="2" r:id="rId1"/>
    <sheet name="Lis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D22" i="2"/>
  <c r="E21" i="2"/>
  <c r="D20" i="2"/>
  <c r="E19" i="2"/>
  <c r="D19" i="2"/>
  <c r="E17" i="2"/>
  <c r="D17" i="2"/>
  <c r="E16" i="2"/>
  <c r="D16" i="2"/>
  <c r="D15" i="2"/>
  <c r="G13" i="2"/>
  <c r="F13" i="2"/>
  <c r="D13" i="2"/>
  <c r="C13" i="2"/>
  <c r="J13" i="2" s="1"/>
  <c r="D12" i="2"/>
  <c r="G12" i="2" s="1"/>
  <c r="C12" i="2"/>
  <c r="F12" i="2" s="1"/>
  <c r="G11" i="2"/>
  <c r="E11" i="2"/>
  <c r="E20" i="2" s="1"/>
  <c r="D11" i="2"/>
  <c r="D24" i="2" s="1"/>
  <c r="C11" i="2"/>
  <c r="F11" i="2" s="1"/>
  <c r="G10" i="2"/>
  <c r="E10" i="2"/>
  <c r="E18" i="2" s="1"/>
  <c r="D10" i="2"/>
  <c r="D23" i="2" s="1"/>
  <c r="C10" i="2"/>
  <c r="F10" i="2" s="1"/>
  <c r="I9" i="2"/>
  <c r="G9" i="2"/>
  <c r="C9" i="2"/>
  <c r="F9" i="2" s="1"/>
  <c r="J8" i="2"/>
  <c r="K8" i="2" s="1"/>
  <c r="I8" i="2"/>
  <c r="G8" i="2"/>
  <c r="J7" i="2"/>
  <c r="K7" i="2" s="1"/>
  <c r="I7" i="2"/>
  <c r="G7" i="2"/>
  <c r="F7" i="2"/>
  <c r="K6" i="2"/>
  <c r="J6" i="2"/>
  <c r="I6" i="2"/>
  <c r="G6" i="2"/>
  <c r="F6" i="2"/>
  <c r="J5" i="2"/>
  <c r="I5" i="2"/>
  <c r="K5" i="2" s="1"/>
  <c r="G5" i="2"/>
  <c r="F5" i="2"/>
  <c r="J4" i="2"/>
  <c r="I4" i="2"/>
  <c r="K4" i="2" s="1"/>
  <c r="G4" i="2"/>
  <c r="I12" i="2" l="1"/>
  <c r="K12" i="2" s="1"/>
  <c r="I10" i="2"/>
  <c r="I11" i="2"/>
  <c r="D26" i="2"/>
  <c r="J9" i="2"/>
  <c r="K9" i="2" s="1"/>
  <c r="J10" i="2"/>
  <c r="J11" i="2"/>
  <c r="I13" i="2"/>
  <c r="K13" i="2" s="1"/>
  <c r="D18" i="2"/>
  <c r="K11" i="2" l="1"/>
  <c r="K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Václava Vlčková</author>
  </authors>
  <commentList>
    <comment ref="F3" authorId="0" shapeId="0" xr:uid="{A2DB3950-DC04-4A38-A50E-363402799CA4}">
      <text>
        <r>
          <rPr>
            <sz val="10"/>
            <rFont val="Arial"/>
            <family val="2"/>
            <charset val="238"/>
          </rPr>
          <t>Celkem - (E+R)</t>
        </r>
      </text>
    </comment>
    <comment ref="J12" authorId="1" shapeId="0" xr:uid="{3A76A736-B18C-4611-B377-EB0B243DCBD9}">
      <text>
        <r>
          <rPr>
            <b/>
            <sz val="9"/>
            <color indexed="81"/>
            <rFont val="Tahoma"/>
            <family val="2"/>
            <charset val="238"/>
          </rPr>
          <t>Václava Vlčková:</t>
        </r>
        <r>
          <rPr>
            <sz val="9"/>
            <color indexed="81"/>
            <rFont val="Tahoma"/>
            <family val="2"/>
            <charset val="238"/>
          </rPr>
          <t xml:space="preserve">
Po dohodě s Ing. Petrem Bažilem místo původního vzorce doplněno toto číslo, aby bylo po zaokrouhlení shodné s tím, co vykazuje na stránkách MŽP (původně bylo také správně, ale jde jen o výsledek po zaokrouhlení).</t>
        </r>
      </text>
    </comment>
  </commentList>
</comments>
</file>

<file path=xl/sharedStrings.xml><?xml version="1.0" encoding="utf-8"?>
<sst xmlns="http://schemas.openxmlformats.org/spreadsheetml/2006/main" count="11" uniqueCount="11">
  <si>
    <r>
      <t>Graf 2 Využití obalových odpadů v ČR [tis. t], 2009–</t>
    </r>
    <r>
      <rPr>
        <b/>
        <sz val="10"/>
        <color rgb="FFFF0000"/>
        <rFont val="Calibri"/>
        <family val="2"/>
        <charset val="238"/>
        <scheme val="minor"/>
      </rPr>
      <t>2018</t>
    </r>
  </si>
  <si>
    <t>Rok</t>
  </si>
  <si>
    <t>Celkem [t]</t>
  </si>
  <si>
    <t>Recyklace [t]</t>
  </si>
  <si>
    <t>Energetické využití [t]</t>
  </si>
  <si>
    <t>Ostatní způsoby nakládání [t]</t>
  </si>
  <si>
    <t>Využití v ČR celkem [t]</t>
  </si>
  <si>
    <t>Recyklace [%]</t>
  </si>
  <si>
    <t>Energetické využití [%]</t>
  </si>
  <si>
    <t>R+E [%]</t>
  </si>
  <si>
    <t>Zdroj: MŽP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</si>
</sst>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58">
    <xf numFmtId="0" fontId="0" fillId="0" borderId="0" xfId="0"/>
    <xf numFmtId="0" fontId="3" fillId="0" borderId="0" xfId="1" applyFont="1"/>
    <xf numFmtId="0" fontId="3" fillId="0" borderId="1" xfId="2" applyFont="1" applyBorder="1"/>
    <xf numFmtId="3" fontId="3" fillId="0" borderId="2" xfId="2" applyNumberFormat="1" applyFont="1" applyBorder="1"/>
    <xf numFmtId="3" fontId="3" fillId="2" borderId="3" xfId="2" applyNumberFormat="1" applyFont="1" applyFill="1" applyBorder="1" applyAlignment="1">
      <alignment wrapText="1"/>
    </xf>
    <xf numFmtId="0" fontId="3" fillId="0" borderId="3" xfId="2" applyFont="1" applyBorder="1"/>
    <xf numFmtId="3" fontId="3" fillId="2" borderId="4" xfId="2" applyNumberFormat="1" applyFont="1" applyFill="1" applyBorder="1"/>
    <xf numFmtId="0" fontId="3" fillId="2" borderId="5" xfId="2" applyFont="1" applyFill="1" applyBorder="1"/>
    <xf numFmtId="0" fontId="3" fillId="2" borderId="0" xfId="1" applyFont="1" applyFill="1"/>
    <xf numFmtId="3" fontId="3" fillId="0" borderId="2" xfId="2" applyNumberFormat="1" applyFont="1" applyBorder="1" applyAlignment="1">
      <alignment wrapText="1"/>
    </xf>
    <xf numFmtId="0" fontId="3" fillId="2" borderId="6" xfId="2" applyFont="1" applyFill="1" applyBorder="1"/>
    <xf numFmtId="3" fontId="5" fillId="2" borderId="0" xfId="2" applyNumberFormat="1" applyFont="1" applyFill="1"/>
    <xf numFmtId="0" fontId="5" fillId="0" borderId="0" xfId="1" applyFont="1"/>
    <xf numFmtId="0" fontId="5" fillId="2" borderId="0" xfId="2" applyFont="1" applyFill="1"/>
    <xf numFmtId="3" fontId="5" fillId="0" borderId="0" xfId="2" applyNumberFormat="1" applyFont="1"/>
    <xf numFmtId="0" fontId="5" fillId="0" borderId="0" xfId="2" applyFont="1"/>
    <xf numFmtId="1" fontId="3" fillId="0" borderId="0" xfId="2" applyNumberFormat="1" applyFont="1"/>
    <xf numFmtId="3" fontId="3" fillId="0" borderId="0" xfId="2" applyNumberFormat="1" applyFont="1"/>
    <xf numFmtId="0" fontId="3" fillId="0" borderId="7" xfId="2" applyFont="1" applyBorder="1"/>
    <xf numFmtId="3" fontId="5" fillId="2" borderId="8" xfId="1" applyNumberFormat="1" applyFont="1" applyFill="1" applyBorder="1"/>
    <xf numFmtId="3" fontId="5" fillId="2" borderId="8" xfId="2" applyNumberFormat="1" applyFont="1" applyFill="1" applyBorder="1"/>
    <xf numFmtId="3" fontId="5" fillId="2" borderId="9" xfId="1" applyNumberFormat="1" applyFont="1" applyFill="1" applyBorder="1"/>
    <xf numFmtId="164" fontId="5" fillId="0" borderId="7" xfId="1" applyNumberFormat="1" applyFont="1" applyBorder="1"/>
    <xf numFmtId="164" fontId="5" fillId="0" borderId="8" xfId="1" applyNumberFormat="1" applyFont="1" applyBorder="1"/>
    <xf numFmtId="164" fontId="5" fillId="2" borderId="9" xfId="2" applyNumberFormat="1" applyFont="1" applyFill="1" applyBorder="1"/>
    <xf numFmtId="0" fontId="3" fillId="2" borderId="0" xfId="2" applyFont="1" applyFill="1"/>
    <xf numFmtId="0" fontId="3" fillId="0" borderId="10" xfId="2" applyFont="1" applyBorder="1"/>
    <xf numFmtId="3" fontId="5" fillId="2" borderId="11" xfId="2" applyNumberFormat="1" applyFont="1" applyFill="1" applyBorder="1"/>
    <xf numFmtId="3" fontId="5" fillId="2" borderId="11" xfId="1" applyNumberFormat="1" applyFont="1" applyFill="1" applyBorder="1"/>
    <xf numFmtId="3" fontId="5" fillId="2" borderId="12" xfId="1" applyNumberFormat="1" applyFont="1" applyFill="1" applyBorder="1"/>
    <xf numFmtId="164" fontId="5" fillId="0" borderId="10" xfId="1" applyNumberFormat="1" applyFont="1" applyBorder="1"/>
    <xf numFmtId="164" fontId="5" fillId="0" borderId="11" xfId="1" applyNumberFormat="1" applyFont="1" applyBorder="1"/>
    <xf numFmtId="164" fontId="5" fillId="2" borderId="12" xfId="2" applyNumberFormat="1" applyFont="1" applyFill="1" applyBorder="1"/>
    <xf numFmtId="165" fontId="5" fillId="0" borderId="0" xfId="2" applyNumberFormat="1" applyFont="1"/>
    <xf numFmtId="3" fontId="5" fillId="0" borderId="11" xfId="3" applyNumberFormat="1" applyFont="1" applyBorder="1"/>
    <xf numFmtId="3" fontId="5" fillId="0" borderId="11" xfId="2" applyNumberFormat="1" applyFont="1" applyBorder="1"/>
    <xf numFmtId="0" fontId="3" fillId="0" borderId="10" xfId="1" applyFont="1" applyBorder="1"/>
    <xf numFmtId="3" fontId="6" fillId="2" borderId="11" xfId="3" applyNumberFormat="1" applyFont="1" applyFill="1" applyBorder="1"/>
    <xf numFmtId="164" fontId="5" fillId="2" borderId="10" xfId="1" applyNumberFormat="1" applyFont="1" applyFill="1" applyBorder="1"/>
    <xf numFmtId="164" fontId="5" fillId="2" borderId="11" xfId="1" applyNumberFormat="1" applyFont="1" applyFill="1" applyBorder="1"/>
    <xf numFmtId="0" fontId="7" fillId="0" borderId="0" xfId="1" applyFont="1"/>
    <xf numFmtId="0" fontId="3" fillId="2" borderId="10" xfId="1" applyFont="1" applyFill="1" applyBorder="1"/>
    <xf numFmtId="3" fontId="5" fillId="2" borderId="11" xfId="3" applyNumberFormat="1" applyFont="1" applyFill="1" applyBorder="1"/>
    <xf numFmtId="0" fontId="4" fillId="0" borderId="13" xfId="1" applyFont="1" applyBorder="1"/>
    <xf numFmtId="3" fontId="5" fillId="3" borderId="14" xfId="2" applyNumberFormat="1" applyFont="1" applyFill="1" applyBorder="1"/>
    <xf numFmtId="3" fontId="5" fillId="3" borderId="14" xfId="1" applyNumberFormat="1" applyFont="1" applyFill="1" applyBorder="1"/>
    <xf numFmtId="3" fontId="6" fillId="3" borderId="14" xfId="3" applyNumberFormat="1" applyFont="1" applyFill="1" applyBorder="1"/>
    <xf numFmtId="3" fontId="5" fillId="3" borderId="15" xfId="1" applyNumberFormat="1" applyFont="1" applyFill="1" applyBorder="1"/>
    <xf numFmtId="164" fontId="5" fillId="3" borderId="13" xfId="1" applyNumberFormat="1" applyFont="1" applyFill="1" applyBorder="1"/>
    <xf numFmtId="164" fontId="5" fillId="3" borderId="14" xfId="1" applyNumberFormat="1" applyFont="1" applyFill="1" applyBorder="1"/>
    <xf numFmtId="164" fontId="5" fillId="3" borderId="15" xfId="2" applyNumberFormat="1" applyFont="1" applyFill="1" applyBorder="1"/>
    <xf numFmtId="0" fontId="8" fillId="0" borderId="0" xfId="2" applyFont="1" applyAlignment="1">
      <alignment horizontal="right"/>
    </xf>
    <xf numFmtId="3" fontId="5" fillId="0" borderId="0" xfId="1" applyNumberFormat="1" applyFont="1"/>
    <xf numFmtId="3" fontId="5" fillId="2" borderId="0" xfId="1" applyNumberFormat="1" applyFont="1" applyFill="1"/>
    <xf numFmtId="0" fontId="5" fillId="2" borderId="0" xfId="1" applyFont="1" applyFill="1"/>
    <xf numFmtId="164" fontId="5" fillId="2" borderId="0" xfId="1" applyNumberFormat="1" applyFont="1" applyFill="1"/>
    <xf numFmtId="166" fontId="5" fillId="0" borderId="0" xfId="1" applyNumberFormat="1" applyFont="1"/>
    <xf numFmtId="3" fontId="5" fillId="3" borderId="0" xfId="1" applyNumberFormat="1" applyFont="1" applyFill="1"/>
  </cellXfs>
  <cellStyles count="4">
    <cellStyle name="Excel Built-in Normal 2" xfId="2" xr:uid="{E399BCF7-BF0D-4471-B20C-29170C4777F0}"/>
    <cellStyle name="Normální" xfId="0" builtinId="0"/>
    <cellStyle name="normální 2" xfId="1" xr:uid="{BC243894-C895-4A94-BC36-8D14D63CADC1}"/>
    <cellStyle name="Normální 3" xfId="3" xr:uid="{5F71FD1E-6FFA-4EE0-9B2A-9B167218FD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44461672811337E-2"/>
          <c:y val="0.11142767734291394"/>
          <c:w val="0.69818187402716714"/>
          <c:h val="0.61303546934058606"/>
        </c:manualLayout>
      </c:layout>
      <c:barChart>
        <c:barDir val="col"/>
        <c:grouping val="stacked"/>
        <c:varyColors val="0"/>
        <c:ser>
          <c:idx val="0"/>
          <c:order val="0"/>
          <c:tx>
            <c:v>Recyklace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'Graf 2'!$B$4:$B$13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'Graf 2'!$D$4:$D$13</c:f>
              <c:numCache>
                <c:formatCode>#,##0</c:formatCode>
                <c:ptCount val="10"/>
                <c:pt idx="0">
                  <c:v>615613.82494000008</c:v>
                </c:pt>
                <c:pt idx="1">
                  <c:v>646013.91790300014</c:v>
                </c:pt>
                <c:pt idx="2">
                  <c:v>659175</c:v>
                </c:pt>
                <c:pt idx="3">
                  <c:v>672538.23479999998</c:v>
                </c:pt>
                <c:pt idx="4">
                  <c:v>703356.79129999992</c:v>
                </c:pt>
                <c:pt idx="5">
                  <c:v>744280.13659999997</c:v>
                </c:pt>
                <c:pt idx="6">
                  <c:v>807788</c:v>
                </c:pt>
                <c:pt idx="7">
                  <c:v>866013.37030000007</c:v>
                </c:pt>
                <c:pt idx="8">
                  <c:v>880892.79460000002</c:v>
                </c:pt>
                <c:pt idx="9">
                  <c:v>902871.1727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F-4A97-A780-2C3AC20D70EC}"/>
            </c:ext>
          </c:extLst>
        </c:ser>
        <c:ser>
          <c:idx val="1"/>
          <c:order val="1"/>
          <c:tx>
            <c:v>Energetické využití</c:v>
          </c:tx>
          <c:spPr>
            <a:solidFill>
              <a:srgbClr val="FF0000"/>
            </a:solidFill>
          </c:spPr>
          <c:invertIfNegative val="0"/>
          <c:cat>
            <c:numRef>
              <c:f>'Graf 2'!$B$4:$B$13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'Graf 2'!$E$4:$E$13</c:f>
              <c:numCache>
                <c:formatCode>#,##0</c:formatCode>
                <c:ptCount val="10"/>
                <c:pt idx="0">
                  <c:v>62556.479999999996</c:v>
                </c:pt>
                <c:pt idx="1">
                  <c:v>73068.314599999998</c:v>
                </c:pt>
                <c:pt idx="2">
                  <c:v>52049</c:v>
                </c:pt>
                <c:pt idx="3">
                  <c:v>35888.333400000003</c:v>
                </c:pt>
                <c:pt idx="4">
                  <c:v>48272.324199999995</c:v>
                </c:pt>
                <c:pt idx="5">
                  <c:v>56927.106899999999</c:v>
                </c:pt>
                <c:pt idx="6">
                  <c:v>56661</c:v>
                </c:pt>
                <c:pt idx="7">
                  <c:v>53103.814494948994</c:v>
                </c:pt>
                <c:pt idx="8">
                  <c:v>59224.473699999995</c:v>
                </c:pt>
                <c:pt idx="9">
                  <c:v>55616.149600000004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F-4A97-A780-2C3AC20D70EC}"/>
            </c:ext>
          </c:extLst>
        </c:ser>
        <c:ser>
          <c:idx val="2"/>
          <c:order val="2"/>
          <c:tx>
            <c:v>Ostatní způsoby nakládání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'Graf 2'!$B$4:$B$13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'Graf 2'!$F$4:$F$13</c:f>
              <c:numCache>
                <c:formatCode>#,##0</c:formatCode>
                <c:ptCount val="10"/>
                <c:pt idx="0">
                  <c:v>216183.18805999999</c:v>
                </c:pt>
                <c:pt idx="1">
                  <c:v>203643.6810279999</c:v>
                </c:pt>
                <c:pt idx="2">
                  <c:v>234092</c:v>
                </c:pt>
                <c:pt idx="3">
                  <c:v>253918.94810000004</c:v>
                </c:pt>
                <c:pt idx="4">
                  <c:v>254119.82830000005</c:v>
                </c:pt>
                <c:pt idx="5">
                  <c:v>218597.64119999995</c:v>
                </c:pt>
                <c:pt idx="6">
                  <c:v>223313</c:v>
                </c:pt>
                <c:pt idx="7">
                  <c:v>230725.69290505105</c:v>
                </c:pt>
                <c:pt idx="8">
                  <c:v>255256.97470000002</c:v>
                </c:pt>
                <c:pt idx="9">
                  <c:v>338395.98339999991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F-4A97-A780-2C3AC20D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30959856"/>
        <c:axId val="330958680"/>
      </c:barChart>
      <c:catAx>
        <c:axId val="33095985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330958680"/>
        <c:crosses val="autoZero"/>
        <c:auto val="1"/>
        <c:lblAlgn val="ctr"/>
        <c:lblOffset val="100"/>
        <c:tickLblSkip val="1"/>
        <c:noMultiLvlLbl val="0"/>
      </c:catAx>
      <c:valAx>
        <c:axId val="330958680"/>
        <c:scaling>
          <c:orientation val="minMax"/>
          <c:max val="1300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tis. t</a:t>
                </a:r>
              </a:p>
            </c:rich>
          </c:tx>
          <c:layout>
            <c:manualLayout>
              <c:xMode val="edge"/>
              <c:yMode val="edge"/>
              <c:x val="1.5263746643915712E-2"/>
              <c:y val="4.0785764791316313E-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330959856"/>
        <c:crosses val="autoZero"/>
        <c:crossBetween val="between"/>
        <c:majorUnit val="100000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78517029647994852"/>
          <c:y val="0.55966593262164344"/>
          <c:w val="0.20810419037862388"/>
          <c:h val="0.1550516888474292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438147</xdr:colOff>
      <xdr:row>16</xdr:row>
      <xdr:rowOff>42859</xdr:rowOff>
    </xdr:from>
    <xdr:to>
      <xdr:col>13</xdr:col>
      <xdr:colOff>380999</xdr:colOff>
      <xdr:row>43</xdr:row>
      <xdr:rowOff>114299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4D960BD-1C74-4C22-B9FE-DE235AD2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.franek/Projekty/cenia_star/star_data/podklady/zprava2018%20-%20odpady/Data_MZP_obaly_2018%20PB%2014.10_V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 1"/>
      <sheetName val="Graf 2"/>
      <sheetName val="Tabulka 1"/>
      <sheetName val="Graf 3"/>
    </sheetNames>
    <sheetDataSet>
      <sheetData sheetId="0">
        <row r="11">
          <cell r="R11">
            <v>1019804.8846999999</v>
          </cell>
          <cell r="U11">
            <v>1087762</v>
          </cell>
          <cell r="V11">
            <v>807788</v>
          </cell>
          <cell r="W11">
            <v>56661</v>
          </cell>
          <cell r="X11">
            <v>1149842.8777000001</v>
          </cell>
          <cell r="Y11">
            <v>866013.37030000007</v>
          </cell>
          <cell r="Z11">
            <v>53103.814494948994</v>
          </cell>
          <cell r="AA11">
            <v>1195374.243</v>
          </cell>
          <cell r="AB11">
            <v>880892.79460000002</v>
          </cell>
          <cell r="AD11">
            <v>1296883.3056999999</v>
          </cell>
          <cell r="AE11">
            <v>902871.1727</v>
          </cell>
        </row>
      </sheetData>
      <sheetData sheetId="1">
        <row r="4">
          <cell r="B4">
            <v>2009</v>
          </cell>
          <cell r="D4">
            <v>615613.82494000008</v>
          </cell>
          <cell r="E4">
            <v>62556.479999999996</v>
          </cell>
          <cell r="F4">
            <v>216183.18805999999</v>
          </cell>
        </row>
        <row r="5">
          <cell r="B5">
            <v>2010</v>
          </cell>
          <cell r="D5">
            <v>646013.91790300014</v>
          </cell>
          <cell r="E5">
            <v>73068.314599999998</v>
          </cell>
          <cell r="F5">
            <v>203643.6810279999</v>
          </cell>
        </row>
        <row r="6">
          <cell r="B6">
            <v>2011</v>
          </cell>
          <cell r="D6">
            <v>659175</v>
          </cell>
          <cell r="E6">
            <v>52049</v>
          </cell>
          <cell r="F6">
            <v>234092</v>
          </cell>
        </row>
        <row r="7">
          <cell r="B7">
            <v>2012</v>
          </cell>
          <cell r="D7">
            <v>672538.23479999998</v>
          </cell>
          <cell r="E7">
            <v>35888.333400000003</v>
          </cell>
          <cell r="F7">
            <v>253918.94810000004</v>
          </cell>
        </row>
        <row r="8">
          <cell r="B8">
            <v>2013</v>
          </cell>
          <cell r="D8">
            <v>703356.79129999992</v>
          </cell>
          <cell r="E8">
            <v>48272.324199999995</v>
          </cell>
          <cell r="F8">
            <v>254119.82830000005</v>
          </cell>
        </row>
        <row r="9">
          <cell r="B9">
            <v>2014</v>
          </cell>
          <cell r="D9">
            <v>744280.13659999997</v>
          </cell>
          <cell r="E9">
            <v>56927.106899999999</v>
          </cell>
          <cell r="F9">
            <v>218597.64119999995</v>
          </cell>
        </row>
        <row r="10">
          <cell r="B10">
            <v>2015</v>
          </cell>
          <cell r="D10">
            <v>807788</v>
          </cell>
          <cell r="E10">
            <v>56661</v>
          </cell>
          <cell r="F10">
            <v>223313</v>
          </cell>
        </row>
        <row r="11">
          <cell r="B11">
            <v>2016</v>
          </cell>
          <cell r="D11">
            <v>866013.37030000007</v>
          </cell>
          <cell r="E11">
            <v>53103.814494948994</v>
          </cell>
          <cell r="F11">
            <v>230725.69290505105</v>
          </cell>
        </row>
        <row r="12">
          <cell r="B12">
            <v>2017</v>
          </cell>
          <cell r="D12">
            <v>880892.79460000002</v>
          </cell>
          <cell r="E12">
            <v>59224.473699999995</v>
          </cell>
          <cell r="F12">
            <v>255256.97470000002</v>
          </cell>
        </row>
        <row r="13">
          <cell r="B13">
            <v>2018</v>
          </cell>
          <cell r="D13">
            <v>902871.1727</v>
          </cell>
          <cell r="E13">
            <v>55616.149600000004</v>
          </cell>
          <cell r="F13">
            <v>338395.98339999991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5E4C-ACF8-4DF6-A6DE-B4F8B5554A70}">
  <dimension ref="B1:AF26"/>
  <sheetViews>
    <sheetView tabSelected="1" zoomScaleNormal="100" workbookViewId="0">
      <selection activeCell="E32" sqref="E32"/>
    </sheetView>
  </sheetViews>
  <sheetFormatPr defaultRowHeight="12.75" x14ac:dyDescent="0.2"/>
  <cols>
    <col min="1" max="1" width="9.140625" style="12"/>
    <col min="2" max="2" width="11.140625" style="12" customWidth="1"/>
    <col min="3" max="3" width="11.28515625" style="12" customWidth="1"/>
    <col min="4" max="4" width="13.28515625" style="12" customWidth="1"/>
    <col min="5" max="5" width="20.85546875" style="12" customWidth="1"/>
    <col min="6" max="6" width="25.42578125" style="12" customWidth="1"/>
    <col min="7" max="7" width="20.85546875" style="12" customWidth="1"/>
    <col min="8" max="8" width="9.140625" style="12"/>
    <col min="9" max="9" width="12.5703125" style="12" customWidth="1"/>
    <col min="10" max="10" width="19.28515625" style="12" customWidth="1"/>
    <col min="11" max="11" width="8.5703125" style="12" customWidth="1"/>
    <col min="12" max="13" width="9.140625" style="12"/>
    <col min="14" max="14" width="9.28515625" style="12" customWidth="1"/>
    <col min="15" max="15" width="20.5703125" style="12" customWidth="1"/>
    <col min="16" max="258" width="9.140625" style="12"/>
    <col min="259" max="259" width="6.7109375" style="12" customWidth="1"/>
    <col min="260" max="260" width="11.28515625" style="12" customWidth="1"/>
    <col min="261" max="261" width="13.28515625" style="12" customWidth="1"/>
    <col min="262" max="262" width="20.85546875" style="12" customWidth="1"/>
    <col min="263" max="263" width="16.140625" style="12" customWidth="1"/>
    <col min="264" max="264" width="9.140625" style="12"/>
    <col min="265" max="265" width="11.42578125" style="12" bestFit="1" customWidth="1"/>
    <col min="266" max="514" width="9.140625" style="12"/>
    <col min="515" max="515" width="6.7109375" style="12" customWidth="1"/>
    <col min="516" max="516" width="11.28515625" style="12" customWidth="1"/>
    <col min="517" max="517" width="13.28515625" style="12" customWidth="1"/>
    <col min="518" max="518" width="20.85546875" style="12" customWidth="1"/>
    <col min="519" max="519" width="16.140625" style="12" customWidth="1"/>
    <col min="520" max="520" width="9.140625" style="12"/>
    <col min="521" max="521" width="11.42578125" style="12" bestFit="1" customWidth="1"/>
    <col min="522" max="770" width="9.140625" style="12"/>
    <col min="771" max="771" width="6.7109375" style="12" customWidth="1"/>
    <col min="772" max="772" width="11.28515625" style="12" customWidth="1"/>
    <col min="773" max="773" width="13.28515625" style="12" customWidth="1"/>
    <col min="774" max="774" width="20.85546875" style="12" customWidth="1"/>
    <col min="775" max="775" width="16.140625" style="12" customWidth="1"/>
    <col min="776" max="776" width="9.140625" style="12"/>
    <col min="777" max="777" width="11.42578125" style="12" bestFit="1" customWidth="1"/>
    <col min="778" max="1026" width="9.140625" style="12"/>
    <col min="1027" max="1027" width="6.7109375" style="12" customWidth="1"/>
    <col min="1028" max="1028" width="11.28515625" style="12" customWidth="1"/>
    <col min="1029" max="1029" width="13.28515625" style="12" customWidth="1"/>
    <col min="1030" max="1030" width="20.85546875" style="12" customWidth="1"/>
    <col min="1031" max="1031" width="16.140625" style="12" customWidth="1"/>
    <col min="1032" max="1032" width="9.140625" style="12"/>
    <col min="1033" max="1033" width="11.42578125" style="12" bestFit="1" customWidth="1"/>
    <col min="1034" max="1282" width="9.140625" style="12"/>
    <col min="1283" max="1283" width="6.7109375" style="12" customWidth="1"/>
    <col min="1284" max="1284" width="11.28515625" style="12" customWidth="1"/>
    <col min="1285" max="1285" width="13.28515625" style="12" customWidth="1"/>
    <col min="1286" max="1286" width="20.85546875" style="12" customWidth="1"/>
    <col min="1287" max="1287" width="16.140625" style="12" customWidth="1"/>
    <col min="1288" max="1288" width="9.140625" style="12"/>
    <col min="1289" max="1289" width="11.42578125" style="12" bestFit="1" customWidth="1"/>
    <col min="1290" max="1538" width="9.140625" style="12"/>
    <col min="1539" max="1539" width="6.7109375" style="12" customWidth="1"/>
    <col min="1540" max="1540" width="11.28515625" style="12" customWidth="1"/>
    <col min="1541" max="1541" width="13.28515625" style="12" customWidth="1"/>
    <col min="1542" max="1542" width="20.85546875" style="12" customWidth="1"/>
    <col min="1543" max="1543" width="16.140625" style="12" customWidth="1"/>
    <col min="1544" max="1544" width="9.140625" style="12"/>
    <col min="1545" max="1545" width="11.42578125" style="12" bestFit="1" customWidth="1"/>
    <col min="1546" max="1794" width="9.140625" style="12"/>
    <col min="1795" max="1795" width="6.7109375" style="12" customWidth="1"/>
    <col min="1796" max="1796" width="11.28515625" style="12" customWidth="1"/>
    <col min="1797" max="1797" width="13.28515625" style="12" customWidth="1"/>
    <col min="1798" max="1798" width="20.85546875" style="12" customWidth="1"/>
    <col min="1799" max="1799" width="16.140625" style="12" customWidth="1"/>
    <col min="1800" max="1800" width="9.140625" style="12"/>
    <col min="1801" max="1801" width="11.42578125" style="12" bestFit="1" customWidth="1"/>
    <col min="1802" max="2050" width="9.140625" style="12"/>
    <col min="2051" max="2051" width="6.7109375" style="12" customWidth="1"/>
    <col min="2052" max="2052" width="11.28515625" style="12" customWidth="1"/>
    <col min="2053" max="2053" width="13.28515625" style="12" customWidth="1"/>
    <col min="2054" max="2054" width="20.85546875" style="12" customWidth="1"/>
    <col min="2055" max="2055" width="16.140625" style="12" customWidth="1"/>
    <col min="2056" max="2056" width="9.140625" style="12"/>
    <col min="2057" max="2057" width="11.42578125" style="12" bestFit="1" customWidth="1"/>
    <col min="2058" max="2306" width="9.140625" style="12"/>
    <col min="2307" max="2307" width="6.7109375" style="12" customWidth="1"/>
    <col min="2308" max="2308" width="11.28515625" style="12" customWidth="1"/>
    <col min="2309" max="2309" width="13.28515625" style="12" customWidth="1"/>
    <col min="2310" max="2310" width="20.85546875" style="12" customWidth="1"/>
    <col min="2311" max="2311" width="16.140625" style="12" customWidth="1"/>
    <col min="2312" max="2312" width="9.140625" style="12"/>
    <col min="2313" max="2313" width="11.42578125" style="12" bestFit="1" customWidth="1"/>
    <col min="2314" max="2562" width="9.140625" style="12"/>
    <col min="2563" max="2563" width="6.7109375" style="12" customWidth="1"/>
    <col min="2564" max="2564" width="11.28515625" style="12" customWidth="1"/>
    <col min="2565" max="2565" width="13.28515625" style="12" customWidth="1"/>
    <col min="2566" max="2566" width="20.85546875" style="12" customWidth="1"/>
    <col min="2567" max="2567" width="16.140625" style="12" customWidth="1"/>
    <col min="2568" max="2568" width="9.140625" style="12"/>
    <col min="2569" max="2569" width="11.42578125" style="12" bestFit="1" customWidth="1"/>
    <col min="2570" max="2818" width="9.140625" style="12"/>
    <col min="2819" max="2819" width="6.7109375" style="12" customWidth="1"/>
    <col min="2820" max="2820" width="11.28515625" style="12" customWidth="1"/>
    <col min="2821" max="2821" width="13.28515625" style="12" customWidth="1"/>
    <col min="2822" max="2822" width="20.85546875" style="12" customWidth="1"/>
    <col min="2823" max="2823" width="16.140625" style="12" customWidth="1"/>
    <col min="2824" max="2824" width="9.140625" style="12"/>
    <col min="2825" max="2825" width="11.42578125" style="12" bestFit="1" customWidth="1"/>
    <col min="2826" max="3074" width="9.140625" style="12"/>
    <col min="3075" max="3075" width="6.7109375" style="12" customWidth="1"/>
    <col min="3076" max="3076" width="11.28515625" style="12" customWidth="1"/>
    <col min="3077" max="3077" width="13.28515625" style="12" customWidth="1"/>
    <col min="3078" max="3078" width="20.85546875" style="12" customWidth="1"/>
    <col min="3079" max="3079" width="16.140625" style="12" customWidth="1"/>
    <col min="3080" max="3080" width="9.140625" style="12"/>
    <col min="3081" max="3081" width="11.42578125" style="12" bestFit="1" customWidth="1"/>
    <col min="3082" max="3330" width="9.140625" style="12"/>
    <col min="3331" max="3331" width="6.7109375" style="12" customWidth="1"/>
    <col min="3332" max="3332" width="11.28515625" style="12" customWidth="1"/>
    <col min="3333" max="3333" width="13.28515625" style="12" customWidth="1"/>
    <col min="3334" max="3334" width="20.85546875" style="12" customWidth="1"/>
    <col min="3335" max="3335" width="16.140625" style="12" customWidth="1"/>
    <col min="3336" max="3336" width="9.140625" style="12"/>
    <col min="3337" max="3337" width="11.42578125" style="12" bestFit="1" customWidth="1"/>
    <col min="3338" max="3586" width="9.140625" style="12"/>
    <col min="3587" max="3587" width="6.7109375" style="12" customWidth="1"/>
    <col min="3588" max="3588" width="11.28515625" style="12" customWidth="1"/>
    <col min="3589" max="3589" width="13.28515625" style="12" customWidth="1"/>
    <col min="3590" max="3590" width="20.85546875" style="12" customWidth="1"/>
    <col min="3591" max="3591" width="16.140625" style="12" customWidth="1"/>
    <col min="3592" max="3592" width="9.140625" style="12"/>
    <col min="3593" max="3593" width="11.42578125" style="12" bestFit="1" customWidth="1"/>
    <col min="3594" max="3842" width="9.140625" style="12"/>
    <col min="3843" max="3843" width="6.7109375" style="12" customWidth="1"/>
    <col min="3844" max="3844" width="11.28515625" style="12" customWidth="1"/>
    <col min="3845" max="3845" width="13.28515625" style="12" customWidth="1"/>
    <col min="3846" max="3846" width="20.85546875" style="12" customWidth="1"/>
    <col min="3847" max="3847" width="16.140625" style="12" customWidth="1"/>
    <col min="3848" max="3848" width="9.140625" style="12"/>
    <col min="3849" max="3849" width="11.42578125" style="12" bestFit="1" customWidth="1"/>
    <col min="3850" max="4098" width="9.140625" style="12"/>
    <col min="4099" max="4099" width="6.7109375" style="12" customWidth="1"/>
    <col min="4100" max="4100" width="11.28515625" style="12" customWidth="1"/>
    <col min="4101" max="4101" width="13.28515625" style="12" customWidth="1"/>
    <col min="4102" max="4102" width="20.85546875" style="12" customWidth="1"/>
    <col min="4103" max="4103" width="16.140625" style="12" customWidth="1"/>
    <col min="4104" max="4104" width="9.140625" style="12"/>
    <col min="4105" max="4105" width="11.42578125" style="12" bestFit="1" customWidth="1"/>
    <col min="4106" max="4354" width="9.140625" style="12"/>
    <col min="4355" max="4355" width="6.7109375" style="12" customWidth="1"/>
    <col min="4356" max="4356" width="11.28515625" style="12" customWidth="1"/>
    <col min="4357" max="4357" width="13.28515625" style="12" customWidth="1"/>
    <col min="4358" max="4358" width="20.85546875" style="12" customWidth="1"/>
    <col min="4359" max="4359" width="16.140625" style="12" customWidth="1"/>
    <col min="4360" max="4360" width="9.140625" style="12"/>
    <col min="4361" max="4361" width="11.42578125" style="12" bestFit="1" customWidth="1"/>
    <col min="4362" max="4610" width="9.140625" style="12"/>
    <col min="4611" max="4611" width="6.7109375" style="12" customWidth="1"/>
    <col min="4612" max="4612" width="11.28515625" style="12" customWidth="1"/>
    <col min="4613" max="4613" width="13.28515625" style="12" customWidth="1"/>
    <col min="4614" max="4614" width="20.85546875" style="12" customWidth="1"/>
    <col min="4615" max="4615" width="16.140625" style="12" customWidth="1"/>
    <col min="4616" max="4616" width="9.140625" style="12"/>
    <col min="4617" max="4617" width="11.42578125" style="12" bestFit="1" customWidth="1"/>
    <col min="4618" max="4866" width="9.140625" style="12"/>
    <col min="4867" max="4867" width="6.7109375" style="12" customWidth="1"/>
    <col min="4868" max="4868" width="11.28515625" style="12" customWidth="1"/>
    <col min="4869" max="4869" width="13.28515625" style="12" customWidth="1"/>
    <col min="4870" max="4870" width="20.85546875" style="12" customWidth="1"/>
    <col min="4871" max="4871" width="16.140625" style="12" customWidth="1"/>
    <col min="4872" max="4872" width="9.140625" style="12"/>
    <col min="4873" max="4873" width="11.42578125" style="12" bestFit="1" customWidth="1"/>
    <col min="4874" max="5122" width="9.140625" style="12"/>
    <col min="5123" max="5123" width="6.7109375" style="12" customWidth="1"/>
    <col min="5124" max="5124" width="11.28515625" style="12" customWidth="1"/>
    <col min="5125" max="5125" width="13.28515625" style="12" customWidth="1"/>
    <col min="5126" max="5126" width="20.85546875" style="12" customWidth="1"/>
    <col min="5127" max="5127" width="16.140625" style="12" customWidth="1"/>
    <col min="5128" max="5128" width="9.140625" style="12"/>
    <col min="5129" max="5129" width="11.42578125" style="12" bestFit="1" customWidth="1"/>
    <col min="5130" max="5378" width="9.140625" style="12"/>
    <col min="5379" max="5379" width="6.7109375" style="12" customWidth="1"/>
    <col min="5380" max="5380" width="11.28515625" style="12" customWidth="1"/>
    <col min="5381" max="5381" width="13.28515625" style="12" customWidth="1"/>
    <col min="5382" max="5382" width="20.85546875" style="12" customWidth="1"/>
    <col min="5383" max="5383" width="16.140625" style="12" customWidth="1"/>
    <col min="5384" max="5384" width="9.140625" style="12"/>
    <col min="5385" max="5385" width="11.42578125" style="12" bestFit="1" customWidth="1"/>
    <col min="5386" max="5634" width="9.140625" style="12"/>
    <col min="5635" max="5635" width="6.7109375" style="12" customWidth="1"/>
    <col min="5636" max="5636" width="11.28515625" style="12" customWidth="1"/>
    <col min="5637" max="5637" width="13.28515625" style="12" customWidth="1"/>
    <col min="5638" max="5638" width="20.85546875" style="12" customWidth="1"/>
    <col min="5639" max="5639" width="16.140625" style="12" customWidth="1"/>
    <col min="5640" max="5640" width="9.140625" style="12"/>
    <col min="5641" max="5641" width="11.42578125" style="12" bestFit="1" customWidth="1"/>
    <col min="5642" max="5890" width="9.140625" style="12"/>
    <col min="5891" max="5891" width="6.7109375" style="12" customWidth="1"/>
    <col min="5892" max="5892" width="11.28515625" style="12" customWidth="1"/>
    <col min="5893" max="5893" width="13.28515625" style="12" customWidth="1"/>
    <col min="5894" max="5894" width="20.85546875" style="12" customWidth="1"/>
    <col min="5895" max="5895" width="16.140625" style="12" customWidth="1"/>
    <col min="5896" max="5896" width="9.140625" style="12"/>
    <col min="5897" max="5897" width="11.42578125" style="12" bestFit="1" customWidth="1"/>
    <col min="5898" max="6146" width="9.140625" style="12"/>
    <col min="6147" max="6147" width="6.7109375" style="12" customWidth="1"/>
    <col min="6148" max="6148" width="11.28515625" style="12" customWidth="1"/>
    <col min="6149" max="6149" width="13.28515625" style="12" customWidth="1"/>
    <col min="6150" max="6150" width="20.85546875" style="12" customWidth="1"/>
    <col min="6151" max="6151" width="16.140625" style="12" customWidth="1"/>
    <col min="6152" max="6152" width="9.140625" style="12"/>
    <col min="6153" max="6153" width="11.42578125" style="12" bestFit="1" customWidth="1"/>
    <col min="6154" max="6402" width="9.140625" style="12"/>
    <col min="6403" max="6403" width="6.7109375" style="12" customWidth="1"/>
    <col min="6404" max="6404" width="11.28515625" style="12" customWidth="1"/>
    <col min="6405" max="6405" width="13.28515625" style="12" customWidth="1"/>
    <col min="6406" max="6406" width="20.85546875" style="12" customWidth="1"/>
    <col min="6407" max="6407" width="16.140625" style="12" customWidth="1"/>
    <col min="6408" max="6408" width="9.140625" style="12"/>
    <col min="6409" max="6409" width="11.42578125" style="12" bestFit="1" customWidth="1"/>
    <col min="6410" max="6658" width="9.140625" style="12"/>
    <col min="6659" max="6659" width="6.7109375" style="12" customWidth="1"/>
    <col min="6660" max="6660" width="11.28515625" style="12" customWidth="1"/>
    <col min="6661" max="6661" width="13.28515625" style="12" customWidth="1"/>
    <col min="6662" max="6662" width="20.85546875" style="12" customWidth="1"/>
    <col min="6663" max="6663" width="16.140625" style="12" customWidth="1"/>
    <col min="6664" max="6664" width="9.140625" style="12"/>
    <col min="6665" max="6665" width="11.42578125" style="12" bestFit="1" customWidth="1"/>
    <col min="6666" max="6914" width="9.140625" style="12"/>
    <col min="6915" max="6915" width="6.7109375" style="12" customWidth="1"/>
    <col min="6916" max="6916" width="11.28515625" style="12" customWidth="1"/>
    <col min="6917" max="6917" width="13.28515625" style="12" customWidth="1"/>
    <col min="6918" max="6918" width="20.85546875" style="12" customWidth="1"/>
    <col min="6919" max="6919" width="16.140625" style="12" customWidth="1"/>
    <col min="6920" max="6920" width="9.140625" style="12"/>
    <col min="6921" max="6921" width="11.42578125" style="12" bestFit="1" customWidth="1"/>
    <col min="6922" max="7170" width="9.140625" style="12"/>
    <col min="7171" max="7171" width="6.7109375" style="12" customWidth="1"/>
    <col min="7172" max="7172" width="11.28515625" style="12" customWidth="1"/>
    <col min="7173" max="7173" width="13.28515625" style="12" customWidth="1"/>
    <col min="7174" max="7174" width="20.85546875" style="12" customWidth="1"/>
    <col min="7175" max="7175" width="16.140625" style="12" customWidth="1"/>
    <col min="7176" max="7176" width="9.140625" style="12"/>
    <col min="7177" max="7177" width="11.42578125" style="12" bestFit="1" customWidth="1"/>
    <col min="7178" max="7426" width="9.140625" style="12"/>
    <col min="7427" max="7427" width="6.7109375" style="12" customWidth="1"/>
    <col min="7428" max="7428" width="11.28515625" style="12" customWidth="1"/>
    <col min="7429" max="7429" width="13.28515625" style="12" customWidth="1"/>
    <col min="7430" max="7430" width="20.85546875" style="12" customWidth="1"/>
    <col min="7431" max="7431" width="16.140625" style="12" customWidth="1"/>
    <col min="7432" max="7432" width="9.140625" style="12"/>
    <col min="7433" max="7433" width="11.42578125" style="12" bestFit="1" customWidth="1"/>
    <col min="7434" max="7682" width="9.140625" style="12"/>
    <col min="7683" max="7683" width="6.7109375" style="12" customWidth="1"/>
    <col min="7684" max="7684" width="11.28515625" style="12" customWidth="1"/>
    <col min="7685" max="7685" width="13.28515625" style="12" customWidth="1"/>
    <col min="7686" max="7686" width="20.85546875" style="12" customWidth="1"/>
    <col min="7687" max="7687" width="16.140625" style="12" customWidth="1"/>
    <col min="7688" max="7688" width="9.140625" style="12"/>
    <col min="7689" max="7689" width="11.42578125" style="12" bestFit="1" customWidth="1"/>
    <col min="7690" max="7938" width="9.140625" style="12"/>
    <col min="7939" max="7939" width="6.7109375" style="12" customWidth="1"/>
    <col min="7940" max="7940" width="11.28515625" style="12" customWidth="1"/>
    <col min="7941" max="7941" width="13.28515625" style="12" customWidth="1"/>
    <col min="7942" max="7942" width="20.85546875" style="12" customWidth="1"/>
    <col min="7943" max="7943" width="16.140625" style="12" customWidth="1"/>
    <col min="7944" max="7944" width="9.140625" style="12"/>
    <col min="7945" max="7945" width="11.42578125" style="12" bestFit="1" customWidth="1"/>
    <col min="7946" max="8194" width="9.140625" style="12"/>
    <col min="8195" max="8195" width="6.7109375" style="12" customWidth="1"/>
    <col min="8196" max="8196" width="11.28515625" style="12" customWidth="1"/>
    <col min="8197" max="8197" width="13.28515625" style="12" customWidth="1"/>
    <col min="8198" max="8198" width="20.85546875" style="12" customWidth="1"/>
    <col min="8199" max="8199" width="16.140625" style="12" customWidth="1"/>
    <col min="8200" max="8200" width="9.140625" style="12"/>
    <col min="8201" max="8201" width="11.42578125" style="12" bestFit="1" customWidth="1"/>
    <col min="8202" max="8450" width="9.140625" style="12"/>
    <col min="8451" max="8451" width="6.7109375" style="12" customWidth="1"/>
    <col min="8452" max="8452" width="11.28515625" style="12" customWidth="1"/>
    <col min="8453" max="8453" width="13.28515625" style="12" customWidth="1"/>
    <col min="8454" max="8454" width="20.85546875" style="12" customWidth="1"/>
    <col min="8455" max="8455" width="16.140625" style="12" customWidth="1"/>
    <col min="8456" max="8456" width="9.140625" style="12"/>
    <col min="8457" max="8457" width="11.42578125" style="12" bestFit="1" customWidth="1"/>
    <col min="8458" max="8706" width="9.140625" style="12"/>
    <col min="8707" max="8707" width="6.7109375" style="12" customWidth="1"/>
    <col min="8708" max="8708" width="11.28515625" style="12" customWidth="1"/>
    <col min="8709" max="8709" width="13.28515625" style="12" customWidth="1"/>
    <col min="8710" max="8710" width="20.85546875" style="12" customWidth="1"/>
    <col min="8711" max="8711" width="16.140625" style="12" customWidth="1"/>
    <col min="8712" max="8712" width="9.140625" style="12"/>
    <col min="8713" max="8713" width="11.42578125" style="12" bestFit="1" customWidth="1"/>
    <col min="8714" max="8962" width="9.140625" style="12"/>
    <col min="8963" max="8963" width="6.7109375" style="12" customWidth="1"/>
    <col min="8964" max="8964" width="11.28515625" style="12" customWidth="1"/>
    <col min="8965" max="8965" width="13.28515625" style="12" customWidth="1"/>
    <col min="8966" max="8966" width="20.85546875" style="12" customWidth="1"/>
    <col min="8967" max="8967" width="16.140625" style="12" customWidth="1"/>
    <col min="8968" max="8968" width="9.140625" style="12"/>
    <col min="8969" max="8969" width="11.42578125" style="12" bestFit="1" customWidth="1"/>
    <col min="8970" max="9218" width="9.140625" style="12"/>
    <col min="9219" max="9219" width="6.7109375" style="12" customWidth="1"/>
    <col min="9220" max="9220" width="11.28515625" style="12" customWidth="1"/>
    <col min="9221" max="9221" width="13.28515625" style="12" customWidth="1"/>
    <col min="9222" max="9222" width="20.85546875" style="12" customWidth="1"/>
    <col min="9223" max="9223" width="16.140625" style="12" customWidth="1"/>
    <col min="9224" max="9224" width="9.140625" style="12"/>
    <col min="9225" max="9225" width="11.42578125" style="12" bestFit="1" customWidth="1"/>
    <col min="9226" max="9474" width="9.140625" style="12"/>
    <col min="9475" max="9475" width="6.7109375" style="12" customWidth="1"/>
    <col min="9476" max="9476" width="11.28515625" style="12" customWidth="1"/>
    <col min="9477" max="9477" width="13.28515625" style="12" customWidth="1"/>
    <col min="9478" max="9478" width="20.85546875" style="12" customWidth="1"/>
    <col min="9479" max="9479" width="16.140625" style="12" customWidth="1"/>
    <col min="9480" max="9480" width="9.140625" style="12"/>
    <col min="9481" max="9481" width="11.42578125" style="12" bestFit="1" customWidth="1"/>
    <col min="9482" max="9730" width="9.140625" style="12"/>
    <col min="9731" max="9731" width="6.7109375" style="12" customWidth="1"/>
    <col min="9732" max="9732" width="11.28515625" style="12" customWidth="1"/>
    <col min="9733" max="9733" width="13.28515625" style="12" customWidth="1"/>
    <col min="9734" max="9734" width="20.85546875" style="12" customWidth="1"/>
    <col min="9735" max="9735" width="16.140625" style="12" customWidth="1"/>
    <col min="9736" max="9736" width="9.140625" style="12"/>
    <col min="9737" max="9737" width="11.42578125" style="12" bestFit="1" customWidth="1"/>
    <col min="9738" max="9986" width="9.140625" style="12"/>
    <col min="9987" max="9987" width="6.7109375" style="12" customWidth="1"/>
    <col min="9988" max="9988" width="11.28515625" style="12" customWidth="1"/>
    <col min="9989" max="9989" width="13.28515625" style="12" customWidth="1"/>
    <col min="9990" max="9990" width="20.85546875" style="12" customWidth="1"/>
    <col min="9991" max="9991" width="16.140625" style="12" customWidth="1"/>
    <col min="9992" max="9992" width="9.140625" style="12"/>
    <col min="9993" max="9993" width="11.42578125" style="12" bestFit="1" customWidth="1"/>
    <col min="9994" max="10242" width="9.140625" style="12"/>
    <col min="10243" max="10243" width="6.7109375" style="12" customWidth="1"/>
    <col min="10244" max="10244" width="11.28515625" style="12" customWidth="1"/>
    <col min="10245" max="10245" width="13.28515625" style="12" customWidth="1"/>
    <col min="10246" max="10246" width="20.85546875" style="12" customWidth="1"/>
    <col min="10247" max="10247" width="16.140625" style="12" customWidth="1"/>
    <col min="10248" max="10248" width="9.140625" style="12"/>
    <col min="10249" max="10249" width="11.42578125" style="12" bestFit="1" customWidth="1"/>
    <col min="10250" max="10498" width="9.140625" style="12"/>
    <col min="10499" max="10499" width="6.7109375" style="12" customWidth="1"/>
    <col min="10500" max="10500" width="11.28515625" style="12" customWidth="1"/>
    <col min="10501" max="10501" width="13.28515625" style="12" customWidth="1"/>
    <col min="10502" max="10502" width="20.85546875" style="12" customWidth="1"/>
    <col min="10503" max="10503" width="16.140625" style="12" customWidth="1"/>
    <col min="10504" max="10504" width="9.140625" style="12"/>
    <col min="10505" max="10505" width="11.42578125" style="12" bestFit="1" customWidth="1"/>
    <col min="10506" max="10754" width="9.140625" style="12"/>
    <col min="10755" max="10755" width="6.7109375" style="12" customWidth="1"/>
    <col min="10756" max="10756" width="11.28515625" style="12" customWidth="1"/>
    <col min="10757" max="10757" width="13.28515625" style="12" customWidth="1"/>
    <col min="10758" max="10758" width="20.85546875" style="12" customWidth="1"/>
    <col min="10759" max="10759" width="16.140625" style="12" customWidth="1"/>
    <col min="10760" max="10760" width="9.140625" style="12"/>
    <col min="10761" max="10761" width="11.42578125" style="12" bestFit="1" customWidth="1"/>
    <col min="10762" max="11010" width="9.140625" style="12"/>
    <col min="11011" max="11011" width="6.7109375" style="12" customWidth="1"/>
    <col min="11012" max="11012" width="11.28515625" style="12" customWidth="1"/>
    <col min="11013" max="11013" width="13.28515625" style="12" customWidth="1"/>
    <col min="11014" max="11014" width="20.85546875" style="12" customWidth="1"/>
    <col min="11015" max="11015" width="16.140625" style="12" customWidth="1"/>
    <col min="11016" max="11016" width="9.140625" style="12"/>
    <col min="11017" max="11017" width="11.42578125" style="12" bestFit="1" customWidth="1"/>
    <col min="11018" max="11266" width="9.140625" style="12"/>
    <col min="11267" max="11267" width="6.7109375" style="12" customWidth="1"/>
    <col min="11268" max="11268" width="11.28515625" style="12" customWidth="1"/>
    <col min="11269" max="11269" width="13.28515625" style="12" customWidth="1"/>
    <col min="11270" max="11270" width="20.85546875" style="12" customWidth="1"/>
    <col min="11271" max="11271" width="16.140625" style="12" customWidth="1"/>
    <col min="11272" max="11272" width="9.140625" style="12"/>
    <col min="11273" max="11273" width="11.42578125" style="12" bestFit="1" customWidth="1"/>
    <col min="11274" max="11522" width="9.140625" style="12"/>
    <col min="11523" max="11523" width="6.7109375" style="12" customWidth="1"/>
    <col min="11524" max="11524" width="11.28515625" style="12" customWidth="1"/>
    <col min="11525" max="11525" width="13.28515625" style="12" customWidth="1"/>
    <col min="11526" max="11526" width="20.85546875" style="12" customWidth="1"/>
    <col min="11527" max="11527" width="16.140625" style="12" customWidth="1"/>
    <col min="11528" max="11528" width="9.140625" style="12"/>
    <col min="11529" max="11529" width="11.42578125" style="12" bestFit="1" customWidth="1"/>
    <col min="11530" max="11778" width="9.140625" style="12"/>
    <col min="11779" max="11779" width="6.7109375" style="12" customWidth="1"/>
    <col min="11780" max="11780" width="11.28515625" style="12" customWidth="1"/>
    <col min="11781" max="11781" width="13.28515625" style="12" customWidth="1"/>
    <col min="11782" max="11782" width="20.85546875" style="12" customWidth="1"/>
    <col min="11783" max="11783" width="16.140625" style="12" customWidth="1"/>
    <col min="11784" max="11784" width="9.140625" style="12"/>
    <col min="11785" max="11785" width="11.42578125" style="12" bestFit="1" customWidth="1"/>
    <col min="11786" max="12034" width="9.140625" style="12"/>
    <col min="12035" max="12035" width="6.7109375" style="12" customWidth="1"/>
    <col min="12036" max="12036" width="11.28515625" style="12" customWidth="1"/>
    <col min="12037" max="12037" width="13.28515625" style="12" customWidth="1"/>
    <col min="12038" max="12038" width="20.85546875" style="12" customWidth="1"/>
    <col min="12039" max="12039" width="16.140625" style="12" customWidth="1"/>
    <col min="12040" max="12040" width="9.140625" style="12"/>
    <col min="12041" max="12041" width="11.42578125" style="12" bestFit="1" customWidth="1"/>
    <col min="12042" max="12290" width="9.140625" style="12"/>
    <col min="12291" max="12291" width="6.7109375" style="12" customWidth="1"/>
    <col min="12292" max="12292" width="11.28515625" style="12" customWidth="1"/>
    <col min="12293" max="12293" width="13.28515625" style="12" customWidth="1"/>
    <col min="12294" max="12294" width="20.85546875" style="12" customWidth="1"/>
    <col min="12295" max="12295" width="16.140625" style="12" customWidth="1"/>
    <col min="12296" max="12296" width="9.140625" style="12"/>
    <col min="12297" max="12297" width="11.42578125" style="12" bestFit="1" customWidth="1"/>
    <col min="12298" max="12546" width="9.140625" style="12"/>
    <col min="12547" max="12547" width="6.7109375" style="12" customWidth="1"/>
    <col min="12548" max="12548" width="11.28515625" style="12" customWidth="1"/>
    <col min="12549" max="12549" width="13.28515625" style="12" customWidth="1"/>
    <col min="12550" max="12550" width="20.85546875" style="12" customWidth="1"/>
    <col min="12551" max="12551" width="16.140625" style="12" customWidth="1"/>
    <col min="12552" max="12552" width="9.140625" style="12"/>
    <col min="12553" max="12553" width="11.42578125" style="12" bestFit="1" customWidth="1"/>
    <col min="12554" max="12802" width="9.140625" style="12"/>
    <col min="12803" max="12803" width="6.7109375" style="12" customWidth="1"/>
    <col min="12804" max="12804" width="11.28515625" style="12" customWidth="1"/>
    <col min="12805" max="12805" width="13.28515625" style="12" customWidth="1"/>
    <col min="12806" max="12806" width="20.85546875" style="12" customWidth="1"/>
    <col min="12807" max="12807" width="16.140625" style="12" customWidth="1"/>
    <col min="12808" max="12808" width="9.140625" style="12"/>
    <col min="12809" max="12809" width="11.42578125" style="12" bestFit="1" customWidth="1"/>
    <col min="12810" max="13058" width="9.140625" style="12"/>
    <col min="13059" max="13059" width="6.7109375" style="12" customWidth="1"/>
    <col min="13060" max="13060" width="11.28515625" style="12" customWidth="1"/>
    <col min="13061" max="13061" width="13.28515625" style="12" customWidth="1"/>
    <col min="13062" max="13062" width="20.85546875" style="12" customWidth="1"/>
    <col min="13063" max="13063" width="16.140625" style="12" customWidth="1"/>
    <col min="13064" max="13064" width="9.140625" style="12"/>
    <col min="13065" max="13065" width="11.42578125" style="12" bestFit="1" customWidth="1"/>
    <col min="13066" max="13314" width="9.140625" style="12"/>
    <col min="13315" max="13315" width="6.7109375" style="12" customWidth="1"/>
    <col min="13316" max="13316" width="11.28515625" style="12" customWidth="1"/>
    <col min="13317" max="13317" width="13.28515625" style="12" customWidth="1"/>
    <col min="13318" max="13318" width="20.85546875" style="12" customWidth="1"/>
    <col min="13319" max="13319" width="16.140625" style="12" customWidth="1"/>
    <col min="13320" max="13320" width="9.140625" style="12"/>
    <col min="13321" max="13321" width="11.42578125" style="12" bestFit="1" customWidth="1"/>
    <col min="13322" max="13570" width="9.140625" style="12"/>
    <col min="13571" max="13571" width="6.7109375" style="12" customWidth="1"/>
    <col min="13572" max="13572" width="11.28515625" style="12" customWidth="1"/>
    <col min="13573" max="13573" width="13.28515625" style="12" customWidth="1"/>
    <col min="13574" max="13574" width="20.85546875" style="12" customWidth="1"/>
    <col min="13575" max="13575" width="16.140625" style="12" customWidth="1"/>
    <col min="13576" max="13576" width="9.140625" style="12"/>
    <col min="13577" max="13577" width="11.42578125" style="12" bestFit="1" customWidth="1"/>
    <col min="13578" max="13826" width="9.140625" style="12"/>
    <col min="13827" max="13827" width="6.7109375" style="12" customWidth="1"/>
    <col min="13828" max="13828" width="11.28515625" style="12" customWidth="1"/>
    <col min="13829" max="13829" width="13.28515625" style="12" customWidth="1"/>
    <col min="13830" max="13830" width="20.85546875" style="12" customWidth="1"/>
    <col min="13831" max="13831" width="16.140625" style="12" customWidth="1"/>
    <col min="13832" max="13832" width="9.140625" style="12"/>
    <col min="13833" max="13833" width="11.42578125" style="12" bestFit="1" customWidth="1"/>
    <col min="13834" max="14082" width="9.140625" style="12"/>
    <col min="14083" max="14083" width="6.7109375" style="12" customWidth="1"/>
    <col min="14084" max="14084" width="11.28515625" style="12" customWidth="1"/>
    <col min="14085" max="14085" width="13.28515625" style="12" customWidth="1"/>
    <col min="14086" max="14086" width="20.85546875" style="12" customWidth="1"/>
    <col min="14087" max="14087" width="16.140625" style="12" customWidth="1"/>
    <col min="14088" max="14088" width="9.140625" style="12"/>
    <col min="14089" max="14089" width="11.42578125" style="12" bestFit="1" customWidth="1"/>
    <col min="14090" max="14338" width="9.140625" style="12"/>
    <col min="14339" max="14339" width="6.7109375" style="12" customWidth="1"/>
    <col min="14340" max="14340" width="11.28515625" style="12" customWidth="1"/>
    <col min="14341" max="14341" width="13.28515625" style="12" customWidth="1"/>
    <col min="14342" max="14342" width="20.85546875" style="12" customWidth="1"/>
    <col min="14343" max="14343" width="16.140625" style="12" customWidth="1"/>
    <col min="14344" max="14344" width="9.140625" style="12"/>
    <col min="14345" max="14345" width="11.42578125" style="12" bestFit="1" customWidth="1"/>
    <col min="14346" max="14594" width="9.140625" style="12"/>
    <col min="14595" max="14595" width="6.7109375" style="12" customWidth="1"/>
    <col min="14596" max="14596" width="11.28515625" style="12" customWidth="1"/>
    <col min="14597" max="14597" width="13.28515625" style="12" customWidth="1"/>
    <col min="14598" max="14598" width="20.85546875" style="12" customWidth="1"/>
    <col min="14599" max="14599" width="16.140625" style="12" customWidth="1"/>
    <col min="14600" max="14600" width="9.140625" style="12"/>
    <col min="14601" max="14601" width="11.42578125" style="12" bestFit="1" customWidth="1"/>
    <col min="14602" max="14850" width="9.140625" style="12"/>
    <col min="14851" max="14851" width="6.7109375" style="12" customWidth="1"/>
    <col min="14852" max="14852" width="11.28515625" style="12" customWidth="1"/>
    <col min="14853" max="14853" width="13.28515625" style="12" customWidth="1"/>
    <col min="14854" max="14854" width="20.85546875" style="12" customWidth="1"/>
    <col min="14855" max="14855" width="16.140625" style="12" customWidth="1"/>
    <col min="14856" max="14856" width="9.140625" style="12"/>
    <col min="14857" max="14857" width="11.42578125" style="12" bestFit="1" customWidth="1"/>
    <col min="14858" max="15106" width="9.140625" style="12"/>
    <col min="15107" max="15107" width="6.7109375" style="12" customWidth="1"/>
    <col min="15108" max="15108" width="11.28515625" style="12" customWidth="1"/>
    <col min="15109" max="15109" width="13.28515625" style="12" customWidth="1"/>
    <col min="15110" max="15110" width="20.85546875" style="12" customWidth="1"/>
    <col min="15111" max="15111" width="16.140625" style="12" customWidth="1"/>
    <col min="15112" max="15112" width="9.140625" style="12"/>
    <col min="15113" max="15113" width="11.42578125" style="12" bestFit="1" customWidth="1"/>
    <col min="15114" max="15362" width="9.140625" style="12"/>
    <col min="15363" max="15363" width="6.7109375" style="12" customWidth="1"/>
    <col min="15364" max="15364" width="11.28515625" style="12" customWidth="1"/>
    <col min="15365" max="15365" width="13.28515625" style="12" customWidth="1"/>
    <col min="15366" max="15366" width="20.85546875" style="12" customWidth="1"/>
    <col min="15367" max="15367" width="16.140625" style="12" customWidth="1"/>
    <col min="15368" max="15368" width="9.140625" style="12"/>
    <col min="15369" max="15369" width="11.42578125" style="12" bestFit="1" customWidth="1"/>
    <col min="15370" max="15618" width="9.140625" style="12"/>
    <col min="15619" max="15619" width="6.7109375" style="12" customWidth="1"/>
    <col min="15620" max="15620" width="11.28515625" style="12" customWidth="1"/>
    <col min="15621" max="15621" width="13.28515625" style="12" customWidth="1"/>
    <col min="15622" max="15622" width="20.85546875" style="12" customWidth="1"/>
    <col min="15623" max="15623" width="16.140625" style="12" customWidth="1"/>
    <col min="15624" max="15624" width="9.140625" style="12"/>
    <col min="15625" max="15625" width="11.42578125" style="12" bestFit="1" customWidth="1"/>
    <col min="15626" max="15874" width="9.140625" style="12"/>
    <col min="15875" max="15875" width="6.7109375" style="12" customWidth="1"/>
    <col min="15876" max="15876" width="11.28515625" style="12" customWidth="1"/>
    <col min="15877" max="15877" width="13.28515625" style="12" customWidth="1"/>
    <col min="15878" max="15878" width="20.85546875" style="12" customWidth="1"/>
    <col min="15879" max="15879" width="16.140625" style="12" customWidth="1"/>
    <col min="15880" max="15880" width="9.140625" style="12"/>
    <col min="15881" max="15881" width="11.42578125" style="12" bestFit="1" customWidth="1"/>
    <col min="15882" max="16130" width="9.140625" style="12"/>
    <col min="16131" max="16131" width="6.7109375" style="12" customWidth="1"/>
    <col min="16132" max="16132" width="11.28515625" style="12" customWidth="1"/>
    <col min="16133" max="16133" width="13.28515625" style="12" customWidth="1"/>
    <col min="16134" max="16134" width="20.85546875" style="12" customWidth="1"/>
    <col min="16135" max="16135" width="16.140625" style="12" customWidth="1"/>
    <col min="16136" max="16136" width="9.140625" style="12"/>
    <col min="16137" max="16137" width="11.42578125" style="12" bestFit="1" customWidth="1"/>
    <col min="16138" max="16384" width="9.140625" style="12"/>
  </cols>
  <sheetData>
    <row r="1" spans="2:32" s="1" customFormat="1" x14ac:dyDescent="0.2"/>
    <row r="2" spans="2:32" s="1" customFormat="1" ht="13.5" thickBot="1" x14ac:dyDescent="0.25">
      <c r="B2" s="1" t="s">
        <v>0</v>
      </c>
    </row>
    <row r="3" spans="2:32" ht="13.5" thickBot="1" x14ac:dyDescent="0.25">
      <c r="B3" s="2" t="s">
        <v>1</v>
      </c>
      <c r="C3" s="3" t="s">
        <v>2</v>
      </c>
      <c r="D3" s="4" t="s">
        <v>3</v>
      </c>
      <c r="E3" s="5" t="s">
        <v>4</v>
      </c>
      <c r="F3" s="6" t="s">
        <v>5</v>
      </c>
      <c r="G3" s="7" t="s">
        <v>6</v>
      </c>
      <c r="H3" s="8"/>
      <c r="I3" s="9" t="s">
        <v>7</v>
      </c>
      <c r="J3" s="5" t="s">
        <v>8</v>
      </c>
      <c r="K3" s="10" t="s">
        <v>9</v>
      </c>
      <c r="L3" s="11"/>
      <c r="M3" s="11"/>
      <c r="N3" s="8"/>
      <c r="P3" s="11"/>
      <c r="Q3" s="13"/>
      <c r="R3" s="11"/>
      <c r="S3" s="11"/>
      <c r="T3" s="13"/>
      <c r="U3" s="14"/>
      <c r="V3" s="14"/>
      <c r="W3" s="15"/>
      <c r="X3" s="16"/>
      <c r="Y3" s="16"/>
      <c r="Z3" s="17"/>
      <c r="AA3" s="15"/>
      <c r="AB3" s="15"/>
      <c r="AC3" s="15"/>
      <c r="AD3" s="15"/>
      <c r="AE3" s="15"/>
      <c r="AF3" s="15"/>
    </row>
    <row r="4" spans="2:32" x14ac:dyDescent="0.2">
      <c r="B4" s="18">
        <v>2009</v>
      </c>
      <c r="C4" s="19">
        <v>894353.4929999999</v>
      </c>
      <c r="D4" s="20">
        <v>615613.82494000008</v>
      </c>
      <c r="E4" s="19">
        <v>62556.479999999996</v>
      </c>
      <c r="F4" s="20">
        <v>216183.18805999999</v>
      </c>
      <c r="G4" s="21">
        <f t="shared" ref="G4:G9" si="0">D4+E4</f>
        <v>678170.30494000006</v>
      </c>
      <c r="I4" s="22">
        <f t="shared" ref="I4:I8" si="1">D4/C4*100</f>
        <v>68.833389678503792</v>
      </c>
      <c r="J4" s="23">
        <f t="shared" ref="J4:J11" si="2">E4/C4*100</f>
        <v>6.9946034190755944</v>
      </c>
      <c r="K4" s="24">
        <f>I4+J4</f>
        <v>75.82799309757938</v>
      </c>
      <c r="N4" s="25"/>
      <c r="P4" s="14"/>
      <c r="Q4" s="15"/>
      <c r="R4" s="14"/>
      <c r="S4" s="14"/>
      <c r="T4" s="15"/>
      <c r="U4" s="14"/>
      <c r="V4" s="14"/>
      <c r="W4" s="15"/>
      <c r="X4" s="16"/>
      <c r="Y4" s="16"/>
      <c r="Z4" s="17"/>
      <c r="AA4" s="15"/>
      <c r="AB4" s="15"/>
      <c r="AC4" s="15"/>
      <c r="AD4" s="15"/>
      <c r="AE4" s="15"/>
      <c r="AF4" s="15"/>
    </row>
    <row r="5" spans="2:32" x14ac:dyDescent="0.2">
      <c r="B5" s="26">
        <v>2010</v>
      </c>
      <c r="C5" s="27">
        <v>922725.91353100003</v>
      </c>
      <c r="D5" s="28">
        <v>646013.91790300014</v>
      </c>
      <c r="E5" s="28">
        <v>73068.314599999998</v>
      </c>
      <c r="F5" s="27">
        <f>C5-D5-E5</f>
        <v>203643.6810279999</v>
      </c>
      <c r="G5" s="29">
        <f t="shared" si="0"/>
        <v>719082.23250300018</v>
      </c>
      <c r="I5" s="30">
        <f t="shared" si="1"/>
        <v>70.011463689243897</v>
      </c>
      <c r="J5" s="31">
        <f t="shared" si="2"/>
        <v>7.918745266445276</v>
      </c>
      <c r="K5" s="32">
        <f t="shared" ref="K5:K8" si="3">I5+J5</f>
        <v>77.930208955689167</v>
      </c>
      <c r="N5" s="25"/>
      <c r="P5" s="14"/>
      <c r="Q5" s="15"/>
      <c r="R5" s="14"/>
      <c r="S5" s="14"/>
      <c r="T5" s="15"/>
      <c r="U5" s="14"/>
      <c r="V5" s="14"/>
      <c r="W5" s="15"/>
      <c r="X5" s="16"/>
      <c r="Y5" s="16"/>
      <c r="Z5" s="17"/>
      <c r="AA5" s="15"/>
      <c r="AB5" s="15"/>
      <c r="AC5" s="15"/>
      <c r="AD5" s="15"/>
      <c r="AE5" s="15"/>
      <c r="AF5" s="15"/>
    </row>
    <row r="6" spans="2:32" x14ac:dyDescent="0.2">
      <c r="B6" s="26">
        <v>2011</v>
      </c>
      <c r="C6" s="27">
        <v>945316</v>
      </c>
      <c r="D6" s="28">
        <v>659175</v>
      </c>
      <c r="E6" s="28">
        <v>52049</v>
      </c>
      <c r="F6" s="27">
        <f>C6-D6-E6</f>
        <v>234092</v>
      </c>
      <c r="G6" s="29">
        <f t="shared" si="0"/>
        <v>711224</v>
      </c>
      <c r="I6" s="30">
        <f t="shared" si="1"/>
        <v>69.730650914614799</v>
      </c>
      <c r="J6" s="31">
        <f t="shared" si="2"/>
        <v>5.5059895315428919</v>
      </c>
      <c r="K6" s="32">
        <f t="shared" si="3"/>
        <v>75.236640446157693</v>
      </c>
      <c r="N6" s="25"/>
      <c r="P6" s="14"/>
      <c r="Q6" s="15"/>
      <c r="R6" s="14"/>
      <c r="S6" s="14"/>
      <c r="T6" s="15"/>
      <c r="U6" s="14"/>
      <c r="V6" s="14"/>
      <c r="W6" s="15"/>
      <c r="X6" s="16"/>
      <c r="Y6" s="16"/>
      <c r="Z6" s="17"/>
      <c r="AA6" s="15"/>
      <c r="AB6" s="15"/>
      <c r="AC6" s="15"/>
      <c r="AD6" s="15"/>
      <c r="AE6" s="15"/>
      <c r="AF6" s="15"/>
    </row>
    <row r="7" spans="2:32" x14ac:dyDescent="0.2">
      <c r="B7" s="26">
        <v>2012</v>
      </c>
      <c r="C7" s="27">
        <v>962345.51630000002</v>
      </c>
      <c r="D7" s="28">
        <v>672538.23479999998</v>
      </c>
      <c r="E7" s="28">
        <v>35888.333400000003</v>
      </c>
      <c r="F7" s="27">
        <f>C7-D7-E7</f>
        <v>253918.94810000004</v>
      </c>
      <c r="G7" s="29">
        <f t="shared" si="0"/>
        <v>708426.56819999998</v>
      </c>
      <c r="H7" s="14"/>
      <c r="I7" s="30">
        <f t="shared" si="1"/>
        <v>69.885319088486725</v>
      </c>
      <c r="J7" s="31">
        <f t="shared" si="2"/>
        <v>3.7292565707566756</v>
      </c>
      <c r="K7" s="32">
        <f t="shared" si="3"/>
        <v>73.6145756592434</v>
      </c>
      <c r="L7" s="33"/>
      <c r="N7" s="25"/>
      <c r="P7" s="14"/>
      <c r="Q7" s="15"/>
      <c r="R7" s="14"/>
      <c r="S7" s="14"/>
      <c r="T7" s="15"/>
      <c r="U7" s="14"/>
      <c r="V7" s="14"/>
      <c r="W7" s="15"/>
      <c r="X7" s="16"/>
      <c r="Y7" s="16"/>
      <c r="Z7" s="17"/>
      <c r="AA7" s="15"/>
      <c r="AB7" s="15"/>
      <c r="AC7" s="15"/>
      <c r="AD7" s="15"/>
      <c r="AE7" s="15"/>
      <c r="AF7" s="15"/>
    </row>
    <row r="8" spans="2:32" x14ac:dyDescent="0.2">
      <c r="B8" s="26">
        <v>2013</v>
      </c>
      <c r="C8" s="34">
        <v>1005748.9438</v>
      </c>
      <c r="D8" s="28">
        <v>703356.79129999992</v>
      </c>
      <c r="E8" s="28">
        <v>48272.324199999995</v>
      </c>
      <c r="F8" s="35">
        <v>254119.82830000005</v>
      </c>
      <c r="G8" s="29">
        <f t="shared" si="0"/>
        <v>751629.11549999996</v>
      </c>
      <c r="H8" s="14"/>
      <c r="I8" s="30">
        <f t="shared" si="1"/>
        <v>69.933634594983701</v>
      </c>
      <c r="J8" s="31">
        <f t="shared" si="2"/>
        <v>4.7996395618983891</v>
      </c>
      <c r="K8" s="32">
        <f t="shared" si="3"/>
        <v>74.733274156882089</v>
      </c>
      <c r="L8" s="33"/>
      <c r="N8" s="25"/>
      <c r="P8" s="14"/>
      <c r="Q8" s="15"/>
      <c r="R8" s="14"/>
      <c r="S8" s="14"/>
      <c r="T8" s="15"/>
      <c r="U8" s="14"/>
      <c r="V8" s="14"/>
      <c r="W8" s="15"/>
      <c r="X8" s="16"/>
      <c r="Y8" s="16"/>
      <c r="Z8" s="17"/>
      <c r="AA8" s="15"/>
      <c r="AB8" s="15"/>
      <c r="AC8" s="15"/>
      <c r="AD8" s="15"/>
      <c r="AE8" s="15"/>
      <c r="AF8" s="15"/>
    </row>
    <row r="9" spans="2:32" x14ac:dyDescent="0.2">
      <c r="B9" s="36">
        <v>2014</v>
      </c>
      <c r="C9" s="27">
        <f>'[1]Graf 1'!R11</f>
        <v>1019804.8846999999</v>
      </c>
      <c r="D9" s="28">
        <v>744280.13659999997</v>
      </c>
      <c r="E9" s="37">
        <v>56927.106899999999</v>
      </c>
      <c r="F9" s="27">
        <f>C9-(D9+E9)</f>
        <v>218597.64119999995</v>
      </c>
      <c r="G9" s="29">
        <f t="shared" si="0"/>
        <v>801207.24349999998</v>
      </c>
      <c r="H9" s="14"/>
      <c r="I9" s="38">
        <f>D9/C9*100</f>
        <v>72.982601649230944</v>
      </c>
      <c r="J9" s="39">
        <f>E9/C9*100</f>
        <v>5.5821567197872834</v>
      </c>
      <c r="K9" s="32">
        <f>I9+J9</f>
        <v>78.564758369018222</v>
      </c>
      <c r="L9" s="33"/>
      <c r="N9" s="40"/>
      <c r="P9" s="14"/>
      <c r="Q9" s="15"/>
      <c r="R9" s="14"/>
      <c r="S9" s="14"/>
      <c r="T9" s="15"/>
      <c r="U9" s="14"/>
      <c r="V9" s="14"/>
      <c r="W9" s="15"/>
      <c r="X9" s="16"/>
      <c r="Y9" s="16"/>
      <c r="Z9" s="17"/>
      <c r="AA9" s="15"/>
      <c r="AB9" s="15"/>
      <c r="AC9" s="15"/>
      <c r="AD9" s="15"/>
      <c r="AE9" s="15"/>
      <c r="AF9" s="15"/>
    </row>
    <row r="10" spans="2:32" x14ac:dyDescent="0.2">
      <c r="B10" s="36">
        <v>2015</v>
      </c>
      <c r="C10" s="27">
        <f>'[1]Graf 1'!U11</f>
        <v>1087762</v>
      </c>
      <c r="D10" s="28">
        <f>'[1]Graf 1'!V11</f>
        <v>807788</v>
      </c>
      <c r="E10" s="37">
        <f>'[1]Graf 1'!W11</f>
        <v>56661</v>
      </c>
      <c r="F10" s="27">
        <f>C10-(D10+E10)</f>
        <v>223313</v>
      </c>
      <c r="G10" s="29">
        <f>D10+E10</f>
        <v>864449</v>
      </c>
      <c r="H10" s="14"/>
      <c r="I10" s="38">
        <f>D10/C10*100</f>
        <v>74.261465283766114</v>
      </c>
      <c r="J10" s="39">
        <f t="shared" si="2"/>
        <v>5.2089519582408652</v>
      </c>
      <c r="K10" s="32">
        <f>I10+J10</f>
        <v>79.470417242006974</v>
      </c>
      <c r="L10" s="33"/>
      <c r="N10" s="40"/>
      <c r="P10" s="14"/>
      <c r="Q10" s="15"/>
      <c r="R10" s="14"/>
      <c r="S10" s="14"/>
      <c r="T10" s="15"/>
      <c r="U10" s="14"/>
      <c r="V10" s="14"/>
      <c r="W10" s="15"/>
      <c r="X10" s="16"/>
      <c r="Y10" s="16"/>
      <c r="Z10" s="17"/>
      <c r="AA10" s="15"/>
      <c r="AB10" s="15"/>
      <c r="AC10" s="15"/>
      <c r="AD10" s="15"/>
      <c r="AE10" s="15"/>
      <c r="AF10" s="15"/>
    </row>
    <row r="11" spans="2:32" x14ac:dyDescent="0.2">
      <c r="B11" s="36">
        <v>2016</v>
      </c>
      <c r="C11" s="27">
        <f>'[1]Graf 1'!X11</f>
        <v>1149842.8777000001</v>
      </c>
      <c r="D11" s="28">
        <f>'[1]Graf 1'!Y11</f>
        <v>866013.37030000007</v>
      </c>
      <c r="E11" s="37">
        <f>'[1]Graf 1'!Z11</f>
        <v>53103.814494948994</v>
      </c>
      <c r="F11" s="27">
        <f>C11-(D11+E11)</f>
        <v>230725.69290505105</v>
      </c>
      <c r="G11" s="29">
        <f>D11+E11</f>
        <v>919117.18479494902</v>
      </c>
      <c r="H11" s="11"/>
      <c r="I11" s="38">
        <f>D11/C11*100</f>
        <v>75.315800714638797</v>
      </c>
      <c r="J11" s="39">
        <f t="shared" si="2"/>
        <v>4.6183539964322025</v>
      </c>
      <c r="K11" s="32">
        <f>I11+J11</f>
        <v>79.934154711071002</v>
      </c>
      <c r="L11" s="33"/>
      <c r="N11" s="40"/>
      <c r="P11" s="14"/>
      <c r="Q11" s="15"/>
      <c r="R11" s="14"/>
      <c r="S11" s="14"/>
      <c r="T11" s="15"/>
      <c r="U11" s="14"/>
      <c r="V11" s="14"/>
      <c r="W11" s="15"/>
      <c r="X11" s="16"/>
      <c r="Y11" s="16"/>
      <c r="Z11" s="17"/>
      <c r="AA11" s="15"/>
      <c r="AB11" s="15"/>
      <c r="AC11" s="15"/>
      <c r="AD11" s="15"/>
      <c r="AE11" s="15"/>
      <c r="AF11" s="15"/>
    </row>
    <row r="12" spans="2:32" x14ac:dyDescent="0.2">
      <c r="B12" s="41">
        <v>2017</v>
      </c>
      <c r="C12" s="27">
        <f>'[1]Graf 1'!AA11</f>
        <v>1195374.243</v>
      </c>
      <c r="D12" s="28">
        <f>'[1]Graf 1'!AB11</f>
        <v>880892.79460000002</v>
      </c>
      <c r="E12" s="42">
        <v>59224.473699999995</v>
      </c>
      <c r="F12" s="27">
        <f>C12-(D12+E12)</f>
        <v>255256.97470000002</v>
      </c>
      <c r="G12" s="29">
        <f>D12+E12</f>
        <v>940117.2683</v>
      </c>
      <c r="H12" s="11"/>
      <c r="I12" s="38">
        <f>D12/C12*100</f>
        <v>73.691799849162393</v>
      </c>
      <c r="J12" s="39">
        <v>4.9000000000000004</v>
      </c>
      <c r="K12" s="32">
        <f>I12+J12</f>
        <v>78.591799849162399</v>
      </c>
      <c r="L12" s="33"/>
      <c r="N12" s="40"/>
      <c r="P12" s="14"/>
      <c r="Q12" s="15"/>
      <c r="R12" s="14"/>
      <c r="S12" s="14"/>
      <c r="T12" s="15"/>
      <c r="U12" s="14"/>
      <c r="V12" s="14"/>
      <c r="W12" s="15"/>
      <c r="X12" s="16"/>
      <c r="Y12" s="16"/>
      <c r="Z12" s="17"/>
      <c r="AA12" s="15"/>
      <c r="AB12" s="15"/>
      <c r="AC12" s="15"/>
      <c r="AD12" s="15"/>
      <c r="AE12" s="15"/>
      <c r="AF12" s="15"/>
    </row>
    <row r="13" spans="2:32" ht="13.5" thickBot="1" x14ac:dyDescent="0.25">
      <c r="B13" s="43">
        <v>2018</v>
      </c>
      <c r="C13" s="44">
        <f>'[1]Graf 1'!AD11</f>
        <v>1296883.3056999999</v>
      </c>
      <c r="D13" s="45">
        <f>'[1]Graf 1'!AE11</f>
        <v>902871.1727</v>
      </c>
      <c r="E13" s="46">
        <v>55616.149600000004</v>
      </c>
      <c r="F13" s="44">
        <f>C13-(D13+E13)</f>
        <v>338395.98339999991</v>
      </c>
      <c r="G13" s="47">
        <f>D13+E13</f>
        <v>958487.3223</v>
      </c>
      <c r="H13" s="14"/>
      <c r="I13" s="48">
        <f>D13/C13*100</f>
        <v>69.618536126708037</v>
      </c>
      <c r="J13" s="49">
        <f>E13/C13*100</f>
        <v>4.2884467211165838</v>
      </c>
      <c r="K13" s="50">
        <f>I13+J13</f>
        <v>73.906982847824622</v>
      </c>
      <c r="L13" s="33"/>
      <c r="N13" s="40"/>
      <c r="P13" s="14"/>
      <c r="Q13" s="15"/>
      <c r="R13" s="14"/>
      <c r="S13" s="14"/>
      <c r="T13" s="15"/>
      <c r="U13" s="14"/>
      <c r="V13" s="14"/>
      <c r="W13" s="15"/>
      <c r="X13" s="16"/>
      <c r="Y13" s="16"/>
      <c r="Z13" s="17"/>
      <c r="AA13" s="15"/>
      <c r="AB13" s="15"/>
      <c r="AC13" s="15"/>
      <c r="AD13" s="15"/>
      <c r="AE13" s="15"/>
      <c r="AF13" s="15"/>
    </row>
    <row r="14" spans="2:32" x14ac:dyDescent="0.2">
      <c r="B14" s="51" t="s">
        <v>10</v>
      </c>
    </row>
    <row r="15" spans="2:32" x14ac:dyDescent="0.2">
      <c r="D15" s="52">
        <f>D8-D4</f>
        <v>87742.966359999846</v>
      </c>
      <c r="F15" s="52"/>
    </row>
    <row r="16" spans="2:32" x14ac:dyDescent="0.2">
      <c r="D16" s="53">
        <f>D9-D4</f>
        <v>128666.31165999989</v>
      </c>
      <c r="E16" s="53">
        <f t="shared" ref="E16:E21" si="4">E8-E7</f>
        <v>12383.990799999992</v>
      </c>
      <c r="F16" s="52"/>
      <c r="G16" s="52"/>
    </row>
    <row r="17" spans="2:7" x14ac:dyDescent="0.2">
      <c r="D17" s="53">
        <f>D10-D4</f>
        <v>192174.17505999992</v>
      </c>
      <c r="E17" s="53">
        <f t="shared" si="4"/>
        <v>8654.7827000000034</v>
      </c>
      <c r="F17" s="54"/>
      <c r="G17" s="55"/>
    </row>
    <row r="18" spans="2:7" x14ac:dyDescent="0.2">
      <c r="D18" s="53">
        <f>D11-D4</f>
        <v>250399.54535999999</v>
      </c>
      <c r="E18" s="53">
        <f t="shared" si="4"/>
        <v>-266.10689999999886</v>
      </c>
      <c r="F18" s="52"/>
      <c r="G18" s="56"/>
    </row>
    <row r="19" spans="2:7" x14ac:dyDescent="0.2">
      <c r="D19" s="53">
        <f>D12-D4</f>
        <v>265278.96965999994</v>
      </c>
      <c r="E19" s="53">
        <f t="shared" si="4"/>
        <v>-3557.1855050510057</v>
      </c>
    </row>
    <row r="20" spans="2:7" x14ac:dyDescent="0.2">
      <c r="D20" s="57">
        <f>D13-D4</f>
        <v>287257.34775999992</v>
      </c>
      <c r="E20" s="53">
        <f t="shared" si="4"/>
        <v>6120.6592050510008</v>
      </c>
    </row>
    <row r="21" spans="2:7" x14ac:dyDescent="0.2">
      <c r="E21" s="57">
        <f t="shared" si="4"/>
        <v>-3608.3240999999907</v>
      </c>
    </row>
    <row r="22" spans="2:7" x14ac:dyDescent="0.2">
      <c r="D22" s="52">
        <f>D9-D8</f>
        <v>40923.345300000045</v>
      </c>
    </row>
    <row r="23" spans="2:7" x14ac:dyDescent="0.2">
      <c r="D23" s="53">
        <f>D10-D9</f>
        <v>63507.863400000031</v>
      </c>
    </row>
    <row r="24" spans="2:7" x14ac:dyDescent="0.2">
      <c r="D24" s="53">
        <f>D11-D10</f>
        <v>58225.370300000068</v>
      </c>
    </row>
    <row r="25" spans="2:7" x14ac:dyDescent="0.2">
      <c r="D25" s="53">
        <f>D12-D11</f>
        <v>14879.424299999955</v>
      </c>
    </row>
    <row r="26" spans="2:7" x14ac:dyDescent="0.2">
      <c r="B26" s="52"/>
      <c r="D26" s="57">
        <f>D13-D12</f>
        <v>21978.378099999973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Graf 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2020-09-21T15:25:38Z</dcterms:modified>
</cp:coreProperties>
</file>