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cenia\obaly-vznikle-struktura\"/>
    </mc:Choice>
  </mc:AlternateContent>
  <xr:revisionPtr revIDLastSave="0" documentId="13_ncr:1_{4FFFE6A1-A783-4CE2-B370-E1B27985C27D}" xr6:coauthVersionLast="45" xr6:coauthVersionMax="45" xr10:uidLastSave="{00000000-0000-0000-0000-000000000000}"/>
  <bookViews>
    <workbookView xWindow="1560" yWindow="1560" windowWidth="21600" windowHeight="12735" xr2:uid="{00000000-000D-0000-FFFF-FFFF00000000}"/>
  </bookViews>
  <sheets>
    <sheet name="Graf 1" sheetId="2" r:id="rId1"/>
    <sheet name="Lis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9" i="2" l="1"/>
  <c r="O47" i="2"/>
  <c r="O48" i="2" s="1"/>
  <c r="N47" i="2"/>
  <c r="N49" i="2" s="1"/>
  <c r="M47" i="2"/>
  <c r="V45" i="2"/>
  <c r="X45" i="2" s="1"/>
  <c r="U45" i="2"/>
  <c r="Z45" i="2" s="1"/>
  <c r="AA45" i="2" s="1"/>
  <c r="O45" i="2"/>
  <c r="N45" i="2"/>
  <c r="M45" i="2"/>
  <c r="T45" i="2" s="1"/>
  <c r="AB45" i="2" s="1"/>
  <c r="L45" i="2"/>
  <c r="K45" i="2"/>
  <c r="I45" i="2"/>
  <c r="H45" i="2"/>
  <c r="G45" i="2"/>
  <c r="F45" i="2"/>
  <c r="U44" i="2"/>
  <c r="Z44" i="2" s="1"/>
  <c r="T44" i="2"/>
  <c r="AB44" i="2" s="1"/>
  <c r="O44" i="2"/>
  <c r="V44" i="2" s="1"/>
  <c r="X44" i="2" s="1"/>
  <c r="Y44" i="2" s="1"/>
  <c r="N44" i="2"/>
  <c r="M44" i="2"/>
  <c r="L44" i="2"/>
  <c r="K44" i="2"/>
  <c r="J44" i="2"/>
  <c r="I44" i="2"/>
  <c r="H44" i="2"/>
  <c r="G44" i="2"/>
  <c r="F44" i="2"/>
  <c r="O43" i="2"/>
  <c r="V43" i="2" s="1"/>
  <c r="X43" i="2" s="1"/>
  <c r="N43" i="2"/>
  <c r="U43" i="2" s="1"/>
  <c r="Z43" i="2" s="1"/>
  <c r="M43" i="2"/>
  <c r="L43" i="2"/>
  <c r="K43" i="2"/>
  <c r="J43" i="2"/>
  <c r="I43" i="2"/>
  <c r="H43" i="2"/>
  <c r="G43" i="2"/>
  <c r="F43" i="2"/>
  <c r="V42" i="2"/>
  <c r="X42" i="2" s="1"/>
  <c r="Y42" i="2" s="1"/>
  <c r="O42" i="2"/>
  <c r="N42" i="2"/>
  <c r="U42" i="2" s="1"/>
  <c r="Z42" i="2" s="1"/>
  <c r="M42" i="2"/>
  <c r="T42" i="2" s="1"/>
  <c r="AB42" i="2" s="1"/>
  <c r="L42" i="2"/>
  <c r="K42" i="2"/>
  <c r="J42" i="2"/>
  <c r="I42" i="2"/>
  <c r="H42" i="2"/>
  <c r="G42" i="2"/>
  <c r="F42" i="2"/>
  <c r="V41" i="2"/>
  <c r="X41" i="2" s="1"/>
  <c r="U41" i="2"/>
  <c r="Z41" i="2" s="1"/>
  <c r="AA41" i="2" s="1"/>
  <c r="O41" i="2"/>
  <c r="N41" i="2"/>
  <c r="M41" i="2"/>
  <c r="T41" i="2" s="1"/>
  <c r="AB41" i="2" s="1"/>
  <c r="L41" i="2"/>
  <c r="K41" i="2"/>
  <c r="J41" i="2"/>
  <c r="I41" i="2"/>
  <c r="I47" i="2" s="1"/>
  <c r="H41" i="2"/>
  <c r="G41" i="2"/>
  <c r="F41" i="2"/>
  <c r="U40" i="2"/>
  <c r="U47" i="2" s="1"/>
  <c r="T40" i="2"/>
  <c r="O40" i="2"/>
  <c r="V40" i="2" s="1"/>
  <c r="N40" i="2"/>
  <c r="M40" i="2"/>
  <c r="L40" i="2"/>
  <c r="K40" i="2"/>
  <c r="J40" i="2"/>
  <c r="I40" i="2"/>
  <c r="H40" i="2"/>
  <c r="G40" i="2"/>
  <c r="F40" i="2"/>
  <c r="F47" i="2" s="1"/>
  <c r="AH11" i="2"/>
  <c r="W11" i="2"/>
  <c r="N11" i="2"/>
  <c r="M11" i="2"/>
  <c r="L11" i="2"/>
  <c r="K11" i="2"/>
  <c r="J11" i="2"/>
  <c r="I11" i="2"/>
  <c r="AH10" i="2"/>
  <c r="Z10" i="2"/>
  <c r="W10" i="2"/>
  <c r="O10" i="2"/>
  <c r="J45" i="2" s="1"/>
  <c r="AH9" i="2"/>
  <c r="W9" i="2"/>
  <c r="AH8" i="2"/>
  <c r="AH7" i="2"/>
  <c r="W7" i="2"/>
  <c r="AH6" i="2"/>
  <c r="W6" i="2"/>
  <c r="AH5" i="2"/>
  <c r="S41" i="2" l="1"/>
  <c r="AD41" i="2" s="1"/>
  <c r="AN44" i="2"/>
  <c r="AO44" i="2" s="1"/>
  <c r="Q45" i="2"/>
  <c r="AH45" i="2" s="1"/>
  <c r="AI45" i="2" s="1"/>
  <c r="AP45" i="2"/>
  <c r="AP41" i="2"/>
  <c r="AP44" i="2"/>
  <c r="AP40" i="2"/>
  <c r="J47" i="2"/>
  <c r="AJ43" i="2"/>
  <c r="AJ44" i="2"/>
  <c r="AJ40" i="2"/>
  <c r="AJ42" i="2"/>
  <c r="AP43" i="2"/>
  <c r="Q43" i="2"/>
  <c r="AH43" i="2" s="1"/>
  <c r="S44" i="2"/>
  <c r="AD44" i="2" s="1"/>
  <c r="Y45" i="2"/>
  <c r="G47" i="2"/>
  <c r="K47" i="2"/>
  <c r="R40" i="2"/>
  <c r="V47" i="2"/>
  <c r="X40" i="2"/>
  <c r="Y41" i="2"/>
  <c r="AP42" i="2"/>
  <c r="Q42" i="2"/>
  <c r="AH42" i="2" s="1"/>
  <c r="AA42" i="2"/>
  <c r="R43" i="2"/>
  <c r="AF43" i="2" s="1"/>
  <c r="AG43" i="2" s="1"/>
  <c r="Y43" i="2"/>
  <c r="AA44" i="2"/>
  <c r="AJ45" i="2"/>
  <c r="M48" i="2"/>
  <c r="H47" i="2"/>
  <c r="AL41" i="2" s="1"/>
  <c r="AM41" i="2" s="1"/>
  <c r="L47" i="2"/>
  <c r="S45" i="2" s="1"/>
  <c r="AD45" i="2" s="1"/>
  <c r="AB40" i="2"/>
  <c r="AN41" i="2"/>
  <c r="AO41" i="2" s="1"/>
  <c r="T43" i="2"/>
  <c r="AB43" i="2" s="1"/>
  <c r="N48" i="2"/>
  <c r="AJ41" i="2"/>
  <c r="M49" i="2"/>
  <c r="Z40" i="2"/>
  <c r="S40" i="2"/>
  <c r="AC45" i="2" l="1"/>
  <c r="AD40" i="2"/>
  <c r="AE40" i="2" s="1"/>
  <c r="AF40" i="2"/>
  <c r="AA40" i="2"/>
  <c r="T47" i="2"/>
  <c r="K49" i="2"/>
  <c r="K48" i="2"/>
  <c r="R45" i="2"/>
  <c r="AF45" i="2" s="1"/>
  <c r="AG45" i="2" s="1"/>
  <c r="R41" i="2"/>
  <c r="AF41" i="2" s="1"/>
  <c r="R42" i="2"/>
  <c r="AF42" i="2" s="1"/>
  <c r="AG42" i="2" s="1"/>
  <c r="AL44" i="2"/>
  <c r="AM44" i="2" s="1"/>
  <c r="AL42" i="2"/>
  <c r="AM42" i="2" s="1"/>
  <c r="AL40" i="2"/>
  <c r="AM40" i="2" s="1"/>
  <c r="Y40" i="2"/>
  <c r="AN43" i="2"/>
  <c r="AO43" i="2" s="1"/>
  <c r="AN42" i="2"/>
  <c r="AO42" i="2" s="1"/>
  <c r="AL45" i="2"/>
  <c r="AA43" i="2"/>
  <c r="AK42" i="2"/>
  <c r="AN45" i="2"/>
  <c r="AO45" i="2" s="1"/>
  <c r="AE41" i="2"/>
  <c r="AK41" i="2"/>
  <c r="AL43" i="2"/>
  <c r="S43" i="2"/>
  <c r="AD43" i="2" s="1"/>
  <c r="AE43" i="2" s="1"/>
  <c r="L48" i="2"/>
  <c r="L49" i="2"/>
  <c r="S42" i="2"/>
  <c r="AD42" i="2" s="1"/>
  <c r="AI42" i="2"/>
  <c r="AN40" i="2"/>
  <c r="AO40" i="2" s="1"/>
  <c r="AC44" i="2"/>
  <c r="AI43" i="2"/>
  <c r="AC41" i="2"/>
  <c r="J49" i="2"/>
  <c r="Q40" i="2"/>
  <c r="J48" i="2"/>
  <c r="Q44" i="2"/>
  <c r="AH44" i="2" s="1"/>
  <c r="AI44" i="2" s="1"/>
  <c r="Q41" i="2"/>
  <c r="AH41" i="2" s="1"/>
  <c r="AI41" i="2" s="1"/>
  <c r="R44" i="2"/>
  <c r="AF44" i="2" s="1"/>
  <c r="AG44" i="2" s="1"/>
  <c r="AE44" i="2" l="1"/>
  <c r="AK40" i="2"/>
  <c r="S47" i="2"/>
  <c r="Q47" i="2"/>
  <c r="AH40" i="2"/>
  <c r="AI40" i="2" s="1"/>
  <c r="AM45" i="2"/>
  <c r="AK45" i="2"/>
  <c r="AG41" i="2"/>
  <c r="AG40" i="2"/>
  <c r="AE42" i="2"/>
  <c r="AC42" i="2"/>
  <c r="AM43" i="2"/>
  <c r="AK43" i="2"/>
  <c r="AC40" i="2"/>
  <c r="AK44" i="2"/>
  <c r="AC43" i="2"/>
  <c r="R47" i="2"/>
  <c r="AE4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Václava Vlčková</author>
  </authors>
  <commentList>
    <comment ref="X10" authorId="0" shapeId="0" xr:uid="{40D3F139-9412-46AE-901E-9CE6E199E1AF}">
      <text>
        <r>
          <rPr>
            <b/>
            <sz val="9"/>
            <color indexed="81"/>
            <rFont val="Tahoma"/>
            <family val="2"/>
            <charset val="238"/>
          </rPr>
          <t>Václava Vlčková:</t>
        </r>
        <r>
          <rPr>
            <sz val="9"/>
            <color indexed="81"/>
            <rFont val="Tahoma"/>
            <family val="2"/>
            <charset val="238"/>
          </rPr>
          <t xml:space="preserve">
červeně označené položky upraveny dle dokumentu:
https://www.mzp.cz/C1257458002F0DC7/cz/souhrnne_udaje_obaly/$FILE/oodp_recyklace_obaly_20180221.pdf</t>
        </r>
      </text>
    </comment>
  </commentList>
</comments>
</file>

<file path=xl/sharedStrings.xml><?xml version="1.0" encoding="utf-8"?>
<sst xmlns="http://schemas.openxmlformats.org/spreadsheetml/2006/main" count="69" uniqueCount="36">
  <si>
    <r>
      <t>Graf 1 Vzniklé obalové odpady a materiálová struktura složení obalových odpadů v ČR [tis. t], 2009–</t>
    </r>
    <r>
      <rPr>
        <b/>
        <sz val="10"/>
        <color rgb="FFFF0000"/>
        <rFont val="Calibri"/>
        <family val="2"/>
        <charset val="238"/>
        <scheme val="minor"/>
      </rPr>
      <t>2018</t>
    </r>
  </si>
  <si>
    <t>Rok</t>
  </si>
  <si>
    <t>Způsob využití</t>
  </si>
  <si>
    <t>Vzniklé obal. odpady [t]</t>
  </si>
  <si>
    <t>Recyklace celkem  [t]</t>
  </si>
  <si>
    <t>Energetické využití  [t]</t>
  </si>
  <si>
    <t>Recyklace [%]</t>
  </si>
  <si>
    <t xml:space="preserve">Sklo </t>
  </si>
  <si>
    <t xml:space="preserve">Plasty  </t>
  </si>
  <si>
    <t xml:space="preserve">Papír / lepenka  </t>
  </si>
  <si>
    <t xml:space="preserve">Kovy  </t>
  </si>
  <si>
    <t xml:space="preserve">Dřevo  </t>
  </si>
  <si>
    <t xml:space="preserve">Jiné  </t>
  </si>
  <si>
    <t xml:space="preserve">Celkem  </t>
  </si>
  <si>
    <t xml:space="preserve">Zdroj: MŽP </t>
  </si>
  <si>
    <t>Vzniklé obalové odpady odpovídají množství jednorázových obalů uvedených na trh a množství vzniklých odpadů z opakovaně použitelných obalů.</t>
  </si>
  <si>
    <t>tis. t</t>
  </si>
  <si>
    <t>Meziroční změny podílu jednotlivých druhů produkovaných odpadů z obalů [%]</t>
  </si>
  <si>
    <t>2013 [%]</t>
  </si>
  <si>
    <t>2014 [%]</t>
  </si>
  <si>
    <t>2015 [%]</t>
  </si>
  <si>
    <t>2016 [%]</t>
  </si>
  <si>
    <t>2017 [%]</t>
  </si>
  <si>
    <t>2018 [%]</t>
  </si>
  <si>
    <t>2017–2018</t>
  </si>
  <si>
    <t>2016–2017</t>
  </si>
  <si>
    <t>2015–2016</t>
  </si>
  <si>
    <t>2014–2015</t>
  </si>
  <si>
    <t>2013–2014</t>
  </si>
  <si>
    <t>2012–2013</t>
  </si>
  <si>
    <t>2011–2012</t>
  </si>
  <si>
    <t>2010–2011</t>
  </si>
  <si>
    <t>2009–2010</t>
  </si>
  <si>
    <t>CELKEM</t>
  </si>
  <si>
    <t>TREND 2009–aktuální rok</t>
  </si>
  <si>
    <t>TREND meziroční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</si>
</sst>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0" tint="-0.499984740745262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0" fontId="3" fillId="0" borderId="0" xfId="1" applyFont="1" applyAlignment="1">
      <alignment wrapText="1"/>
    </xf>
    <xf numFmtId="0" fontId="5" fillId="0" borderId="0" xfId="1" applyFont="1"/>
    <xf numFmtId="0" fontId="5" fillId="0" borderId="1" xfId="1" applyFont="1" applyBorder="1"/>
    <xf numFmtId="3" fontId="3" fillId="0" borderId="2" xfId="2" applyNumberFormat="1" applyFont="1" applyBorder="1" applyAlignment="1">
      <alignment horizontal="left"/>
    </xf>
    <xf numFmtId="1" fontId="3" fillId="0" borderId="3" xfId="2" applyNumberFormat="1" applyFont="1" applyBorder="1" applyAlignment="1">
      <alignment horizontal="center"/>
    </xf>
    <xf numFmtId="1" fontId="3" fillId="0" borderId="4" xfId="2" applyNumberFormat="1" applyFont="1" applyBorder="1" applyAlignment="1">
      <alignment horizontal="center"/>
    </xf>
    <xf numFmtId="1" fontId="3" fillId="0" borderId="5" xfId="2" applyNumberFormat="1" applyFont="1" applyBorder="1" applyAlignment="1">
      <alignment horizontal="center"/>
    </xf>
    <xf numFmtId="1" fontId="3" fillId="0" borderId="6" xfId="1" applyNumberFormat="1" applyFont="1" applyBorder="1" applyAlignment="1">
      <alignment horizontal="center"/>
    </xf>
    <xf numFmtId="1" fontId="3" fillId="0" borderId="7" xfId="1" applyNumberFormat="1" applyFont="1" applyBorder="1" applyAlignment="1">
      <alignment horizontal="center"/>
    </xf>
    <xf numFmtId="1" fontId="3" fillId="0" borderId="8" xfId="1" applyNumberFormat="1" applyFont="1" applyBorder="1" applyAlignment="1">
      <alignment horizontal="center"/>
    </xf>
    <xf numFmtId="1" fontId="3" fillId="0" borderId="9" xfId="1" applyNumberFormat="1" applyFont="1" applyBorder="1" applyAlignment="1">
      <alignment horizontal="center"/>
    </xf>
    <xf numFmtId="1" fontId="3" fillId="0" borderId="10" xfId="1" applyNumberFormat="1" applyFont="1" applyBorder="1" applyAlignment="1">
      <alignment horizontal="center"/>
    </xf>
    <xf numFmtId="1" fontId="3" fillId="0" borderId="11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1" fontId="4" fillId="0" borderId="10" xfId="1" applyNumberFormat="1" applyFont="1" applyBorder="1" applyAlignment="1">
      <alignment horizontal="center"/>
    </xf>
    <xf numFmtId="1" fontId="4" fillId="0" borderId="11" xfId="1" applyNumberFormat="1" applyFont="1" applyBorder="1" applyAlignment="1">
      <alignment horizontal="center"/>
    </xf>
    <xf numFmtId="3" fontId="3" fillId="0" borderId="0" xfId="1" applyNumberFormat="1" applyFont="1"/>
    <xf numFmtId="0" fontId="3" fillId="0" borderId="12" xfId="2" applyFont="1" applyBorder="1" applyAlignment="1">
      <alignment horizontal="left" wrapText="1"/>
    </xf>
    <xf numFmtId="0" fontId="6" fillId="0" borderId="13" xfId="2" applyFont="1" applyBorder="1" applyAlignment="1">
      <alignment horizontal="center" wrapText="1"/>
    </xf>
    <xf numFmtId="0" fontId="6" fillId="0" borderId="14" xfId="2" applyFont="1" applyBorder="1" applyAlignment="1">
      <alignment horizontal="center" wrapText="1"/>
    </xf>
    <xf numFmtId="0" fontId="6" fillId="0" borderId="15" xfId="2" applyFont="1" applyBorder="1" applyAlignment="1">
      <alignment horizontal="center" wrapText="1"/>
    </xf>
    <xf numFmtId="0" fontId="6" fillId="0" borderId="16" xfId="2" applyFont="1" applyBorder="1" applyAlignment="1">
      <alignment horizontal="center" wrapText="1"/>
    </xf>
    <xf numFmtId="0" fontId="6" fillId="0" borderId="17" xfId="2" applyFont="1" applyBorder="1" applyAlignment="1">
      <alignment horizontal="center" wrapText="1"/>
    </xf>
    <xf numFmtId="0" fontId="6" fillId="0" borderId="18" xfId="2" applyFont="1" applyBorder="1" applyAlignment="1">
      <alignment horizontal="center" wrapText="1"/>
    </xf>
    <xf numFmtId="0" fontId="6" fillId="0" borderId="19" xfId="2" applyFont="1" applyBorder="1" applyAlignment="1">
      <alignment horizontal="center" wrapText="1"/>
    </xf>
    <xf numFmtId="0" fontId="6" fillId="0" borderId="20" xfId="2" applyFont="1" applyBorder="1" applyAlignment="1">
      <alignment horizontal="center" wrapText="1"/>
    </xf>
    <xf numFmtId="0" fontId="6" fillId="0" borderId="21" xfId="2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3" fillId="0" borderId="22" xfId="2" applyFont="1" applyBorder="1" applyAlignment="1">
      <alignment horizontal="left"/>
    </xf>
    <xf numFmtId="3" fontId="5" fillId="2" borderId="23" xfId="1" applyNumberFormat="1" applyFont="1" applyFill="1" applyBorder="1"/>
    <xf numFmtId="3" fontId="5" fillId="2" borderId="24" xfId="2" applyNumberFormat="1" applyFont="1" applyFill="1" applyBorder="1"/>
    <xf numFmtId="3" fontId="5" fillId="2" borderId="25" xfId="2" applyNumberFormat="1" applyFont="1" applyFill="1" applyBorder="1"/>
    <xf numFmtId="3" fontId="5" fillId="2" borderId="26" xfId="1" applyNumberFormat="1" applyFont="1" applyFill="1" applyBorder="1"/>
    <xf numFmtId="3" fontId="5" fillId="2" borderId="27" xfId="1" applyNumberFormat="1" applyFont="1" applyFill="1" applyBorder="1"/>
    <xf numFmtId="3" fontId="5" fillId="2" borderId="28" xfId="1" applyNumberFormat="1" applyFont="1" applyFill="1" applyBorder="1"/>
    <xf numFmtId="3" fontId="6" fillId="2" borderId="26" xfId="3" applyNumberFormat="1" applyFont="1" applyFill="1" applyBorder="1"/>
    <xf numFmtId="3" fontId="6" fillId="2" borderId="29" xfId="3" applyNumberFormat="1" applyFont="1" applyFill="1" applyBorder="1"/>
    <xf numFmtId="3" fontId="5" fillId="0" borderId="28" xfId="3" applyNumberFormat="1" applyFont="1" applyBorder="1" applyAlignment="1" applyProtection="1">
      <alignment horizontal="right"/>
      <protection locked="0"/>
    </xf>
    <xf numFmtId="3" fontId="5" fillId="0" borderId="26" xfId="3" applyNumberFormat="1" applyFont="1" applyBorder="1" applyProtection="1">
      <protection locked="0"/>
    </xf>
    <xf numFmtId="3" fontId="5" fillId="0" borderId="26" xfId="3" applyNumberFormat="1" applyFont="1" applyBorder="1" applyAlignment="1" applyProtection="1">
      <alignment horizontal="right"/>
      <protection locked="0"/>
    </xf>
    <xf numFmtId="3" fontId="6" fillId="2" borderId="27" xfId="3" applyNumberFormat="1" applyFont="1" applyFill="1" applyBorder="1"/>
    <xf numFmtId="3" fontId="5" fillId="2" borderId="28" xfId="3" applyNumberFormat="1" applyFont="1" applyFill="1" applyBorder="1" applyProtection="1">
      <protection locked="0"/>
    </xf>
    <xf numFmtId="3" fontId="5" fillId="2" borderId="26" xfId="3" applyNumberFormat="1" applyFont="1" applyFill="1" applyBorder="1" applyAlignment="1" applyProtection="1">
      <alignment horizontal="right"/>
      <protection locked="0"/>
    </xf>
    <xf numFmtId="3" fontId="5" fillId="3" borderId="28" xfId="3" applyNumberFormat="1" applyFont="1" applyFill="1" applyBorder="1" applyProtection="1">
      <protection locked="0"/>
    </xf>
    <xf numFmtId="3" fontId="5" fillId="3" borderId="26" xfId="3" applyNumberFormat="1" applyFont="1" applyFill="1" applyBorder="1" applyAlignment="1" applyProtection="1">
      <alignment horizontal="right"/>
      <protection locked="0"/>
    </xf>
    <xf numFmtId="3" fontId="6" fillId="3" borderId="27" xfId="3" applyNumberFormat="1" applyFont="1" applyFill="1" applyBorder="1"/>
    <xf numFmtId="164" fontId="5" fillId="0" borderId="0" xfId="1" applyNumberFormat="1" applyFont="1"/>
    <xf numFmtId="0" fontId="3" fillId="0" borderId="30" xfId="2" applyFont="1" applyBorder="1" applyAlignment="1">
      <alignment horizontal="left"/>
    </xf>
    <xf numFmtId="3" fontId="6" fillId="0" borderId="29" xfId="3" applyNumberFormat="1" applyFont="1" applyBorder="1"/>
    <xf numFmtId="3" fontId="5" fillId="2" borderId="28" xfId="3" applyNumberFormat="1" applyFont="1" applyFill="1" applyBorder="1" applyAlignment="1" applyProtection="1">
      <alignment horizontal="right"/>
      <protection locked="0"/>
    </xf>
    <xf numFmtId="3" fontId="5" fillId="3" borderId="28" xfId="3" applyNumberFormat="1" applyFont="1" applyFill="1" applyBorder="1" applyAlignment="1" applyProtection="1">
      <alignment horizontal="right"/>
      <protection locked="0"/>
    </xf>
    <xf numFmtId="3" fontId="5" fillId="0" borderId="28" xfId="3" applyNumberFormat="1" applyFont="1" applyBorder="1" applyProtection="1">
      <protection locked="0"/>
    </xf>
    <xf numFmtId="3" fontId="7" fillId="2" borderId="28" xfId="3" applyNumberFormat="1" applyFont="1" applyFill="1" applyBorder="1" applyProtection="1">
      <protection locked="0"/>
    </xf>
    <xf numFmtId="3" fontId="7" fillId="2" borderId="26" xfId="3" applyNumberFormat="1" applyFont="1" applyFill="1" applyBorder="1" applyAlignment="1" applyProtection="1">
      <alignment horizontal="right"/>
      <protection locked="0"/>
    </xf>
    <xf numFmtId="3" fontId="7" fillId="2" borderId="27" xfId="3" applyNumberFormat="1" applyFont="1" applyFill="1" applyBorder="1"/>
    <xf numFmtId="0" fontId="3" fillId="0" borderId="31" xfId="2" applyFont="1" applyBorder="1" applyAlignment="1">
      <alignment horizontal="left"/>
    </xf>
    <xf numFmtId="3" fontId="5" fillId="2" borderId="32" xfId="1" applyNumberFormat="1" applyFont="1" applyFill="1" applyBorder="1"/>
    <xf numFmtId="3" fontId="5" fillId="2" borderId="33" xfId="2" applyNumberFormat="1" applyFont="1" applyFill="1" applyBorder="1"/>
    <xf numFmtId="3" fontId="5" fillId="2" borderId="34" xfId="1" applyNumberFormat="1" applyFont="1" applyFill="1" applyBorder="1"/>
    <xf numFmtId="3" fontId="5" fillId="2" borderId="35" xfId="1" applyNumberFormat="1" applyFont="1" applyFill="1" applyBorder="1"/>
    <xf numFmtId="3" fontId="5" fillId="2" borderId="36" xfId="1" applyNumberFormat="1" applyFont="1" applyFill="1" applyBorder="1"/>
    <xf numFmtId="3" fontId="6" fillId="2" borderId="36" xfId="3" applyNumberFormat="1" applyFont="1" applyFill="1" applyBorder="1"/>
    <xf numFmtId="3" fontId="6" fillId="2" borderId="35" xfId="3" applyNumberFormat="1" applyFont="1" applyFill="1" applyBorder="1"/>
    <xf numFmtId="3" fontId="6" fillId="2" borderId="37" xfId="3" applyNumberFormat="1" applyFont="1" applyFill="1" applyBorder="1"/>
    <xf numFmtId="3" fontId="5" fillId="0" borderId="36" xfId="3" applyNumberFormat="1" applyFont="1" applyBorder="1"/>
    <xf numFmtId="3" fontId="5" fillId="0" borderId="35" xfId="3" applyNumberFormat="1" applyFont="1" applyBorder="1" applyProtection="1">
      <protection locked="0"/>
    </xf>
    <xf numFmtId="3" fontId="6" fillId="0" borderId="37" xfId="3" applyNumberFormat="1" applyFont="1" applyBorder="1"/>
    <xf numFmtId="3" fontId="5" fillId="0" borderId="35" xfId="3" applyNumberFormat="1" applyFont="1" applyBorder="1" applyAlignment="1" applyProtection="1">
      <alignment horizontal="right"/>
      <protection locked="0"/>
    </xf>
    <xf numFmtId="3" fontId="6" fillId="2" borderId="34" xfId="3" applyNumberFormat="1" applyFont="1" applyFill="1" applyBorder="1"/>
    <xf numFmtId="3" fontId="5" fillId="2" borderId="36" xfId="3" applyNumberFormat="1" applyFont="1" applyFill="1" applyBorder="1"/>
    <xf numFmtId="3" fontId="5" fillId="2" borderId="35" xfId="3" applyNumberFormat="1" applyFont="1" applyFill="1" applyBorder="1"/>
    <xf numFmtId="3" fontId="5" fillId="2" borderId="34" xfId="3" applyNumberFormat="1" applyFont="1" applyFill="1" applyBorder="1"/>
    <xf numFmtId="3" fontId="5" fillId="2" borderId="35" xfId="3" applyNumberFormat="1" applyFont="1" applyFill="1" applyBorder="1" applyAlignment="1" applyProtection="1">
      <alignment horizontal="right"/>
      <protection locked="0"/>
    </xf>
    <xf numFmtId="3" fontId="5" fillId="3" borderId="36" xfId="3" applyNumberFormat="1" applyFont="1" applyFill="1" applyBorder="1"/>
    <xf numFmtId="3" fontId="5" fillId="3" borderId="35" xfId="3" applyNumberFormat="1" applyFont="1" applyFill="1" applyBorder="1"/>
    <xf numFmtId="3" fontId="5" fillId="3" borderId="34" xfId="3" applyNumberFormat="1" applyFont="1" applyFill="1" applyBorder="1"/>
    <xf numFmtId="0" fontId="8" fillId="0" borderId="0" xfId="2" applyFont="1" applyAlignment="1">
      <alignment horizontal="left"/>
    </xf>
    <xf numFmtId="0" fontId="9" fillId="0" borderId="0" xfId="3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8" fillId="0" borderId="0" xfId="1" applyFont="1"/>
    <xf numFmtId="0" fontId="3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 wrapText="1"/>
    </xf>
    <xf numFmtId="0" fontId="3" fillId="0" borderId="0" xfId="3" applyFont="1" applyAlignment="1">
      <alignment vertical="center"/>
    </xf>
    <xf numFmtId="0" fontId="6" fillId="0" borderId="0" xfId="3" applyFont="1"/>
    <xf numFmtId="0" fontId="3" fillId="0" borderId="0" xfId="3" applyFont="1" applyAlignment="1">
      <alignment horizontal="center" vertical="center" wrapText="1"/>
    </xf>
    <xf numFmtId="0" fontId="6" fillId="0" borderId="0" xfId="3" applyFont="1" applyAlignment="1">
      <alignment vertical="center"/>
    </xf>
    <xf numFmtId="0" fontId="3" fillId="0" borderId="0" xfId="3" applyFont="1" applyAlignment="1">
      <alignment vertical="center"/>
    </xf>
    <xf numFmtId="0" fontId="3" fillId="0" borderId="0" xfId="3" applyFont="1"/>
    <xf numFmtId="0" fontId="6" fillId="0" borderId="0" xfId="3" applyFont="1"/>
    <xf numFmtId="0" fontId="5" fillId="0" borderId="0" xfId="3" applyFont="1" applyAlignment="1">
      <alignment horizontal="center"/>
    </xf>
    <xf numFmtId="0" fontId="3" fillId="0" borderId="0" xfId="1" applyFont="1"/>
    <xf numFmtId="3" fontId="5" fillId="0" borderId="0" xfId="3" applyNumberFormat="1" applyFont="1" applyAlignment="1" applyProtection="1">
      <alignment horizontal="right"/>
      <protection locked="0"/>
    </xf>
    <xf numFmtId="3" fontId="5" fillId="0" borderId="0" xfId="3" applyNumberFormat="1" applyFont="1" applyProtection="1">
      <protection locked="0"/>
    </xf>
    <xf numFmtId="3" fontId="5" fillId="0" borderId="0" xfId="3" applyNumberFormat="1" applyFont="1"/>
    <xf numFmtId="164" fontId="3" fillId="0" borderId="0" xfId="3" applyNumberFormat="1" applyFont="1"/>
    <xf numFmtId="0" fontId="6" fillId="0" borderId="0" xfId="2" applyFont="1" applyAlignment="1">
      <alignment horizontal="center" wrapText="1"/>
    </xf>
    <xf numFmtId="3" fontId="5" fillId="2" borderId="0" xfId="3" applyNumberFormat="1" applyFont="1" applyFill="1"/>
    <xf numFmtId="3" fontId="3" fillId="2" borderId="0" xfId="3" applyNumberFormat="1" applyFont="1" applyFill="1" applyProtection="1">
      <protection locked="0"/>
    </xf>
    <xf numFmtId="3" fontId="5" fillId="2" borderId="0" xfId="3" applyNumberFormat="1" applyFont="1" applyFill="1" applyProtection="1">
      <protection locked="0"/>
    </xf>
    <xf numFmtId="0" fontId="3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3" fontId="3" fillId="2" borderId="0" xfId="1" applyNumberFormat="1" applyFont="1" applyFill="1"/>
    <xf numFmtId="0" fontId="5" fillId="2" borderId="0" xfId="1" applyFont="1" applyFill="1"/>
    <xf numFmtId="165" fontId="5" fillId="0" borderId="0" xfId="3" applyNumberFormat="1" applyFont="1" applyProtection="1">
      <protection locked="0"/>
    </xf>
    <xf numFmtId="0" fontId="3" fillId="2" borderId="0" xfId="2" applyFont="1" applyFill="1" applyAlignment="1">
      <alignment horizontal="left"/>
    </xf>
    <xf numFmtId="0" fontId="3" fillId="0" borderId="0" xfId="3" applyFont="1" applyAlignment="1">
      <alignment horizontal="right"/>
    </xf>
    <xf numFmtId="0" fontId="6" fillId="2" borderId="0" xfId="3" applyFont="1" applyFill="1"/>
    <xf numFmtId="0" fontId="10" fillId="2" borderId="0" xfId="3" applyFont="1" applyFill="1"/>
    <xf numFmtId="3" fontId="5" fillId="2" borderId="0" xfId="3" applyNumberFormat="1" applyFont="1" applyFill="1" applyAlignment="1">
      <alignment horizontal="right" wrapText="1"/>
    </xf>
    <xf numFmtId="0" fontId="3" fillId="2" borderId="0" xfId="1" applyFont="1" applyFill="1"/>
    <xf numFmtId="164" fontId="3" fillId="2" borderId="0" xfId="3" applyNumberFormat="1" applyFont="1" applyFill="1"/>
    <xf numFmtId="0" fontId="5" fillId="0" borderId="0" xfId="2" applyFont="1" applyAlignment="1">
      <alignment horizontal="center" wrapText="1"/>
    </xf>
    <xf numFmtId="164" fontId="3" fillId="0" borderId="0" xfId="2" applyNumberFormat="1" applyFont="1" applyAlignment="1">
      <alignment horizontal="left"/>
    </xf>
    <xf numFmtId="3" fontId="9" fillId="2" borderId="0" xfId="3" applyNumberFormat="1" applyFont="1" applyFill="1" applyAlignment="1">
      <alignment horizontal="right" vertical="center" wrapText="1"/>
    </xf>
    <xf numFmtId="0" fontId="10" fillId="0" borderId="0" xfId="3" applyFont="1"/>
    <xf numFmtId="0" fontId="5" fillId="0" borderId="18" xfId="1" applyFont="1" applyBorder="1"/>
    <xf numFmtId="0" fontId="3" fillId="0" borderId="19" xfId="1" applyFont="1" applyBorder="1"/>
    <xf numFmtId="0" fontId="3" fillId="0" borderId="21" xfId="1" applyFont="1" applyBorder="1"/>
    <xf numFmtId="0" fontId="3" fillId="0" borderId="38" xfId="1" applyFont="1" applyBorder="1"/>
    <xf numFmtId="0" fontId="4" fillId="0" borderId="39" xfId="1" applyFont="1" applyBorder="1"/>
    <xf numFmtId="0" fontId="3" fillId="2" borderId="18" xfId="1" applyFont="1" applyFill="1" applyBorder="1" applyAlignment="1">
      <alignment horizontal="right"/>
    </xf>
    <xf numFmtId="0" fontId="3" fillId="2" borderId="19" xfId="1" applyFont="1" applyFill="1" applyBorder="1" applyAlignment="1">
      <alignment horizontal="right"/>
    </xf>
    <xf numFmtId="0" fontId="3" fillId="2" borderId="21" xfId="1" applyFont="1" applyFill="1" applyBorder="1" applyAlignment="1">
      <alignment horizontal="right"/>
    </xf>
    <xf numFmtId="0" fontId="3" fillId="2" borderId="39" xfId="1" applyFont="1" applyFill="1" applyBorder="1" applyAlignment="1">
      <alignment horizontal="right"/>
    </xf>
    <xf numFmtId="0" fontId="4" fillId="2" borderId="21" xfId="1" applyFont="1" applyFill="1" applyBorder="1" applyAlignment="1">
      <alignment horizontal="right"/>
    </xf>
    <xf numFmtId="0" fontId="3" fillId="0" borderId="0" xfId="1" applyFont="1" applyAlignment="1">
      <alignment horizontal="right"/>
    </xf>
    <xf numFmtId="0" fontId="3" fillId="2" borderId="0" xfId="1" applyFont="1" applyFill="1" applyAlignment="1">
      <alignment horizontal="right"/>
    </xf>
    <xf numFmtId="0" fontId="3" fillId="0" borderId="28" xfId="2" applyFont="1" applyBorder="1" applyAlignment="1">
      <alignment horizontal="left"/>
    </xf>
    <xf numFmtId="164" fontId="5" fillId="0" borderId="26" xfId="1" applyNumberFormat="1" applyFont="1" applyBorder="1"/>
    <xf numFmtId="164" fontId="5" fillId="2" borderId="26" xfId="1" applyNumberFormat="1" applyFont="1" applyFill="1" applyBorder="1"/>
    <xf numFmtId="164" fontId="5" fillId="2" borderId="27" xfId="1" applyNumberFormat="1" applyFont="1" applyFill="1" applyBorder="1"/>
    <xf numFmtId="164" fontId="5" fillId="2" borderId="40" xfId="1" applyNumberFormat="1" applyFont="1" applyFill="1" applyBorder="1"/>
    <xf numFmtId="164" fontId="5" fillId="3" borderId="41" xfId="1" applyNumberFormat="1" applyFont="1" applyFill="1" applyBorder="1"/>
    <xf numFmtId="164" fontId="5" fillId="2" borderId="28" xfId="1" applyNumberFormat="1" applyFont="1" applyFill="1" applyBorder="1"/>
    <xf numFmtId="164" fontId="5" fillId="2" borderId="41" xfId="1" applyNumberFormat="1" applyFont="1" applyFill="1" applyBorder="1"/>
    <xf numFmtId="164" fontId="5" fillId="3" borderId="27" xfId="1" applyNumberFormat="1" applyFont="1" applyFill="1" applyBorder="1"/>
    <xf numFmtId="164" fontId="11" fillId="0" borderId="0" xfId="1" applyNumberFormat="1" applyFont="1"/>
    <xf numFmtId="164" fontId="11" fillId="2" borderId="0" xfId="4" applyNumberFormat="1" applyFont="1" applyFill="1"/>
    <xf numFmtId="164" fontId="5" fillId="2" borderId="0" xfId="4" applyNumberFormat="1" applyFont="1" applyFill="1"/>
    <xf numFmtId="164" fontId="11" fillId="2" borderId="0" xfId="1" applyNumberFormat="1" applyFont="1" applyFill="1"/>
    <xf numFmtId="164" fontId="5" fillId="2" borderId="0" xfId="1" applyNumberFormat="1" applyFont="1" applyFill="1"/>
    <xf numFmtId="0" fontId="3" fillId="0" borderId="36" xfId="2" applyFont="1" applyBorder="1" applyAlignment="1">
      <alignment horizontal="left"/>
    </xf>
    <xf numFmtId="164" fontId="5" fillId="0" borderId="35" xfId="1" applyNumberFormat="1" applyFont="1" applyBorder="1"/>
    <xf numFmtId="164" fontId="5" fillId="2" borderId="35" xfId="1" applyNumberFormat="1" applyFont="1" applyFill="1" applyBorder="1"/>
    <xf numFmtId="164" fontId="5" fillId="2" borderId="34" xfId="1" applyNumberFormat="1" applyFont="1" applyFill="1" applyBorder="1"/>
    <xf numFmtId="164" fontId="5" fillId="2" borderId="42" xfId="1" applyNumberFormat="1" applyFont="1" applyFill="1" applyBorder="1"/>
    <xf numFmtId="164" fontId="5" fillId="3" borderId="43" xfId="1" applyNumberFormat="1" applyFont="1" applyFill="1" applyBorder="1"/>
    <xf numFmtId="164" fontId="5" fillId="2" borderId="36" xfId="1" applyNumberFormat="1" applyFont="1" applyFill="1" applyBorder="1"/>
    <xf numFmtId="164" fontId="5" fillId="2" borderId="43" xfId="1" applyNumberFormat="1" applyFont="1" applyFill="1" applyBorder="1"/>
    <xf numFmtId="0" fontId="3" fillId="0" borderId="44" xfId="1" applyFont="1" applyBorder="1"/>
    <xf numFmtId="164" fontId="5" fillId="0" borderId="45" xfId="1" applyNumberFormat="1" applyFont="1" applyBorder="1"/>
    <xf numFmtId="164" fontId="5" fillId="2" borderId="45" xfId="1" applyNumberFormat="1" applyFont="1" applyFill="1" applyBorder="1"/>
    <xf numFmtId="164" fontId="5" fillId="2" borderId="46" xfId="1" applyNumberFormat="1" applyFont="1" applyFill="1" applyBorder="1"/>
    <xf numFmtId="164" fontId="5" fillId="3" borderId="46" xfId="1" applyNumberFormat="1" applyFont="1" applyFill="1" applyBorder="1"/>
    <xf numFmtId="0" fontId="5" fillId="0" borderId="12" xfId="1" applyFont="1" applyBorder="1"/>
    <xf numFmtId="1" fontId="5" fillId="2" borderId="46" xfId="1" applyNumberFormat="1" applyFont="1" applyFill="1" applyBorder="1"/>
    <xf numFmtId="1" fontId="5" fillId="3" borderId="46" xfId="1" applyNumberFormat="1" applyFont="1" applyFill="1" applyBorder="1"/>
    <xf numFmtId="0" fontId="3" fillId="2" borderId="47" xfId="1" applyFont="1" applyFill="1" applyBorder="1"/>
    <xf numFmtId="164" fontId="5" fillId="0" borderId="1" xfId="1" applyNumberFormat="1" applyFont="1" applyBorder="1"/>
    <xf numFmtId="0" fontId="5" fillId="2" borderId="1" xfId="1" applyFont="1" applyFill="1" applyBorder="1"/>
    <xf numFmtId="166" fontId="5" fillId="2" borderId="1" xfId="4" applyNumberFormat="1" applyFont="1" applyFill="1" applyBorder="1"/>
    <xf numFmtId="166" fontId="5" fillId="2" borderId="48" xfId="4" applyNumberFormat="1" applyFont="1" applyFill="1" applyBorder="1"/>
    <xf numFmtId="166" fontId="5" fillId="2" borderId="49" xfId="4" applyNumberFormat="1" applyFont="1" applyFill="1" applyBorder="1"/>
    <xf numFmtId="166" fontId="5" fillId="2" borderId="50" xfId="4" applyNumberFormat="1" applyFont="1" applyFill="1" applyBorder="1"/>
    <xf numFmtId="166" fontId="5" fillId="3" borderId="50" xfId="4" applyNumberFormat="1" applyFont="1" applyFill="1" applyBorder="1"/>
    <xf numFmtId="0" fontId="3" fillId="2" borderId="51" xfId="1" applyFont="1" applyFill="1" applyBorder="1"/>
    <xf numFmtId="0" fontId="3" fillId="0" borderId="52" xfId="1" applyFont="1" applyBorder="1"/>
    <xf numFmtId="166" fontId="5" fillId="2" borderId="52" xfId="4" applyNumberFormat="1" applyFont="1" applyFill="1" applyBorder="1"/>
    <xf numFmtId="166" fontId="5" fillId="2" borderId="36" xfId="4" applyNumberFormat="1" applyFont="1" applyFill="1" applyBorder="1"/>
    <xf numFmtId="166" fontId="5" fillId="2" borderId="35" xfId="4" applyNumberFormat="1" applyFont="1" applyFill="1" applyBorder="1"/>
    <xf numFmtId="166" fontId="5" fillId="2" borderId="34" xfId="4" applyNumberFormat="1" applyFont="1" applyFill="1" applyBorder="1"/>
    <xf numFmtId="166" fontId="5" fillId="3" borderId="34" xfId="4" applyNumberFormat="1" applyFont="1" applyFill="1" applyBorder="1"/>
  </cellXfs>
  <cellStyles count="5">
    <cellStyle name="Excel Built-in Normal" xfId="2" xr:uid="{C9FD7A7B-C044-4771-8A4B-62CC0719A1E5}"/>
    <cellStyle name="Normální" xfId="0" builtinId="0"/>
    <cellStyle name="normální 2" xfId="1" xr:uid="{4201752C-25D7-4D19-9B3A-2FB48B5FE2DD}"/>
    <cellStyle name="Normální 3" xfId="3" xr:uid="{559480DB-EC2F-4450-B12E-A92D4C92ADAF}"/>
    <cellStyle name="Procenta 2" xfId="4" xr:uid="{14ADFD85-5A4B-4B5E-A582-35F257534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07600219037367"/>
          <c:y val="0.14394945415826366"/>
          <c:w val="0.60559089106667419"/>
          <c:h val="0.75796274598344937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'Graf 1'!$E$42</c:f>
              <c:strCache>
                <c:ptCount val="1"/>
                <c:pt idx="0">
                  <c:v>Papír / lepenka 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'Graf 1'!$F$39:$O$39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'Graf 1'!$F$42:$O$42</c:f>
              <c:numCache>
                <c:formatCode>0.0</c:formatCode>
                <c:ptCount val="10"/>
                <c:pt idx="0">
                  <c:v>337.79880500000002</c:v>
                </c:pt>
                <c:pt idx="1">
                  <c:v>353.41345852000001</c:v>
                </c:pt>
                <c:pt idx="2">
                  <c:v>374.59100000000001</c:v>
                </c:pt>
                <c:pt idx="3">
                  <c:v>379.62742479999997</c:v>
                </c:pt>
                <c:pt idx="4">
                  <c:v>398.84612989999999</c:v>
                </c:pt>
                <c:pt idx="5">
                  <c:v>410.674937</c:v>
                </c:pt>
                <c:pt idx="6">
                  <c:v>430.75099999999998</c:v>
                </c:pt>
                <c:pt idx="7">
                  <c:v>466.10908370000004</c:v>
                </c:pt>
                <c:pt idx="8">
                  <c:v>497.5242796</c:v>
                </c:pt>
                <c:pt idx="9">
                  <c:v>529.48762929999998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2-4AC6-9145-54587C72FDD2}"/>
            </c:ext>
          </c:extLst>
        </c:ser>
        <c:ser>
          <c:idx val="1"/>
          <c:order val="1"/>
          <c:tx>
            <c:strRef>
              <c:f>'Graf 1'!$E$41</c:f>
              <c:strCache>
                <c:ptCount val="1"/>
                <c:pt idx="0">
                  <c:v>Plasty  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numRef>
              <c:f>'Graf 1'!$F$39:$O$39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'Graf 1'!$F$41:$O$41</c:f>
              <c:numCache>
                <c:formatCode>0.0</c:formatCode>
                <c:ptCount val="10"/>
                <c:pt idx="0">
                  <c:v>208.815248</c:v>
                </c:pt>
                <c:pt idx="1">
                  <c:v>209.54990613799998</c:v>
                </c:pt>
                <c:pt idx="2">
                  <c:v>209.41399999999999</c:v>
                </c:pt>
                <c:pt idx="3">
                  <c:v>211.65960240000001</c:v>
                </c:pt>
                <c:pt idx="4">
                  <c:v>215.12217820000001</c:v>
                </c:pt>
                <c:pt idx="5">
                  <c:v>218.8708082</c:v>
                </c:pt>
                <c:pt idx="6">
                  <c:v>247.328</c:v>
                </c:pt>
                <c:pt idx="7">
                  <c:v>236.89058230000001</c:v>
                </c:pt>
                <c:pt idx="8">
                  <c:v>248.5846019</c:v>
                </c:pt>
                <c:pt idx="9">
                  <c:v>267.47759179999997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2-4AC6-9145-54587C72FDD2}"/>
            </c:ext>
          </c:extLst>
        </c:ser>
        <c:ser>
          <c:idx val="0"/>
          <c:order val="2"/>
          <c:tx>
            <c:strRef>
              <c:f>'Graf 1'!$E$40</c:f>
              <c:strCache>
                <c:ptCount val="1"/>
                <c:pt idx="0">
                  <c:v>Sklo </c:v>
                </c:pt>
              </c:strCache>
            </c:strRef>
          </c:tx>
          <c:spPr>
            <a:solidFill>
              <a:srgbClr val="33CC33"/>
            </a:solidFill>
          </c:spPr>
          <c:invertIfNegative val="0"/>
          <c:cat>
            <c:numRef>
              <c:f>'Graf 1'!$F$39:$O$39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'Graf 1'!$F$40:$O$40</c:f>
              <c:numCache>
                <c:formatCode>0.0</c:formatCode>
                <c:ptCount val="10"/>
                <c:pt idx="0">
                  <c:v>188.08642499999999</c:v>
                </c:pt>
                <c:pt idx="1">
                  <c:v>176.27056150000001</c:v>
                </c:pt>
                <c:pt idx="2">
                  <c:v>186.96600000000001</c:v>
                </c:pt>
                <c:pt idx="3">
                  <c:v>193.84761739999999</c:v>
                </c:pt>
                <c:pt idx="4">
                  <c:v>197.8443523</c:v>
                </c:pt>
                <c:pt idx="5">
                  <c:v>189.54192069999999</c:v>
                </c:pt>
                <c:pt idx="6">
                  <c:v>196.69800000000001</c:v>
                </c:pt>
                <c:pt idx="7">
                  <c:v>207.36652330000001</c:v>
                </c:pt>
                <c:pt idx="8">
                  <c:v>201.55076800000001</c:v>
                </c:pt>
                <c:pt idx="9">
                  <c:v>217.48912609999999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62-4AC6-9145-54587C72FDD2}"/>
            </c:ext>
          </c:extLst>
        </c:ser>
        <c:ser>
          <c:idx val="4"/>
          <c:order val="3"/>
          <c:tx>
            <c:strRef>
              <c:f>'Graf 1'!$E$44</c:f>
              <c:strCache>
                <c:ptCount val="1"/>
                <c:pt idx="0">
                  <c:v>Dřevo 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numRef>
              <c:f>'Graf 1'!$F$39:$O$39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'Graf 1'!$F$44:$O$44</c:f>
              <c:numCache>
                <c:formatCode>0.0</c:formatCode>
                <c:ptCount val="10"/>
                <c:pt idx="0">
                  <c:v>86.343338999999986</c:v>
                </c:pt>
                <c:pt idx="1">
                  <c:v>105.35766000000001</c:v>
                </c:pt>
                <c:pt idx="2">
                  <c:v>94.548000000000002</c:v>
                </c:pt>
                <c:pt idx="3">
                  <c:v>95.255382400000002</c:v>
                </c:pt>
                <c:pt idx="4">
                  <c:v>106.2668869</c:v>
                </c:pt>
                <c:pt idx="5">
                  <c:v>113.11801440000001</c:v>
                </c:pt>
                <c:pt idx="6">
                  <c:v>126.41800000000001</c:v>
                </c:pt>
                <c:pt idx="7">
                  <c:v>144.37690030000002</c:v>
                </c:pt>
                <c:pt idx="8">
                  <c:v>143.23325349999999</c:v>
                </c:pt>
                <c:pt idx="9">
                  <c:v>169.98200660000001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62-4AC6-9145-54587C72FDD2}"/>
            </c:ext>
          </c:extLst>
        </c:ser>
        <c:ser>
          <c:idx val="3"/>
          <c:order val="4"/>
          <c:tx>
            <c:strRef>
              <c:f>'Graf 1'!$E$43</c:f>
              <c:strCache>
                <c:ptCount val="1"/>
                <c:pt idx="0">
                  <c:v>Kovy  </c:v>
                </c:pt>
              </c:strCache>
            </c:strRef>
          </c:tx>
          <c:spPr>
            <a:solidFill>
              <a:srgbClr val="808080"/>
            </a:solidFill>
          </c:spPr>
          <c:invertIfNegative val="0"/>
          <c:cat>
            <c:numRef>
              <c:f>'Graf 1'!$F$39:$O$39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'Graf 1'!$F$43:$O$43</c:f>
              <c:numCache>
                <c:formatCode>0.0</c:formatCode>
                <c:ptCount val="10"/>
                <c:pt idx="0">
                  <c:v>45.524120000000003</c:v>
                </c:pt>
                <c:pt idx="1">
                  <c:v>49.751961072999997</c:v>
                </c:pt>
                <c:pt idx="2">
                  <c:v>51.281999999999996</c:v>
                </c:pt>
                <c:pt idx="3">
                  <c:v>54.294599300000002</c:v>
                </c:pt>
                <c:pt idx="4">
                  <c:v>59.846572000000002</c:v>
                </c:pt>
                <c:pt idx="5">
                  <c:v>59.403132300000003</c:v>
                </c:pt>
                <c:pt idx="6">
                  <c:v>56.484999999999999</c:v>
                </c:pt>
                <c:pt idx="7">
                  <c:v>64.396136200000001</c:v>
                </c:pt>
                <c:pt idx="8">
                  <c:v>73.051553600000005</c:v>
                </c:pt>
                <c:pt idx="9">
                  <c:v>79.094775400000003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62-4AC6-9145-54587C72FDD2}"/>
            </c:ext>
          </c:extLst>
        </c:ser>
        <c:ser>
          <c:idx val="5"/>
          <c:order val="5"/>
          <c:tx>
            <c:strRef>
              <c:f>'Graf 1'!$E$45</c:f>
              <c:strCache>
                <c:ptCount val="1"/>
                <c:pt idx="0">
                  <c:v>Jiné  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numRef>
              <c:f>'Graf 1'!$F$39:$O$39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'Graf 1'!$F$45:$O$45</c:f>
              <c:numCache>
                <c:formatCode>0.0</c:formatCode>
                <c:ptCount val="10"/>
                <c:pt idx="0">
                  <c:v>27.785556000000003</c:v>
                </c:pt>
                <c:pt idx="1">
                  <c:v>28.382366300000001</c:v>
                </c:pt>
                <c:pt idx="2">
                  <c:v>28.515000000000001</c:v>
                </c:pt>
                <c:pt idx="3">
                  <c:v>27.660889999999998</c:v>
                </c:pt>
                <c:pt idx="4">
                  <c:v>27.82282</c:v>
                </c:pt>
                <c:pt idx="5">
                  <c:v>28.196072099999999</c:v>
                </c:pt>
                <c:pt idx="6">
                  <c:v>30.081</c:v>
                </c:pt>
                <c:pt idx="7">
                  <c:v>30.704000000000001</c:v>
                </c:pt>
                <c:pt idx="8">
                  <c:v>31.429786400000001</c:v>
                </c:pt>
                <c:pt idx="9">
                  <c:v>33.352176499999999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62-4AC6-9145-54587C72F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0962208"/>
        <c:axId val="330963776"/>
      </c:barChart>
      <c:catAx>
        <c:axId val="33096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0963776"/>
        <c:crosses val="autoZero"/>
        <c:auto val="1"/>
        <c:lblAlgn val="ctr"/>
        <c:lblOffset val="100"/>
        <c:noMultiLvlLbl val="0"/>
      </c:catAx>
      <c:valAx>
        <c:axId val="330963776"/>
        <c:scaling>
          <c:orientation val="minMax"/>
          <c:max val="13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</a:t>
                </a:r>
                <a:r>
                  <a:rPr lang="cs-CZ"/>
                  <a:t>s. t</a:t>
                </a:r>
              </a:p>
            </c:rich>
          </c:tx>
          <c:layout>
            <c:manualLayout>
              <c:xMode val="edge"/>
              <c:yMode val="edge"/>
              <c:x val="8.0575539568345317E-2"/>
              <c:y val="5.7479857814119538E-2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330962208"/>
        <c:crosses val="autoZero"/>
        <c:crossBetween val="between"/>
        <c:majorUnit val="100"/>
      </c:valAx>
    </c:plotArea>
    <c:legend>
      <c:legendPos val="r"/>
      <c:layout>
        <c:manualLayout>
          <c:xMode val="edge"/>
          <c:yMode val="edge"/>
          <c:x val="0.78328080212994955"/>
          <c:y val="0.34251726372108909"/>
          <c:w val="0.15916524103551805"/>
          <c:h val="0.3541328971773825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571499</xdr:colOff>
      <xdr:row>11</xdr:row>
      <xdr:rowOff>157161</xdr:rowOff>
    </xdr:from>
    <xdr:to>
      <xdr:col>21</xdr:col>
      <xdr:colOff>314325</xdr:colOff>
      <xdr:row>36</xdr:row>
      <xdr:rowOff>28575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A3EFF49-54B8-4707-A713-F7AD15C0D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n.franek/Projekty/cenia_star/star_data/podklady/zprava2018%20-%20odpady/Data_MZP_obaly_2018%20PB%2014.10_V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 1"/>
      <sheetName val="Graf 2"/>
      <sheetName val="Graf 3"/>
    </sheetNames>
    <sheetDataSet>
      <sheetData sheetId="0">
        <row r="39">
          <cell r="F39">
            <v>2009</v>
          </cell>
          <cell r="G39">
            <v>2010</v>
          </cell>
          <cell r="H39">
            <v>2011</v>
          </cell>
          <cell r="I39">
            <v>2012</v>
          </cell>
          <cell r="J39">
            <v>2013</v>
          </cell>
          <cell r="K39">
            <v>2014</v>
          </cell>
          <cell r="L39">
            <v>2015</v>
          </cell>
          <cell r="M39">
            <v>2016</v>
          </cell>
          <cell r="N39">
            <v>2017</v>
          </cell>
          <cell r="O39">
            <v>2018</v>
          </cell>
        </row>
        <row r="40">
          <cell r="E40" t="str">
            <v xml:space="preserve">Sklo </v>
          </cell>
          <cell r="F40">
            <v>188.08642499999999</v>
          </cell>
          <cell r="G40">
            <v>176.27056150000001</v>
          </cell>
          <cell r="H40">
            <v>186.96600000000001</v>
          </cell>
          <cell r="I40">
            <v>193.84761739999999</v>
          </cell>
          <cell r="J40">
            <v>197.8443523</v>
          </cell>
          <cell r="K40">
            <v>189.54192069999999</v>
          </cell>
          <cell r="L40">
            <v>196.69800000000001</v>
          </cell>
          <cell r="M40">
            <v>207.36652330000001</v>
          </cell>
          <cell r="N40">
            <v>201.55076800000001</v>
          </cell>
          <cell r="O40">
            <v>217.48912609999999</v>
          </cell>
        </row>
        <row r="41">
          <cell r="E41" t="str">
            <v xml:space="preserve">Plasty  </v>
          </cell>
          <cell r="F41">
            <v>208.815248</v>
          </cell>
          <cell r="G41">
            <v>209.54990613799998</v>
          </cell>
          <cell r="H41">
            <v>209.41399999999999</v>
          </cell>
          <cell r="I41">
            <v>211.65960240000001</v>
          </cell>
          <cell r="J41">
            <v>215.12217820000001</v>
          </cell>
          <cell r="K41">
            <v>218.8708082</v>
          </cell>
          <cell r="L41">
            <v>247.328</v>
          </cell>
          <cell r="M41">
            <v>236.89058230000001</v>
          </cell>
          <cell r="N41">
            <v>248.5846019</v>
          </cell>
          <cell r="O41">
            <v>267.47759179999997</v>
          </cell>
        </row>
        <row r="42">
          <cell r="E42" t="str">
            <v xml:space="preserve">Papír / lepenka  </v>
          </cell>
          <cell r="F42">
            <v>337.79880500000002</v>
          </cell>
          <cell r="G42">
            <v>353.41345852000001</v>
          </cell>
          <cell r="H42">
            <v>374.59100000000001</v>
          </cell>
          <cell r="I42">
            <v>379.62742479999997</v>
          </cell>
          <cell r="J42">
            <v>398.84612989999999</v>
          </cell>
          <cell r="K42">
            <v>410.674937</v>
          </cell>
          <cell r="L42">
            <v>430.75099999999998</v>
          </cell>
          <cell r="M42">
            <v>466.10908370000004</v>
          </cell>
          <cell r="N42">
            <v>497.5242796</v>
          </cell>
          <cell r="O42">
            <v>529.48762929999998</v>
          </cell>
        </row>
        <row r="43">
          <cell r="E43" t="str">
            <v xml:space="preserve">Kovy  </v>
          </cell>
          <cell r="F43">
            <v>45.524120000000003</v>
          </cell>
          <cell r="G43">
            <v>49.751961072999997</v>
          </cell>
          <cell r="H43">
            <v>51.281999999999996</v>
          </cell>
          <cell r="I43">
            <v>54.294599300000002</v>
          </cell>
          <cell r="J43">
            <v>59.846572000000002</v>
          </cell>
          <cell r="K43">
            <v>59.403132300000003</v>
          </cell>
          <cell r="L43">
            <v>56.484999999999999</v>
          </cell>
          <cell r="M43">
            <v>64.396136200000001</v>
          </cell>
          <cell r="N43">
            <v>73.051553600000005</v>
          </cell>
          <cell r="O43">
            <v>79.094775400000003</v>
          </cell>
        </row>
        <row r="44">
          <cell r="E44" t="str">
            <v xml:space="preserve">Dřevo  </v>
          </cell>
          <cell r="F44">
            <v>86.343338999999986</v>
          </cell>
          <cell r="G44">
            <v>105.35766000000001</v>
          </cell>
          <cell r="H44">
            <v>94.548000000000002</v>
          </cell>
          <cell r="I44">
            <v>95.255382400000002</v>
          </cell>
          <cell r="J44">
            <v>106.2668869</v>
          </cell>
          <cell r="K44">
            <v>113.11801440000001</v>
          </cell>
          <cell r="L44">
            <v>126.41800000000001</v>
          </cell>
          <cell r="M44">
            <v>144.37690030000002</v>
          </cell>
          <cell r="N44">
            <v>143.23325349999999</v>
          </cell>
          <cell r="O44">
            <v>169.98200660000001</v>
          </cell>
        </row>
        <row r="45">
          <cell r="E45" t="str">
            <v xml:space="preserve">Jiné  </v>
          </cell>
          <cell r="F45">
            <v>27.785556000000003</v>
          </cell>
          <cell r="G45">
            <v>28.382366300000001</v>
          </cell>
          <cell r="H45">
            <v>28.515000000000001</v>
          </cell>
          <cell r="I45">
            <v>27.660889999999998</v>
          </cell>
          <cell r="J45">
            <v>27.82282</v>
          </cell>
          <cell r="K45">
            <v>28.196072099999999</v>
          </cell>
          <cell r="L45">
            <v>30.081</v>
          </cell>
          <cell r="M45">
            <v>30.704000000000001</v>
          </cell>
          <cell r="N45">
            <v>31.429786400000001</v>
          </cell>
          <cell r="O45">
            <v>33.352176499999999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30BB-F05A-47F9-B803-21FB7BE199A9}">
  <dimension ref="B2:AP58"/>
  <sheetViews>
    <sheetView tabSelected="1" workbookViewId="0">
      <pane xSplit="2" topLeftCell="X1" activePane="topRight" state="frozen"/>
      <selection pane="topRight" activeCell="B2" sqref="B2"/>
    </sheetView>
  </sheetViews>
  <sheetFormatPr defaultRowHeight="12.75" x14ac:dyDescent="0.2"/>
  <cols>
    <col min="1" max="1" width="9.140625" style="2"/>
    <col min="2" max="2" width="43" style="79" customWidth="1"/>
    <col min="3" max="3" width="11.42578125" style="2" customWidth="1"/>
    <col min="4" max="4" width="14.42578125" style="2" customWidth="1"/>
    <col min="5" max="5" width="10.85546875" style="2" customWidth="1"/>
    <col min="6" max="6" width="12.42578125" style="2" customWidth="1"/>
    <col min="7" max="8" width="11.7109375" style="2" customWidth="1"/>
    <col min="9" max="9" width="12.42578125" style="2" customWidth="1"/>
    <col min="10" max="11" width="11.7109375" style="2" customWidth="1"/>
    <col min="12" max="12" width="12.42578125" style="2" customWidth="1"/>
    <col min="13" max="14" width="11.7109375" style="2" customWidth="1"/>
    <col min="15" max="15" width="15.5703125" style="2" customWidth="1"/>
    <col min="16" max="16" width="11.85546875" style="2" customWidth="1"/>
    <col min="17" max="17" width="13.7109375" style="2" customWidth="1"/>
    <col min="18" max="18" width="13.85546875" style="2" customWidth="1"/>
    <col min="19" max="19" width="12.85546875" style="2" customWidth="1"/>
    <col min="20" max="20" width="13.28515625" style="2" customWidth="1"/>
    <col min="21" max="21" width="14" style="2" customWidth="1"/>
    <col min="22" max="22" width="13.42578125" style="2" customWidth="1"/>
    <col min="23" max="23" width="12.42578125" style="2" customWidth="1"/>
    <col min="24" max="24" width="12.5703125" style="2" customWidth="1"/>
    <col min="25" max="25" width="10.7109375" style="2" customWidth="1"/>
    <col min="26" max="26" width="10.28515625" style="2" customWidth="1"/>
    <col min="27" max="27" width="12.42578125" style="2" customWidth="1"/>
    <col min="28" max="28" width="10" style="2" customWidth="1"/>
    <col min="29" max="29" width="9.7109375" style="2" customWidth="1"/>
    <col min="30" max="30" width="11.7109375" style="2" customWidth="1"/>
    <col min="31" max="32" width="9.7109375" style="2" customWidth="1"/>
    <col min="33" max="33" width="5.7109375" style="2" customWidth="1"/>
    <col min="34" max="34" width="9.85546875" style="2" customWidth="1"/>
    <col min="35" max="35" width="6.7109375" style="2" customWidth="1"/>
    <col min="36" max="36" width="10.28515625" style="2" customWidth="1"/>
    <col min="37" max="37" width="9.5703125" style="2" customWidth="1"/>
    <col min="38" max="39" width="9.85546875" style="2" customWidth="1"/>
    <col min="40" max="40" width="9.140625" style="2"/>
    <col min="41" max="41" width="9.7109375" style="2" customWidth="1"/>
    <col min="42" max="42" width="9.5703125" style="2" customWidth="1"/>
    <col min="43" max="236" width="9.140625" style="2"/>
    <col min="237" max="237" width="14" style="2" customWidth="1"/>
    <col min="238" max="238" width="11.85546875" style="2" customWidth="1"/>
    <col min="239" max="239" width="10.28515625" style="2" customWidth="1"/>
    <col min="240" max="240" width="10.85546875" style="2" customWidth="1"/>
    <col min="241" max="241" width="11.85546875" style="2" customWidth="1"/>
    <col min="242" max="242" width="10" style="2" customWidth="1"/>
    <col min="243" max="243" width="11.42578125" style="2" customWidth="1"/>
    <col min="244" max="244" width="12.42578125" style="2" customWidth="1"/>
    <col min="245" max="245" width="10.140625" style="2" customWidth="1"/>
    <col min="246" max="246" width="11.140625" style="2" customWidth="1"/>
    <col min="247" max="247" width="11.5703125" style="2" customWidth="1"/>
    <col min="248" max="248" width="10.28515625" style="2" customWidth="1"/>
    <col min="249" max="249" width="10.85546875" style="2" customWidth="1"/>
    <col min="250" max="250" width="12" style="2" customWidth="1"/>
    <col min="251" max="251" width="10.28515625" style="2" customWidth="1"/>
    <col min="252" max="252" width="11.28515625" style="2" customWidth="1"/>
    <col min="253" max="253" width="11.85546875" style="2" customWidth="1"/>
    <col min="254" max="254" width="10" style="2" customWidth="1"/>
    <col min="255" max="255" width="10.5703125" style="2" customWidth="1"/>
    <col min="256" max="256" width="11.42578125" style="2" customWidth="1"/>
    <col min="257" max="257" width="9.85546875" style="2" customWidth="1"/>
    <col min="258" max="258" width="10.85546875" style="2" customWidth="1"/>
    <col min="259" max="259" width="12.42578125" style="2" customWidth="1"/>
    <col min="260" max="261" width="11.7109375" style="2" customWidth="1"/>
    <col min="262" max="262" width="12.42578125" style="2" customWidth="1"/>
    <col min="263" max="264" width="11.7109375" style="2" customWidth="1"/>
    <col min="265" max="265" width="12.42578125" style="2" customWidth="1"/>
    <col min="266" max="267" width="11.7109375" style="2" customWidth="1"/>
    <col min="268" max="492" width="9.140625" style="2"/>
    <col min="493" max="493" width="14" style="2" customWidth="1"/>
    <col min="494" max="494" width="11.85546875" style="2" customWidth="1"/>
    <col min="495" max="495" width="10.28515625" style="2" customWidth="1"/>
    <col min="496" max="496" width="10.85546875" style="2" customWidth="1"/>
    <col min="497" max="497" width="11.85546875" style="2" customWidth="1"/>
    <col min="498" max="498" width="10" style="2" customWidth="1"/>
    <col min="499" max="499" width="11.42578125" style="2" customWidth="1"/>
    <col min="500" max="500" width="12.42578125" style="2" customWidth="1"/>
    <col min="501" max="501" width="10.140625" style="2" customWidth="1"/>
    <col min="502" max="502" width="11.140625" style="2" customWidth="1"/>
    <col min="503" max="503" width="11.5703125" style="2" customWidth="1"/>
    <col min="504" max="504" width="10.28515625" style="2" customWidth="1"/>
    <col min="505" max="505" width="10.85546875" style="2" customWidth="1"/>
    <col min="506" max="506" width="12" style="2" customWidth="1"/>
    <col min="507" max="507" width="10.28515625" style="2" customWidth="1"/>
    <col min="508" max="508" width="11.28515625" style="2" customWidth="1"/>
    <col min="509" max="509" width="11.85546875" style="2" customWidth="1"/>
    <col min="510" max="510" width="10" style="2" customWidth="1"/>
    <col min="511" max="511" width="10.5703125" style="2" customWidth="1"/>
    <col min="512" max="512" width="11.42578125" style="2" customWidth="1"/>
    <col min="513" max="513" width="9.85546875" style="2" customWidth="1"/>
    <col min="514" max="514" width="10.85546875" style="2" customWidth="1"/>
    <col min="515" max="515" width="12.42578125" style="2" customWidth="1"/>
    <col min="516" max="517" width="11.7109375" style="2" customWidth="1"/>
    <col min="518" max="518" width="12.42578125" style="2" customWidth="1"/>
    <col min="519" max="520" width="11.7109375" style="2" customWidth="1"/>
    <col min="521" max="521" width="12.42578125" style="2" customWidth="1"/>
    <col min="522" max="523" width="11.7109375" style="2" customWidth="1"/>
    <col min="524" max="748" width="9.140625" style="2"/>
    <col min="749" max="749" width="14" style="2" customWidth="1"/>
    <col min="750" max="750" width="11.85546875" style="2" customWidth="1"/>
    <col min="751" max="751" width="10.28515625" style="2" customWidth="1"/>
    <col min="752" max="752" width="10.85546875" style="2" customWidth="1"/>
    <col min="753" max="753" width="11.85546875" style="2" customWidth="1"/>
    <col min="754" max="754" width="10" style="2" customWidth="1"/>
    <col min="755" max="755" width="11.42578125" style="2" customWidth="1"/>
    <col min="756" max="756" width="12.42578125" style="2" customWidth="1"/>
    <col min="757" max="757" width="10.140625" style="2" customWidth="1"/>
    <col min="758" max="758" width="11.140625" style="2" customWidth="1"/>
    <col min="759" max="759" width="11.5703125" style="2" customWidth="1"/>
    <col min="760" max="760" width="10.28515625" style="2" customWidth="1"/>
    <col min="761" max="761" width="10.85546875" style="2" customWidth="1"/>
    <col min="762" max="762" width="12" style="2" customWidth="1"/>
    <col min="763" max="763" width="10.28515625" style="2" customWidth="1"/>
    <col min="764" max="764" width="11.28515625" style="2" customWidth="1"/>
    <col min="765" max="765" width="11.85546875" style="2" customWidth="1"/>
    <col min="766" max="766" width="10" style="2" customWidth="1"/>
    <col min="767" max="767" width="10.5703125" style="2" customWidth="1"/>
    <col min="768" max="768" width="11.42578125" style="2" customWidth="1"/>
    <col min="769" max="769" width="9.85546875" style="2" customWidth="1"/>
    <col min="770" max="770" width="10.85546875" style="2" customWidth="1"/>
    <col min="771" max="771" width="12.42578125" style="2" customWidth="1"/>
    <col min="772" max="773" width="11.7109375" style="2" customWidth="1"/>
    <col min="774" max="774" width="12.42578125" style="2" customWidth="1"/>
    <col min="775" max="776" width="11.7109375" style="2" customWidth="1"/>
    <col min="777" max="777" width="12.42578125" style="2" customWidth="1"/>
    <col min="778" max="779" width="11.7109375" style="2" customWidth="1"/>
    <col min="780" max="1004" width="9.140625" style="2"/>
    <col min="1005" max="1005" width="14" style="2" customWidth="1"/>
    <col min="1006" max="1006" width="11.85546875" style="2" customWidth="1"/>
    <col min="1007" max="1007" width="10.28515625" style="2" customWidth="1"/>
    <col min="1008" max="1008" width="10.85546875" style="2" customWidth="1"/>
    <col min="1009" max="1009" width="11.85546875" style="2" customWidth="1"/>
    <col min="1010" max="1010" width="10" style="2" customWidth="1"/>
    <col min="1011" max="1011" width="11.42578125" style="2" customWidth="1"/>
    <col min="1012" max="1012" width="12.42578125" style="2" customWidth="1"/>
    <col min="1013" max="1013" width="10.140625" style="2" customWidth="1"/>
    <col min="1014" max="1014" width="11.140625" style="2" customWidth="1"/>
    <col min="1015" max="1015" width="11.5703125" style="2" customWidth="1"/>
    <col min="1016" max="1016" width="10.28515625" style="2" customWidth="1"/>
    <col min="1017" max="1017" width="10.85546875" style="2" customWidth="1"/>
    <col min="1018" max="1018" width="12" style="2" customWidth="1"/>
    <col min="1019" max="1019" width="10.28515625" style="2" customWidth="1"/>
    <col min="1020" max="1020" width="11.28515625" style="2" customWidth="1"/>
    <col min="1021" max="1021" width="11.85546875" style="2" customWidth="1"/>
    <col min="1022" max="1022" width="10" style="2" customWidth="1"/>
    <col min="1023" max="1023" width="10.5703125" style="2" customWidth="1"/>
    <col min="1024" max="1024" width="11.42578125" style="2" customWidth="1"/>
    <col min="1025" max="1025" width="9.85546875" style="2" customWidth="1"/>
    <col min="1026" max="1026" width="10.85546875" style="2" customWidth="1"/>
    <col min="1027" max="1027" width="12.42578125" style="2" customWidth="1"/>
    <col min="1028" max="1029" width="11.7109375" style="2" customWidth="1"/>
    <col min="1030" max="1030" width="12.42578125" style="2" customWidth="1"/>
    <col min="1031" max="1032" width="11.7109375" style="2" customWidth="1"/>
    <col min="1033" max="1033" width="12.42578125" style="2" customWidth="1"/>
    <col min="1034" max="1035" width="11.7109375" style="2" customWidth="1"/>
    <col min="1036" max="1260" width="9.140625" style="2"/>
    <col min="1261" max="1261" width="14" style="2" customWidth="1"/>
    <col min="1262" max="1262" width="11.85546875" style="2" customWidth="1"/>
    <col min="1263" max="1263" width="10.28515625" style="2" customWidth="1"/>
    <col min="1264" max="1264" width="10.85546875" style="2" customWidth="1"/>
    <col min="1265" max="1265" width="11.85546875" style="2" customWidth="1"/>
    <col min="1266" max="1266" width="10" style="2" customWidth="1"/>
    <col min="1267" max="1267" width="11.42578125" style="2" customWidth="1"/>
    <col min="1268" max="1268" width="12.42578125" style="2" customWidth="1"/>
    <col min="1269" max="1269" width="10.140625" style="2" customWidth="1"/>
    <col min="1270" max="1270" width="11.140625" style="2" customWidth="1"/>
    <col min="1271" max="1271" width="11.5703125" style="2" customWidth="1"/>
    <col min="1272" max="1272" width="10.28515625" style="2" customWidth="1"/>
    <col min="1273" max="1273" width="10.85546875" style="2" customWidth="1"/>
    <col min="1274" max="1274" width="12" style="2" customWidth="1"/>
    <col min="1275" max="1275" width="10.28515625" style="2" customWidth="1"/>
    <col min="1276" max="1276" width="11.28515625" style="2" customWidth="1"/>
    <col min="1277" max="1277" width="11.85546875" style="2" customWidth="1"/>
    <col min="1278" max="1278" width="10" style="2" customWidth="1"/>
    <col min="1279" max="1279" width="10.5703125" style="2" customWidth="1"/>
    <col min="1280" max="1280" width="11.42578125" style="2" customWidth="1"/>
    <col min="1281" max="1281" width="9.85546875" style="2" customWidth="1"/>
    <col min="1282" max="1282" width="10.85546875" style="2" customWidth="1"/>
    <col min="1283" max="1283" width="12.42578125" style="2" customWidth="1"/>
    <col min="1284" max="1285" width="11.7109375" style="2" customWidth="1"/>
    <col min="1286" max="1286" width="12.42578125" style="2" customWidth="1"/>
    <col min="1287" max="1288" width="11.7109375" style="2" customWidth="1"/>
    <col min="1289" max="1289" width="12.42578125" style="2" customWidth="1"/>
    <col min="1290" max="1291" width="11.7109375" style="2" customWidth="1"/>
    <col min="1292" max="1516" width="9.140625" style="2"/>
    <col min="1517" max="1517" width="14" style="2" customWidth="1"/>
    <col min="1518" max="1518" width="11.85546875" style="2" customWidth="1"/>
    <col min="1519" max="1519" width="10.28515625" style="2" customWidth="1"/>
    <col min="1520" max="1520" width="10.85546875" style="2" customWidth="1"/>
    <col min="1521" max="1521" width="11.85546875" style="2" customWidth="1"/>
    <col min="1522" max="1522" width="10" style="2" customWidth="1"/>
    <col min="1523" max="1523" width="11.42578125" style="2" customWidth="1"/>
    <col min="1524" max="1524" width="12.42578125" style="2" customWidth="1"/>
    <col min="1525" max="1525" width="10.140625" style="2" customWidth="1"/>
    <col min="1526" max="1526" width="11.140625" style="2" customWidth="1"/>
    <col min="1527" max="1527" width="11.5703125" style="2" customWidth="1"/>
    <col min="1528" max="1528" width="10.28515625" style="2" customWidth="1"/>
    <col min="1529" max="1529" width="10.85546875" style="2" customWidth="1"/>
    <col min="1530" max="1530" width="12" style="2" customWidth="1"/>
    <col min="1531" max="1531" width="10.28515625" style="2" customWidth="1"/>
    <col min="1532" max="1532" width="11.28515625" style="2" customWidth="1"/>
    <col min="1533" max="1533" width="11.85546875" style="2" customWidth="1"/>
    <col min="1534" max="1534" width="10" style="2" customWidth="1"/>
    <col min="1535" max="1535" width="10.5703125" style="2" customWidth="1"/>
    <col min="1536" max="1536" width="11.42578125" style="2" customWidth="1"/>
    <col min="1537" max="1537" width="9.85546875" style="2" customWidth="1"/>
    <col min="1538" max="1538" width="10.85546875" style="2" customWidth="1"/>
    <col min="1539" max="1539" width="12.42578125" style="2" customWidth="1"/>
    <col min="1540" max="1541" width="11.7109375" style="2" customWidth="1"/>
    <col min="1542" max="1542" width="12.42578125" style="2" customWidth="1"/>
    <col min="1543" max="1544" width="11.7109375" style="2" customWidth="1"/>
    <col min="1545" max="1545" width="12.42578125" style="2" customWidth="1"/>
    <col min="1546" max="1547" width="11.7109375" style="2" customWidth="1"/>
    <col min="1548" max="1772" width="9.140625" style="2"/>
    <col min="1773" max="1773" width="14" style="2" customWidth="1"/>
    <col min="1774" max="1774" width="11.85546875" style="2" customWidth="1"/>
    <col min="1775" max="1775" width="10.28515625" style="2" customWidth="1"/>
    <col min="1776" max="1776" width="10.85546875" style="2" customWidth="1"/>
    <col min="1777" max="1777" width="11.85546875" style="2" customWidth="1"/>
    <col min="1778" max="1778" width="10" style="2" customWidth="1"/>
    <col min="1779" max="1779" width="11.42578125" style="2" customWidth="1"/>
    <col min="1780" max="1780" width="12.42578125" style="2" customWidth="1"/>
    <col min="1781" max="1781" width="10.140625" style="2" customWidth="1"/>
    <col min="1782" max="1782" width="11.140625" style="2" customWidth="1"/>
    <col min="1783" max="1783" width="11.5703125" style="2" customWidth="1"/>
    <col min="1784" max="1784" width="10.28515625" style="2" customWidth="1"/>
    <col min="1785" max="1785" width="10.85546875" style="2" customWidth="1"/>
    <col min="1786" max="1786" width="12" style="2" customWidth="1"/>
    <col min="1787" max="1787" width="10.28515625" style="2" customWidth="1"/>
    <col min="1788" max="1788" width="11.28515625" style="2" customWidth="1"/>
    <col min="1789" max="1789" width="11.85546875" style="2" customWidth="1"/>
    <col min="1790" max="1790" width="10" style="2" customWidth="1"/>
    <col min="1791" max="1791" width="10.5703125" style="2" customWidth="1"/>
    <col min="1792" max="1792" width="11.42578125" style="2" customWidth="1"/>
    <col min="1793" max="1793" width="9.85546875" style="2" customWidth="1"/>
    <col min="1794" max="1794" width="10.85546875" style="2" customWidth="1"/>
    <col min="1795" max="1795" width="12.42578125" style="2" customWidth="1"/>
    <col min="1796" max="1797" width="11.7109375" style="2" customWidth="1"/>
    <col min="1798" max="1798" width="12.42578125" style="2" customWidth="1"/>
    <col min="1799" max="1800" width="11.7109375" style="2" customWidth="1"/>
    <col min="1801" max="1801" width="12.42578125" style="2" customWidth="1"/>
    <col min="1802" max="1803" width="11.7109375" style="2" customWidth="1"/>
    <col min="1804" max="2028" width="9.140625" style="2"/>
    <col min="2029" max="2029" width="14" style="2" customWidth="1"/>
    <col min="2030" max="2030" width="11.85546875" style="2" customWidth="1"/>
    <col min="2031" max="2031" width="10.28515625" style="2" customWidth="1"/>
    <col min="2032" max="2032" width="10.85546875" style="2" customWidth="1"/>
    <col min="2033" max="2033" width="11.85546875" style="2" customWidth="1"/>
    <col min="2034" max="2034" width="10" style="2" customWidth="1"/>
    <col min="2035" max="2035" width="11.42578125" style="2" customWidth="1"/>
    <col min="2036" max="2036" width="12.42578125" style="2" customWidth="1"/>
    <col min="2037" max="2037" width="10.140625" style="2" customWidth="1"/>
    <col min="2038" max="2038" width="11.140625" style="2" customWidth="1"/>
    <col min="2039" max="2039" width="11.5703125" style="2" customWidth="1"/>
    <col min="2040" max="2040" width="10.28515625" style="2" customWidth="1"/>
    <col min="2041" max="2041" width="10.85546875" style="2" customWidth="1"/>
    <col min="2042" max="2042" width="12" style="2" customWidth="1"/>
    <col min="2043" max="2043" width="10.28515625" style="2" customWidth="1"/>
    <col min="2044" max="2044" width="11.28515625" style="2" customWidth="1"/>
    <col min="2045" max="2045" width="11.85546875" style="2" customWidth="1"/>
    <col min="2046" max="2046" width="10" style="2" customWidth="1"/>
    <col min="2047" max="2047" width="10.5703125" style="2" customWidth="1"/>
    <col min="2048" max="2048" width="11.42578125" style="2" customWidth="1"/>
    <col min="2049" max="2049" width="9.85546875" style="2" customWidth="1"/>
    <col min="2050" max="2050" width="10.85546875" style="2" customWidth="1"/>
    <col min="2051" max="2051" width="12.42578125" style="2" customWidth="1"/>
    <col min="2052" max="2053" width="11.7109375" style="2" customWidth="1"/>
    <col min="2054" max="2054" width="12.42578125" style="2" customWidth="1"/>
    <col min="2055" max="2056" width="11.7109375" style="2" customWidth="1"/>
    <col min="2057" max="2057" width="12.42578125" style="2" customWidth="1"/>
    <col min="2058" max="2059" width="11.7109375" style="2" customWidth="1"/>
    <col min="2060" max="2284" width="9.140625" style="2"/>
    <col min="2285" max="2285" width="14" style="2" customWidth="1"/>
    <col min="2286" max="2286" width="11.85546875" style="2" customWidth="1"/>
    <col min="2287" max="2287" width="10.28515625" style="2" customWidth="1"/>
    <col min="2288" max="2288" width="10.85546875" style="2" customWidth="1"/>
    <col min="2289" max="2289" width="11.85546875" style="2" customWidth="1"/>
    <col min="2290" max="2290" width="10" style="2" customWidth="1"/>
    <col min="2291" max="2291" width="11.42578125" style="2" customWidth="1"/>
    <col min="2292" max="2292" width="12.42578125" style="2" customWidth="1"/>
    <col min="2293" max="2293" width="10.140625" style="2" customWidth="1"/>
    <col min="2294" max="2294" width="11.140625" style="2" customWidth="1"/>
    <col min="2295" max="2295" width="11.5703125" style="2" customWidth="1"/>
    <col min="2296" max="2296" width="10.28515625" style="2" customWidth="1"/>
    <col min="2297" max="2297" width="10.85546875" style="2" customWidth="1"/>
    <col min="2298" max="2298" width="12" style="2" customWidth="1"/>
    <col min="2299" max="2299" width="10.28515625" style="2" customWidth="1"/>
    <col min="2300" max="2300" width="11.28515625" style="2" customWidth="1"/>
    <col min="2301" max="2301" width="11.85546875" style="2" customWidth="1"/>
    <col min="2302" max="2302" width="10" style="2" customWidth="1"/>
    <col min="2303" max="2303" width="10.5703125" style="2" customWidth="1"/>
    <col min="2304" max="2304" width="11.42578125" style="2" customWidth="1"/>
    <col min="2305" max="2305" width="9.85546875" style="2" customWidth="1"/>
    <col min="2306" max="2306" width="10.85546875" style="2" customWidth="1"/>
    <col min="2307" max="2307" width="12.42578125" style="2" customWidth="1"/>
    <col min="2308" max="2309" width="11.7109375" style="2" customWidth="1"/>
    <col min="2310" max="2310" width="12.42578125" style="2" customWidth="1"/>
    <col min="2311" max="2312" width="11.7109375" style="2" customWidth="1"/>
    <col min="2313" max="2313" width="12.42578125" style="2" customWidth="1"/>
    <col min="2314" max="2315" width="11.7109375" style="2" customWidth="1"/>
    <col min="2316" max="2540" width="9.140625" style="2"/>
    <col min="2541" max="2541" width="14" style="2" customWidth="1"/>
    <col min="2542" max="2542" width="11.85546875" style="2" customWidth="1"/>
    <col min="2543" max="2543" width="10.28515625" style="2" customWidth="1"/>
    <col min="2544" max="2544" width="10.85546875" style="2" customWidth="1"/>
    <col min="2545" max="2545" width="11.85546875" style="2" customWidth="1"/>
    <col min="2546" max="2546" width="10" style="2" customWidth="1"/>
    <col min="2547" max="2547" width="11.42578125" style="2" customWidth="1"/>
    <col min="2548" max="2548" width="12.42578125" style="2" customWidth="1"/>
    <col min="2549" max="2549" width="10.140625" style="2" customWidth="1"/>
    <col min="2550" max="2550" width="11.140625" style="2" customWidth="1"/>
    <col min="2551" max="2551" width="11.5703125" style="2" customWidth="1"/>
    <col min="2552" max="2552" width="10.28515625" style="2" customWidth="1"/>
    <col min="2553" max="2553" width="10.85546875" style="2" customWidth="1"/>
    <col min="2554" max="2554" width="12" style="2" customWidth="1"/>
    <col min="2555" max="2555" width="10.28515625" style="2" customWidth="1"/>
    <col min="2556" max="2556" width="11.28515625" style="2" customWidth="1"/>
    <col min="2557" max="2557" width="11.85546875" style="2" customWidth="1"/>
    <col min="2558" max="2558" width="10" style="2" customWidth="1"/>
    <col min="2559" max="2559" width="10.5703125" style="2" customWidth="1"/>
    <col min="2560" max="2560" width="11.42578125" style="2" customWidth="1"/>
    <col min="2561" max="2561" width="9.85546875" style="2" customWidth="1"/>
    <col min="2562" max="2562" width="10.85546875" style="2" customWidth="1"/>
    <col min="2563" max="2563" width="12.42578125" style="2" customWidth="1"/>
    <col min="2564" max="2565" width="11.7109375" style="2" customWidth="1"/>
    <col min="2566" max="2566" width="12.42578125" style="2" customWidth="1"/>
    <col min="2567" max="2568" width="11.7109375" style="2" customWidth="1"/>
    <col min="2569" max="2569" width="12.42578125" style="2" customWidth="1"/>
    <col min="2570" max="2571" width="11.7109375" style="2" customWidth="1"/>
    <col min="2572" max="2796" width="9.140625" style="2"/>
    <col min="2797" max="2797" width="14" style="2" customWidth="1"/>
    <col min="2798" max="2798" width="11.85546875" style="2" customWidth="1"/>
    <col min="2799" max="2799" width="10.28515625" style="2" customWidth="1"/>
    <col min="2800" max="2800" width="10.85546875" style="2" customWidth="1"/>
    <col min="2801" max="2801" width="11.85546875" style="2" customWidth="1"/>
    <col min="2802" max="2802" width="10" style="2" customWidth="1"/>
    <col min="2803" max="2803" width="11.42578125" style="2" customWidth="1"/>
    <col min="2804" max="2804" width="12.42578125" style="2" customWidth="1"/>
    <col min="2805" max="2805" width="10.140625" style="2" customWidth="1"/>
    <col min="2806" max="2806" width="11.140625" style="2" customWidth="1"/>
    <col min="2807" max="2807" width="11.5703125" style="2" customWidth="1"/>
    <col min="2808" max="2808" width="10.28515625" style="2" customWidth="1"/>
    <col min="2809" max="2809" width="10.85546875" style="2" customWidth="1"/>
    <col min="2810" max="2810" width="12" style="2" customWidth="1"/>
    <col min="2811" max="2811" width="10.28515625" style="2" customWidth="1"/>
    <col min="2812" max="2812" width="11.28515625" style="2" customWidth="1"/>
    <col min="2813" max="2813" width="11.85546875" style="2" customWidth="1"/>
    <col min="2814" max="2814" width="10" style="2" customWidth="1"/>
    <col min="2815" max="2815" width="10.5703125" style="2" customWidth="1"/>
    <col min="2816" max="2816" width="11.42578125" style="2" customWidth="1"/>
    <col min="2817" max="2817" width="9.85546875" style="2" customWidth="1"/>
    <col min="2818" max="2818" width="10.85546875" style="2" customWidth="1"/>
    <col min="2819" max="2819" width="12.42578125" style="2" customWidth="1"/>
    <col min="2820" max="2821" width="11.7109375" style="2" customWidth="1"/>
    <col min="2822" max="2822" width="12.42578125" style="2" customWidth="1"/>
    <col min="2823" max="2824" width="11.7109375" style="2" customWidth="1"/>
    <col min="2825" max="2825" width="12.42578125" style="2" customWidth="1"/>
    <col min="2826" max="2827" width="11.7109375" style="2" customWidth="1"/>
    <col min="2828" max="3052" width="9.140625" style="2"/>
    <col min="3053" max="3053" width="14" style="2" customWidth="1"/>
    <col min="3054" max="3054" width="11.85546875" style="2" customWidth="1"/>
    <col min="3055" max="3055" width="10.28515625" style="2" customWidth="1"/>
    <col min="3056" max="3056" width="10.85546875" style="2" customWidth="1"/>
    <col min="3057" max="3057" width="11.85546875" style="2" customWidth="1"/>
    <col min="3058" max="3058" width="10" style="2" customWidth="1"/>
    <col min="3059" max="3059" width="11.42578125" style="2" customWidth="1"/>
    <col min="3060" max="3060" width="12.42578125" style="2" customWidth="1"/>
    <col min="3061" max="3061" width="10.140625" style="2" customWidth="1"/>
    <col min="3062" max="3062" width="11.140625" style="2" customWidth="1"/>
    <col min="3063" max="3063" width="11.5703125" style="2" customWidth="1"/>
    <col min="3064" max="3064" width="10.28515625" style="2" customWidth="1"/>
    <col min="3065" max="3065" width="10.85546875" style="2" customWidth="1"/>
    <col min="3066" max="3066" width="12" style="2" customWidth="1"/>
    <col min="3067" max="3067" width="10.28515625" style="2" customWidth="1"/>
    <col min="3068" max="3068" width="11.28515625" style="2" customWidth="1"/>
    <col min="3069" max="3069" width="11.85546875" style="2" customWidth="1"/>
    <col min="3070" max="3070" width="10" style="2" customWidth="1"/>
    <col min="3071" max="3071" width="10.5703125" style="2" customWidth="1"/>
    <col min="3072" max="3072" width="11.42578125" style="2" customWidth="1"/>
    <col min="3073" max="3073" width="9.85546875" style="2" customWidth="1"/>
    <col min="3074" max="3074" width="10.85546875" style="2" customWidth="1"/>
    <col min="3075" max="3075" width="12.42578125" style="2" customWidth="1"/>
    <col min="3076" max="3077" width="11.7109375" style="2" customWidth="1"/>
    <col min="3078" max="3078" width="12.42578125" style="2" customWidth="1"/>
    <col min="3079" max="3080" width="11.7109375" style="2" customWidth="1"/>
    <col min="3081" max="3081" width="12.42578125" style="2" customWidth="1"/>
    <col min="3082" max="3083" width="11.7109375" style="2" customWidth="1"/>
    <col min="3084" max="3308" width="9.140625" style="2"/>
    <col min="3309" max="3309" width="14" style="2" customWidth="1"/>
    <col min="3310" max="3310" width="11.85546875" style="2" customWidth="1"/>
    <col min="3311" max="3311" width="10.28515625" style="2" customWidth="1"/>
    <col min="3312" max="3312" width="10.85546875" style="2" customWidth="1"/>
    <col min="3313" max="3313" width="11.85546875" style="2" customWidth="1"/>
    <col min="3314" max="3314" width="10" style="2" customWidth="1"/>
    <col min="3315" max="3315" width="11.42578125" style="2" customWidth="1"/>
    <col min="3316" max="3316" width="12.42578125" style="2" customWidth="1"/>
    <col min="3317" max="3317" width="10.140625" style="2" customWidth="1"/>
    <col min="3318" max="3318" width="11.140625" style="2" customWidth="1"/>
    <col min="3319" max="3319" width="11.5703125" style="2" customWidth="1"/>
    <col min="3320" max="3320" width="10.28515625" style="2" customWidth="1"/>
    <col min="3321" max="3321" width="10.85546875" style="2" customWidth="1"/>
    <col min="3322" max="3322" width="12" style="2" customWidth="1"/>
    <col min="3323" max="3323" width="10.28515625" style="2" customWidth="1"/>
    <col min="3324" max="3324" width="11.28515625" style="2" customWidth="1"/>
    <col min="3325" max="3325" width="11.85546875" style="2" customWidth="1"/>
    <col min="3326" max="3326" width="10" style="2" customWidth="1"/>
    <col min="3327" max="3327" width="10.5703125" style="2" customWidth="1"/>
    <col min="3328" max="3328" width="11.42578125" style="2" customWidth="1"/>
    <col min="3329" max="3329" width="9.85546875" style="2" customWidth="1"/>
    <col min="3330" max="3330" width="10.85546875" style="2" customWidth="1"/>
    <col min="3331" max="3331" width="12.42578125" style="2" customWidth="1"/>
    <col min="3332" max="3333" width="11.7109375" style="2" customWidth="1"/>
    <col min="3334" max="3334" width="12.42578125" style="2" customWidth="1"/>
    <col min="3335" max="3336" width="11.7109375" style="2" customWidth="1"/>
    <col min="3337" max="3337" width="12.42578125" style="2" customWidth="1"/>
    <col min="3338" max="3339" width="11.7109375" style="2" customWidth="1"/>
    <col min="3340" max="3564" width="9.140625" style="2"/>
    <col min="3565" max="3565" width="14" style="2" customWidth="1"/>
    <col min="3566" max="3566" width="11.85546875" style="2" customWidth="1"/>
    <col min="3567" max="3567" width="10.28515625" style="2" customWidth="1"/>
    <col min="3568" max="3568" width="10.85546875" style="2" customWidth="1"/>
    <col min="3569" max="3569" width="11.85546875" style="2" customWidth="1"/>
    <col min="3570" max="3570" width="10" style="2" customWidth="1"/>
    <col min="3571" max="3571" width="11.42578125" style="2" customWidth="1"/>
    <col min="3572" max="3572" width="12.42578125" style="2" customWidth="1"/>
    <col min="3573" max="3573" width="10.140625" style="2" customWidth="1"/>
    <col min="3574" max="3574" width="11.140625" style="2" customWidth="1"/>
    <col min="3575" max="3575" width="11.5703125" style="2" customWidth="1"/>
    <col min="3576" max="3576" width="10.28515625" style="2" customWidth="1"/>
    <col min="3577" max="3577" width="10.85546875" style="2" customWidth="1"/>
    <col min="3578" max="3578" width="12" style="2" customWidth="1"/>
    <col min="3579" max="3579" width="10.28515625" style="2" customWidth="1"/>
    <col min="3580" max="3580" width="11.28515625" style="2" customWidth="1"/>
    <col min="3581" max="3581" width="11.85546875" style="2" customWidth="1"/>
    <col min="3582" max="3582" width="10" style="2" customWidth="1"/>
    <col min="3583" max="3583" width="10.5703125" style="2" customWidth="1"/>
    <col min="3584" max="3584" width="11.42578125" style="2" customWidth="1"/>
    <col min="3585" max="3585" width="9.85546875" style="2" customWidth="1"/>
    <col min="3586" max="3586" width="10.85546875" style="2" customWidth="1"/>
    <col min="3587" max="3587" width="12.42578125" style="2" customWidth="1"/>
    <col min="3588" max="3589" width="11.7109375" style="2" customWidth="1"/>
    <col min="3590" max="3590" width="12.42578125" style="2" customWidth="1"/>
    <col min="3591" max="3592" width="11.7109375" style="2" customWidth="1"/>
    <col min="3593" max="3593" width="12.42578125" style="2" customWidth="1"/>
    <col min="3594" max="3595" width="11.7109375" style="2" customWidth="1"/>
    <col min="3596" max="3820" width="9.140625" style="2"/>
    <col min="3821" max="3821" width="14" style="2" customWidth="1"/>
    <col min="3822" max="3822" width="11.85546875" style="2" customWidth="1"/>
    <col min="3823" max="3823" width="10.28515625" style="2" customWidth="1"/>
    <col min="3824" max="3824" width="10.85546875" style="2" customWidth="1"/>
    <col min="3825" max="3825" width="11.85546875" style="2" customWidth="1"/>
    <col min="3826" max="3826" width="10" style="2" customWidth="1"/>
    <col min="3827" max="3827" width="11.42578125" style="2" customWidth="1"/>
    <col min="3828" max="3828" width="12.42578125" style="2" customWidth="1"/>
    <col min="3829" max="3829" width="10.140625" style="2" customWidth="1"/>
    <col min="3830" max="3830" width="11.140625" style="2" customWidth="1"/>
    <col min="3831" max="3831" width="11.5703125" style="2" customWidth="1"/>
    <col min="3832" max="3832" width="10.28515625" style="2" customWidth="1"/>
    <col min="3833" max="3833" width="10.85546875" style="2" customWidth="1"/>
    <col min="3834" max="3834" width="12" style="2" customWidth="1"/>
    <col min="3835" max="3835" width="10.28515625" style="2" customWidth="1"/>
    <col min="3836" max="3836" width="11.28515625" style="2" customWidth="1"/>
    <col min="3837" max="3837" width="11.85546875" style="2" customWidth="1"/>
    <col min="3838" max="3838" width="10" style="2" customWidth="1"/>
    <col min="3839" max="3839" width="10.5703125" style="2" customWidth="1"/>
    <col min="3840" max="3840" width="11.42578125" style="2" customWidth="1"/>
    <col min="3841" max="3841" width="9.85546875" style="2" customWidth="1"/>
    <col min="3842" max="3842" width="10.85546875" style="2" customWidth="1"/>
    <col min="3843" max="3843" width="12.42578125" style="2" customWidth="1"/>
    <col min="3844" max="3845" width="11.7109375" style="2" customWidth="1"/>
    <col min="3846" max="3846" width="12.42578125" style="2" customWidth="1"/>
    <col min="3847" max="3848" width="11.7109375" style="2" customWidth="1"/>
    <col min="3849" max="3849" width="12.42578125" style="2" customWidth="1"/>
    <col min="3850" max="3851" width="11.7109375" style="2" customWidth="1"/>
    <col min="3852" max="4076" width="9.140625" style="2"/>
    <col min="4077" max="4077" width="14" style="2" customWidth="1"/>
    <col min="4078" max="4078" width="11.85546875" style="2" customWidth="1"/>
    <col min="4079" max="4079" width="10.28515625" style="2" customWidth="1"/>
    <col min="4080" max="4080" width="10.85546875" style="2" customWidth="1"/>
    <col min="4081" max="4081" width="11.85546875" style="2" customWidth="1"/>
    <col min="4082" max="4082" width="10" style="2" customWidth="1"/>
    <col min="4083" max="4083" width="11.42578125" style="2" customWidth="1"/>
    <col min="4084" max="4084" width="12.42578125" style="2" customWidth="1"/>
    <col min="4085" max="4085" width="10.140625" style="2" customWidth="1"/>
    <col min="4086" max="4086" width="11.140625" style="2" customWidth="1"/>
    <col min="4087" max="4087" width="11.5703125" style="2" customWidth="1"/>
    <col min="4088" max="4088" width="10.28515625" style="2" customWidth="1"/>
    <col min="4089" max="4089" width="10.85546875" style="2" customWidth="1"/>
    <col min="4090" max="4090" width="12" style="2" customWidth="1"/>
    <col min="4091" max="4091" width="10.28515625" style="2" customWidth="1"/>
    <col min="4092" max="4092" width="11.28515625" style="2" customWidth="1"/>
    <col min="4093" max="4093" width="11.85546875" style="2" customWidth="1"/>
    <col min="4094" max="4094" width="10" style="2" customWidth="1"/>
    <col min="4095" max="4095" width="10.5703125" style="2" customWidth="1"/>
    <col min="4096" max="4096" width="11.42578125" style="2" customWidth="1"/>
    <col min="4097" max="4097" width="9.85546875" style="2" customWidth="1"/>
    <col min="4098" max="4098" width="10.85546875" style="2" customWidth="1"/>
    <col min="4099" max="4099" width="12.42578125" style="2" customWidth="1"/>
    <col min="4100" max="4101" width="11.7109375" style="2" customWidth="1"/>
    <col min="4102" max="4102" width="12.42578125" style="2" customWidth="1"/>
    <col min="4103" max="4104" width="11.7109375" style="2" customWidth="1"/>
    <col min="4105" max="4105" width="12.42578125" style="2" customWidth="1"/>
    <col min="4106" max="4107" width="11.7109375" style="2" customWidth="1"/>
    <col min="4108" max="4332" width="9.140625" style="2"/>
    <col min="4333" max="4333" width="14" style="2" customWidth="1"/>
    <col min="4334" max="4334" width="11.85546875" style="2" customWidth="1"/>
    <col min="4335" max="4335" width="10.28515625" style="2" customWidth="1"/>
    <col min="4336" max="4336" width="10.85546875" style="2" customWidth="1"/>
    <col min="4337" max="4337" width="11.85546875" style="2" customWidth="1"/>
    <col min="4338" max="4338" width="10" style="2" customWidth="1"/>
    <col min="4339" max="4339" width="11.42578125" style="2" customWidth="1"/>
    <col min="4340" max="4340" width="12.42578125" style="2" customWidth="1"/>
    <col min="4341" max="4341" width="10.140625" style="2" customWidth="1"/>
    <col min="4342" max="4342" width="11.140625" style="2" customWidth="1"/>
    <col min="4343" max="4343" width="11.5703125" style="2" customWidth="1"/>
    <col min="4344" max="4344" width="10.28515625" style="2" customWidth="1"/>
    <col min="4345" max="4345" width="10.85546875" style="2" customWidth="1"/>
    <col min="4346" max="4346" width="12" style="2" customWidth="1"/>
    <col min="4347" max="4347" width="10.28515625" style="2" customWidth="1"/>
    <col min="4348" max="4348" width="11.28515625" style="2" customWidth="1"/>
    <col min="4349" max="4349" width="11.85546875" style="2" customWidth="1"/>
    <col min="4350" max="4350" width="10" style="2" customWidth="1"/>
    <col min="4351" max="4351" width="10.5703125" style="2" customWidth="1"/>
    <col min="4352" max="4352" width="11.42578125" style="2" customWidth="1"/>
    <col min="4353" max="4353" width="9.85546875" style="2" customWidth="1"/>
    <col min="4354" max="4354" width="10.85546875" style="2" customWidth="1"/>
    <col min="4355" max="4355" width="12.42578125" style="2" customWidth="1"/>
    <col min="4356" max="4357" width="11.7109375" style="2" customWidth="1"/>
    <col min="4358" max="4358" width="12.42578125" style="2" customWidth="1"/>
    <col min="4359" max="4360" width="11.7109375" style="2" customWidth="1"/>
    <col min="4361" max="4361" width="12.42578125" style="2" customWidth="1"/>
    <col min="4362" max="4363" width="11.7109375" style="2" customWidth="1"/>
    <col min="4364" max="4588" width="9.140625" style="2"/>
    <col min="4589" max="4589" width="14" style="2" customWidth="1"/>
    <col min="4590" max="4590" width="11.85546875" style="2" customWidth="1"/>
    <col min="4591" max="4591" width="10.28515625" style="2" customWidth="1"/>
    <col min="4592" max="4592" width="10.85546875" style="2" customWidth="1"/>
    <col min="4593" max="4593" width="11.85546875" style="2" customWidth="1"/>
    <col min="4594" max="4594" width="10" style="2" customWidth="1"/>
    <col min="4595" max="4595" width="11.42578125" style="2" customWidth="1"/>
    <col min="4596" max="4596" width="12.42578125" style="2" customWidth="1"/>
    <col min="4597" max="4597" width="10.140625" style="2" customWidth="1"/>
    <col min="4598" max="4598" width="11.140625" style="2" customWidth="1"/>
    <col min="4599" max="4599" width="11.5703125" style="2" customWidth="1"/>
    <col min="4600" max="4600" width="10.28515625" style="2" customWidth="1"/>
    <col min="4601" max="4601" width="10.85546875" style="2" customWidth="1"/>
    <col min="4602" max="4602" width="12" style="2" customWidth="1"/>
    <col min="4603" max="4603" width="10.28515625" style="2" customWidth="1"/>
    <col min="4604" max="4604" width="11.28515625" style="2" customWidth="1"/>
    <col min="4605" max="4605" width="11.85546875" style="2" customWidth="1"/>
    <col min="4606" max="4606" width="10" style="2" customWidth="1"/>
    <col min="4607" max="4607" width="10.5703125" style="2" customWidth="1"/>
    <col min="4608" max="4608" width="11.42578125" style="2" customWidth="1"/>
    <col min="4609" max="4609" width="9.85546875" style="2" customWidth="1"/>
    <col min="4610" max="4610" width="10.85546875" style="2" customWidth="1"/>
    <col min="4611" max="4611" width="12.42578125" style="2" customWidth="1"/>
    <col min="4612" max="4613" width="11.7109375" style="2" customWidth="1"/>
    <col min="4614" max="4614" width="12.42578125" style="2" customWidth="1"/>
    <col min="4615" max="4616" width="11.7109375" style="2" customWidth="1"/>
    <col min="4617" max="4617" width="12.42578125" style="2" customWidth="1"/>
    <col min="4618" max="4619" width="11.7109375" style="2" customWidth="1"/>
    <col min="4620" max="4844" width="9.140625" style="2"/>
    <col min="4845" max="4845" width="14" style="2" customWidth="1"/>
    <col min="4846" max="4846" width="11.85546875" style="2" customWidth="1"/>
    <col min="4847" max="4847" width="10.28515625" style="2" customWidth="1"/>
    <col min="4848" max="4848" width="10.85546875" style="2" customWidth="1"/>
    <col min="4849" max="4849" width="11.85546875" style="2" customWidth="1"/>
    <col min="4850" max="4850" width="10" style="2" customWidth="1"/>
    <col min="4851" max="4851" width="11.42578125" style="2" customWidth="1"/>
    <col min="4852" max="4852" width="12.42578125" style="2" customWidth="1"/>
    <col min="4853" max="4853" width="10.140625" style="2" customWidth="1"/>
    <col min="4854" max="4854" width="11.140625" style="2" customWidth="1"/>
    <col min="4855" max="4855" width="11.5703125" style="2" customWidth="1"/>
    <col min="4856" max="4856" width="10.28515625" style="2" customWidth="1"/>
    <col min="4857" max="4857" width="10.85546875" style="2" customWidth="1"/>
    <col min="4858" max="4858" width="12" style="2" customWidth="1"/>
    <col min="4859" max="4859" width="10.28515625" style="2" customWidth="1"/>
    <col min="4860" max="4860" width="11.28515625" style="2" customWidth="1"/>
    <col min="4861" max="4861" width="11.85546875" style="2" customWidth="1"/>
    <col min="4862" max="4862" width="10" style="2" customWidth="1"/>
    <col min="4863" max="4863" width="10.5703125" style="2" customWidth="1"/>
    <col min="4864" max="4864" width="11.42578125" style="2" customWidth="1"/>
    <col min="4865" max="4865" width="9.85546875" style="2" customWidth="1"/>
    <col min="4866" max="4866" width="10.85546875" style="2" customWidth="1"/>
    <col min="4867" max="4867" width="12.42578125" style="2" customWidth="1"/>
    <col min="4868" max="4869" width="11.7109375" style="2" customWidth="1"/>
    <col min="4870" max="4870" width="12.42578125" style="2" customWidth="1"/>
    <col min="4871" max="4872" width="11.7109375" style="2" customWidth="1"/>
    <col min="4873" max="4873" width="12.42578125" style="2" customWidth="1"/>
    <col min="4874" max="4875" width="11.7109375" style="2" customWidth="1"/>
    <col min="4876" max="5100" width="9.140625" style="2"/>
    <col min="5101" max="5101" width="14" style="2" customWidth="1"/>
    <col min="5102" max="5102" width="11.85546875" style="2" customWidth="1"/>
    <col min="5103" max="5103" width="10.28515625" style="2" customWidth="1"/>
    <col min="5104" max="5104" width="10.85546875" style="2" customWidth="1"/>
    <col min="5105" max="5105" width="11.85546875" style="2" customWidth="1"/>
    <col min="5106" max="5106" width="10" style="2" customWidth="1"/>
    <col min="5107" max="5107" width="11.42578125" style="2" customWidth="1"/>
    <col min="5108" max="5108" width="12.42578125" style="2" customWidth="1"/>
    <col min="5109" max="5109" width="10.140625" style="2" customWidth="1"/>
    <col min="5110" max="5110" width="11.140625" style="2" customWidth="1"/>
    <col min="5111" max="5111" width="11.5703125" style="2" customWidth="1"/>
    <col min="5112" max="5112" width="10.28515625" style="2" customWidth="1"/>
    <col min="5113" max="5113" width="10.85546875" style="2" customWidth="1"/>
    <col min="5114" max="5114" width="12" style="2" customWidth="1"/>
    <col min="5115" max="5115" width="10.28515625" style="2" customWidth="1"/>
    <col min="5116" max="5116" width="11.28515625" style="2" customWidth="1"/>
    <col min="5117" max="5117" width="11.85546875" style="2" customWidth="1"/>
    <col min="5118" max="5118" width="10" style="2" customWidth="1"/>
    <col min="5119" max="5119" width="10.5703125" style="2" customWidth="1"/>
    <col min="5120" max="5120" width="11.42578125" style="2" customWidth="1"/>
    <col min="5121" max="5121" width="9.85546875" style="2" customWidth="1"/>
    <col min="5122" max="5122" width="10.85546875" style="2" customWidth="1"/>
    <col min="5123" max="5123" width="12.42578125" style="2" customWidth="1"/>
    <col min="5124" max="5125" width="11.7109375" style="2" customWidth="1"/>
    <col min="5126" max="5126" width="12.42578125" style="2" customWidth="1"/>
    <col min="5127" max="5128" width="11.7109375" style="2" customWidth="1"/>
    <col min="5129" max="5129" width="12.42578125" style="2" customWidth="1"/>
    <col min="5130" max="5131" width="11.7109375" style="2" customWidth="1"/>
    <col min="5132" max="5356" width="9.140625" style="2"/>
    <col min="5357" max="5357" width="14" style="2" customWidth="1"/>
    <col min="5358" max="5358" width="11.85546875" style="2" customWidth="1"/>
    <col min="5359" max="5359" width="10.28515625" style="2" customWidth="1"/>
    <col min="5360" max="5360" width="10.85546875" style="2" customWidth="1"/>
    <col min="5361" max="5361" width="11.85546875" style="2" customWidth="1"/>
    <col min="5362" max="5362" width="10" style="2" customWidth="1"/>
    <col min="5363" max="5363" width="11.42578125" style="2" customWidth="1"/>
    <col min="5364" max="5364" width="12.42578125" style="2" customWidth="1"/>
    <col min="5365" max="5365" width="10.140625" style="2" customWidth="1"/>
    <col min="5366" max="5366" width="11.140625" style="2" customWidth="1"/>
    <col min="5367" max="5367" width="11.5703125" style="2" customWidth="1"/>
    <col min="5368" max="5368" width="10.28515625" style="2" customWidth="1"/>
    <col min="5369" max="5369" width="10.85546875" style="2" customWidth="1"/>
    <col min="5370" max="5370" width="12" style="2" customWidth="1"/>
    <col min="5371" max="5371" width="10.28515625" style="2" customWidth="1"/>
    <col min="5372" max="5372" width="11.28515625" style="2" customWidth="1"/>
    <col min="5373" max="5373" width="11.85546875" style="2" customWidth="1"/>
    <col min="5374" max="5374" width="10" style="2" customWidth="1"/>
    <col min="5375" max="5375" width="10.5703125" style="2" customWidth="1"/>
    <col min="5376" max="5376" width="11.42578125" style="2" customWidth="1"/>
    <col min="5377" max="5377" width="9.85546875" style="2" customWidth="1"/>
    <col min="5378" max="5378" width="10.85546875" style="2" customWidth="1"/>
    <col min="5379" max="5379" width="12.42578125" style="2" customWidth="1"/>
    <col min="5380" max="5381" width="11.7109375" style="2" customWidth="1"/>
    <col min="5382" max="5382" width="12.42578125" style="2" customWidth="1"/>
    <col min="5383" max="5384" width="11.7109375" style="2" customWidth="1"/>
    <col min="5385" max="5385" width="12.42578125" style="2" customWidth="1"/>
    <col min="5386" max="5387" width="11.7109375" style="2" customWidth="1"/>
    <col min="5388" max="5612" width="9.140625" style="2"/>
    <col min="5613" max="5613" width="14" style="2" customWidth="1"/>
    <col min="5614" max="5614" width="11.85546875" style="2" customWidth="1"/>
    <col min="5615" max="5615" width="10.28515625" style="2" customWidth="1"/>
    <col min="5616" max="5616" width="10.85546875" style="2" customWidth="1"/>
    <col min="5617" max="5617" width="11.85546875" style="2" customWidth="1"/>
    <col min="5618" max="5618" width="10" style="2" customWidth="1"/>
    <col min="5619" max="5619" width="11.42578125" style="2" customWidth="1"/>
    <col min="5620" max="5620" width="12.42578125" style="2" customWidth="1"/>
    <col min="5621" max="5621" width="10.140625" style="2" customWidth="1"/>
    <col min="5622" max="5622" width="11.140625" style="2" customWidth="1"/>
    <col min="5623" max="5623" width="11.5703125" style="2" customWidth="1"/>
    <col min="5624" max="5624" width="10.28515625" style="2" customWidth="1"/>
    <col min="5625" max="5625" width="10.85546875" style="2" customWidth="1"/>
    <col min="5626" max="5626" width="12" style="2" customWidth="1"/>
    <col min="5627" max="5627" width="10.28515625" style="2" customWidth="1"/>
    <col min="5628" max="5628" width="11.28515625" style="2" customWidth="1"/>
    <col min="5629" max="5629" width="11.85546875" style="2" customWidth="1"/>
    <col min="5630" max="5630" width="10" style="2" customWidth="1"/>
    <col min="5631" max="5631" width="10.5703125" style="2" customWidth="1"/>
    <col min="5632" max="5632" width="11.42578125" style="2" customWidth="1"/>
    <col min="5633" max="5633" width="9.85546875" style="2" customWidth="1"/>
    <col min="5634" max="5634" width="10.85546875" style="2" customWidth="1"/>
    <col min="5635" max="5635" width="12.42578125" style="2" customWidth="1"/>
    <col min="5636" max="5637" width="11.7109375" style="2" customWidth="1"/>
    <col min="5638" max="5638" width="12.42578125" style="2" customWidth="1"/>
    <col min="5639" max="5640" width="11.7109375" style="2" customWidth="1"/>
    <col min="5641" max="5641" width="12.42578125" style="2" customWidth="1"/>
    <col min="5642" max="5643" width="11.7109375" style="2" customWidth="1"/>
    <col min="5644" max="5868" width="9.140625" style="2"/>
    <col min="5869" max="5869" width="14" style="2" customWidth="1"/>
    <col min="5870" max="5870" width="11.85546875" style="2" customWidth="1"/>
    <col min="5871" max="5871" width="10.28515625" style="2" customWidth="1"/>
    <col min="5872" max="5872" width="10.85546875" style="2" customWidth="1"/>
    <col min="5873" max="5873" width="11.85546875" style="2" customWidth="1"/>
    <col min="5874" max="5874" width="10" style="2" customWidth="1"/>
    <col min="5875" max="5875" width="11.42578125" style="2" customWidth="1"/>
    <col min="5876" max="5876" width="12.42578125" style="2" customWidth="1"/>
    <col min="5877" max="5877" width="10.140625" style="2" customWidth="1"/>
    <col min="5878" max="5878" width="11.140625" style="2" customWidth="1"/>
    <col min="5879" max="5879" width="11.5703125" style="2" customWidth="1"/>
    <col min="5880" max="5880" width="10.28515625" style="2" customWidth="1"/>
    <col min="5881" max="5881" width="10.85546875" style="2" customWidth="1"/>
    <col min="5882" max="5882" width="12" style="2" customWidth="1"/>
    <col min="5883" max="5883" width="10.28515625" style="2" customWidth="1"/>
    <col min="5884" max="5884" width="11.28515625" style="2" customWidth="1"/>
    <col min="5885" max="5885" width="11.85546875" style="2" customWidth="1"/>
    <col min="5886" max="5886" width="10" style="2" customWidth="1"/>
    <col min="5887" max="5887" width="10.5703125" style="2" customWidth="1"/>
    <col min="5888" max="5888" width="11.42578125" style="2" customWidth="1"/>
    <col min="5889" max="5889" width="9.85546875" style="2" customWidth="1"/>
    <col min="5890" max="5890" width="10.85546875" style="2" customWidth="1"/>
    <col min="5891" max="5891" width="12.42578125" style="2" customWidth="1"/>
    <col min="5892" max="5893" width="11.7109375" style="2" customWidth="1"/>
    <col min="5894" max="5894" width="12.42578125" style="2" customWidth="1"/>
    <col min="5895" max="5896" width="11.7109375" style="2" customWidth="1"/>
    <col min="5897" max="5897" width="12.42578125" style="2" customWidth="1"/>
    <col min="5898" max="5899" width="11.7109375" style="2" customWidth="1"/>
    <col min="5900" max="6124" width="9.140625" style="2"/>
    <col min="6125" max="6125" width="14" style="2" customWidth="1"/>
    <col min="6126" max="6126" width="11.85546875" style="2" customWidth="1"/>
    <col min="6127" max="6127" width="10.28515625" style="2" customWidth="1"/>
    <col min="6128" max="6128" width="10.85546875" style="2" customWidth="1"/>
    <col min="6129" max="6129" width="11.85546875" style="2" customWidth="1"/>
    <col min="6130" max="6130" width="10" style="2" customWidth="1"/>
    <col min="6131" max="6131" width="11.42578125" style="2" customWidth="1"/>
    <col min="6132" max="6132" width="12.42578125" style="2" customWidth="1"/>
    <col min="6133" max="6133" width="10.140625" style="2" customWidth="1"/>
    <col min="6134" max="6134" width="11.140625" style="2" customWidth="1"/>
    <col min="6135" max="6135" width="11.5703125" style="2" customWidth="1"/>
    <col min="6136" max="6136" width="10.28515625" style="2" customWidth="1"/>
    <col min="6137" max="6137" width="10.85546875" style="2" customWidth="1"/>
    <col min="6138" max="6138" width="12" style="2" customWidth="1"/>
    <col min="6139" max="6139" width="10.28515625" style="2" customWidth="1"/>
    <col min="6140" max="6140" width="11.28515625" style="2" customWidth="1"/>
    <col min="6141" max="6141" width="11.85546875" style="2" customWidth="1"/>
    <col min="6142" max="6142" width="10" style="2" customWidth="1"/>
    <col min="6143" max="6143" width="10.5703125" style="2" customWidth="1"/>
    <col min="6144" max="6144" width="11.42578125" style="2" customWidth="1"/>
    <col min="6145" max="6145" width="9.85546875" style="2" customWidth="1"/>
    <col min="6146" max="6146" width="10.85546875" style="2" customWidth="1"/>
    <col min="6147" max="6147" width="12.42578125" style="2" customWidth="1"/>
    <col min="6148" max="6149" width="11.7109375" style="2" customWidth="1"/>
    <col min="6150" max="6150" width="12.42578125" style="2" customWidth="1"/>
    <col min="6151" max="6152" width="11.7109375" style="2" customWidth="1"/>
    <col min="6153" max="6153" width="12.42578125" style="2" customWidth="1"/>
    <col min="6154" max="6155" width="11.7109375" style="2" customWidth="1"/>
    <col min="6156" max="6380" width="9.140625" style="2"/>
    <col min="6381" max="6381" width="14" style="2" customWidth="1"/>
    <col min="6382" max="6382" width="11.85546875" style="2" customWidth="1"/>
    <col min="6383" max="6383" width="10.28515625" style="2" customWidth="1"/>
    <col min="6384" max="6384" width="10.85546875" style="2" customWidth="1"/>
    <col min="6385" max="6385" width="11.85546875" style="2" customWidth="1"/>
    <col min="6386" max="6386" width="10" style="2" customWidth="1"/>
    <col min="6387" max="6387" width="11.42578125" style="2" customWidth="1"/>
    <col min="6388" max="6388" width="12.42578125" style="2" customWidth="1"/>
    <col min="6389" max="6389" width="10.140625" style="2" customWidth="1"/>
    <col min="6390" max="6390" width="11.140625" style="2" customWidth="1"/>
    <col min="6391" max="6391" width="11.5703125" style="2" customWidth="1"/>
    <col min="6392" max="6392" width="10.28515625" style="2" customWidth="1"/>
    <col min="6393" max="6393" width="10.85546875" style="2" customWidth="1"/>
    <col min="6394" max="6394" width="12" style="2" customWidth="1"/>
    <col min="6395" max="6395" width="10.28515625" style="2" customWidth="1"/>
    <col min="6396" max="6396" width="11.28515625" style="2" customWidth="1"/>
    <col min="6397" max="6397" width="11.85546875" style="2" customWidth="1"/>
    <col min="6398" max="6398" width="10" style="2" customWidth="1"/>
    <col min="6399" max="6399" width="10.5703125" style="2" customWidth="1"/>
    <col min="6400" max="6400" width="11.42578125" style="2" customWidth="1"/>
    <col min="6401" max="6401" width="9.85546875" style="2" customWidth="1"/>
    <col min="6402" max="6402" width="10.85546875" style="2" customWidth="1"/>
    <col min="6403" max="6403" width="12.42578125" style="2" customWidth="1"/>
    <col min="6404" max="6405" width="11.7109375" style="2" customWidth="1"/>
    <col min="6406" max="6406" width="12.42578125" style="2" customWidth="1"/>
    <col min="6407" max="6408" width="11.7109375" style="2" customWidth="1"/>
    <col min="6409" max="6409" width="12.42578125" style="2" customWidth="1"/>
    <col min="6410" max="6411" width="11.7109375" style="2" customWidth="1"/>
    <col min="6412" max="6636" width="9.140625" style="2"/>
    <col min="6637" max="6637" width="14" style="2" customWidth="1"/>
    <col min="6638" max="6638" width="11.85546875" style="2" customWidth="1"/>
    <col min="6639" max="6639" width="10.28515625" style="2" customWidth="1"/>
    <col min="6640" max="6640" width="10.85546875" style="2" customWidth="1"/>
    <col min="6641" max="6641" width="11.85546875" style="2" customWidth="1"/>
    <col min="6642" max="6642" width="10" style="2" customWidth="1"/>
    <col min="6643" max="6643" width="11.42578125" style="2" customWidth="1"/>
    <col min="6644" max="6644" width="12.42578125" style="2" customWidth="1"/>
    <col min="6645" max="6645" width="10.140625" style="2" customWidth="1"/>
    <col min="6646" max="6646" width="11.140625" style="2" customWidth="1"/>
    <col min="6647" max="6647" width="11.5703125" style="2" customWidth="1"/>
    <col min="6648" max="6648" width="10.28515625" style="2" customWidth="1"/>
    <col min="6649" max="6649" width="10.85546875" style="2" customWidth="1"/>
    <col min="6650" max="6650" width="12" style="2" customWidth="1"/>
    <col min="6651" max="6651" width="10.28515625" style="2" customWidth="1"/>
    <col min="6652" max="6652" width="11.28515625" style="2" customWidth="1"/>
    <col min="6653" max="6653" width="11.85546875" style="2" customWidth="1"/>
    <col min="6654" max="6654" width="10" style="2" customWidth="1"/>
    <col min="6655" max="6655" width="10.5703125" style="2" customWidth="1"/>
    <col min="6656" max="6656" width="11.42578125" style="2" customWidth="1"/>
    <col min="6657" max="6657" width="9.85546875" style="2" customWidth="1"/>
    <col min="6658" max="6658" width="10.85546875" style="2" customWidth="1"/>
    <col min="6659" max="6659" width="12.42578125" style="2" customWidth="1"/>
    <col min="6660" max="6661" width="11.7109375" style="2" customWidth="1"/>
    <col min="6662" max="6662" width="12.42578125" style="2" customWidth="1"/>
    <col min="6663" max="6664" width="11.7109375" style="2" customWidth="1"/>
    <col min="6665" max="6665" width="12.42578125" style="2" customWidth="1"/>
    <col min="6666" max="6667" width="11.7109375" style="2" customWidth="1"/>
    <col min="6668" max="6892" width="9.140625" style="2"/>
    <col min="6893" max="6893" width="14" style="2" customWidth="1"/>
    <col min="6894" max="6894" width="11.85546875" style="2" customWidth="1"/>
    <col min="6895" max="6895" width="10.28515625" style="2" customWidth="1"/>
    <col min="6896" max="6896" width="10.85546875" style="2" customWidth="1"/>
    <col min="6897" max="6897" width="11.85546875" style="2" customWidth="1"/>
    <col min="6898" max="6898" width="10" style="2" customWidth="1"/>
    <col min="6899" max="6899" width="11.42578125" style="2" customWidth="1"/>
    <col min="6900" max="6900" width="12.42578125" style="2" customWidth="1"/>
    <col min="6901" max="6901" width="10.140625" style="2" customWidth="1"/>
    <col min="6902" max="6902" width="11.140625" style="2" customWidth="1"/>
    <col min="6903" max="6903" width="11.5703125" style="2" customWidth="1"/>
    <col min="6904" max="6904" width="10.28515625" style="2" customWidth="1"/>
    <col min="6905" max="6905" width="10.85546875" style="2" customWidth="1"/>
    <col min="6906" max="6906" width="12" style="2" customWidth="1"/>
    <col min="6907" max="6907" width="10.28515625" style="2" customWidth="1"/>
    <col min="6908" max="6908" width="11.28515625" style="2" customWidth="1"/>
    <col min="6909" max="6909" width="11.85546875" style="2" customWidth="1"/>
    <col min="6910" max="6910" width="10" style="2" customWidth="1"/>
    <col min="6911" max="6911" width="10.5703125" style="2" customWidth="1"/>
    <col min="6912" max="6912" width="11.42578125" style="2" customWidth="1"/>
    <col min="6913" max="6913" width="9.85546875" style="2" customWidth="1"/>
    <col min="6914" max="6914" width="10.85546875" style="2" customWidth="1"/>
    <col min="6915" max="6915" width="12.42578125" style="2" customWidth="1"/>
    <col min="6916" max="6917" width="11.7109375" style="2" customWidth="1"/>
    <col min="6918" max="6918" width="12.42578125" style="2" customWidth="1"/>
    <col min="6919" max="6920" width="11.7109375" style="2" customWidth="1"/>
    <col min="6921" max="6921" width="12.42578125" style="2" customWidth="1"/>
    <col min="6922" max="6923" width="11.7109375" style="2" customWidth="1"/>
    <col min="6924" max="7148" width="9.140625" style="2"/>
    <col min="7149" max="7149" width="14" style="2" customWidth="1"/>
    <col min="7150" max="7150" width="11.85546875" style="2" customWidth="1"/>
    <col min="7151" max="7151" width="10.28515625" style="2" customWidth="1"/>
    <col min="7152" max="7152" width="10.85546875" style="2" customWidth="1"/>
    <col min="7153" max="7153" width="11.85546875" style="2" customWidth="1"/>
    <col min="7154" max="7154" width="10" style="2" customWidth="1"/>
    <col min="7155" max="7155" width="11.42578125" style="2" customWidth="1"/>
    <col min="7156" max="7156" width="12.42578125" style="2" customWidth="1"/>
    <col min="7157" max="7157" width="10.140625" style="2" customWidth="1"/>
    <col min="7158" max="7158" width="11.140625" style="2" customWidth="1"/>
    <col min="7159" max="7159" width="11.5703125" style="2" customWidth="1"/>
    <col min="7160" max="7160" width="10.28515625" style="2" customWidth="1"/>
    <col min="7161" max="7161" width="10.85546875" style="2" customWidth="1"/>
    <col min="7162" max="7162" width="12" style="2" customWidth="1"/>
    <col min="7163" max="7163" width="10.28515625" style="2" customWidth="1"/>
    <col min="7164" max="7164" width="11.28515625" style="2" customWidth="1"/>
    <col min="7165" max="7165" width="11.85546875" style="2" customWidth="1"/>
    <col min="7166" max="7166" width="10" style="2" customWidth="1"/>
    <col min="7167" max="7167" width="10.5703125" style="2" customWidth="1"/>
    <col min="7168" max="7168" width="11.42578125" style="2" customWidth="1"/>
    <col min="7169" max="7169" width="9.85546875" style="2" customWidth="1"/>
    <col min="7170" max="7170" width="10.85546875" style="2" customWidth="1"/>
    <col min="7171" max="7171" width="12.42578125" style="2" customWidth="1"/>
    <col min="7172" max="7173" width="11.7109375" style="2" customWidth="1"/>
    <col min="7174" max="7174" width="12.42578125" style="2" customWidth="1"/>
    <col min="7175" max="7176" width="11.7109375" style="2" customWidth="1"/>
    <col min="7177" max="7177" width="12.42578125" style="2" customWidth="1"/>
    <col min="7178" max="7179" width="11.7109375" style="2" customWidth="1"/>
    <col min="7180" max="7404" width="9.140625" style="2"/>
    <col min="7405" max="7405" width="14" style="2" customWidth="1"/>
    <col min="7406" max="7406" width="11.85546875" style="2" customWidth="1"/>
    <col min="7407" max="7407" width="10.28515625" style="2" customWidth="1"/>
    <col min="7408" max="7408" width="10.85546875" style="2" customWidth="1"/>
    <col min="7409" max="7409" width="11.85546875" style="2" customWidth="1"/>
    <col min="7410" max="7410" width="10" style="2" customWidth="1"/>
    <col min="7411" max="7411" width="11.42578125" style="2" customWidth="1"/>
    <col min="7412" max="7412" width="12.42578125" style="2" customWidth="1"/>
    <col min="7413" max="7413" width="10.140625" style="2" customWidth="1"/>
    <col min="7414" max="7414" width="11.140625" style="2" customWidth="1"/>
    <col min="7415" max="7415" width="11.5703125" style="2" customWidth="1"/>
    <col min="7416" max="7416" width="10.28515625" style="2" customWidth="1"/>
    <col min="7417" max="7417" width="10.85546875" style="2" customWidth="1"/>
    <col min="7418" max="7418" width="12" style="2" customWidth="1"/>
    <col min="7419" max="7419" width="10.28515625" style="2" customWidth="1"/>
    <col min="7420" max="7420" width="11.28515625" style="2" customWidth="1"/>
    <col min="7421" max="7421" width="11.85546875" style="2" customWidth="1"/>
    <col min="7422" max="7422" width="10" style="2" customWidth="1"/>
    <col min="7423" max="7423" width="10.5703125" style="2" customWidth="1"/>
    <col min="7424" max="7424" width="11.42578125" style="2" customWidth="1"/>
    <col min="7425" max="7425" width="9.85546875" style="2" customWidth="1"/>
    <col min="7426" max="7426" width="10.85546875" style="2" customWidth="1"/>
    <col min="7427" max="7427" width="12.42578125" style="2" customWidth="1"/>
    <col min="7428" max="7429" width="11.7109375" style="2" customWidth="1"/>
    <col min="7430" max="7430" width="12.42578125" style="2" customWidth="1"/>
    <col min="7431" max="7432" width="11.7109375" style="2" customWidth="1"/>
    <col min="7433" max="7433" width="12.42578125" style="2" customWidth="1"/>
    <col min="7434" max="7435" width="11.7109375" style="2" customWidth="1"/>
    <col min="7436" max="7660" width="9.140625" style="2"/>
    <col min="7661" max="7661" width="14" style="2" customWidth="1"/>
    <col min="7662" max="7662" width="11.85546875" style="2" customWidth="1"/>
    <col min="7663" max="7663" width="10.28515625" style="2" customWidth="1"/>
    <col min="7664" max="7664" width="10.85546875" style="2" customWidth="1"/>
    <col min="7665" max="7665" width="11.85546875" style="2" customWidth="1"/>
    <col min="7666" max="7666" width="10" style="2" customWidth="1"/>
    <col min="7667" max="7667" width="11.42578125" style="2" customWidth="1"/>
    <col min="7668" max="7668" width="12.42578125" style="2" customWidth="1"/>
    <col min="7669" max="7669" width="10.140625" style="2" customWidth="1"/>
    <col min="7670" max="7670" width="11.140625" style="2" customWidth="1"/>
    <col min="7671" max="7671" width="11.5703125" style="2" customWidth="1"/>
    <col min="7672" max="7672" width="10.28515625" style="2" customWidth="1"/>
    <col min="7673" max="7673" width="10.85546875" style="2" customWidth="1"/>
    <col min="7674" max="7674" width="12" style="2" customWidth="1"/>
    <col min="7675" max="7675" width="10.28515625" style="2" customWidth="1"/>
    <col min="7676" max="7676" width="11.28515625" style="2" customWidth="1"/>
    <col min="7677" max="7677" width="11.85546875" style="2" customWidth="1"/>
    <col min="7678" max="7678" width="10" style="2" customWidth="1"/>
    <col min="7679" max="7679" width="10.5703125" style="2" customWidth="1"/>
    <col min="7680" max="7680" width="11.42578125" style="2" customWidth="1"/>
    <col min="7681" max="7681" width="9.85546875" style="2" customWidth="1"/>
    <col min="7682" max="7682" width="10.85546875" style="2" customWidth="1"/>
    <col min="7683" max="7683" width="12.42578125" style="2" customWidth="1"/>
    <col min="7684" max="7685" width="11.7109375" style="2" customWidth="1"/>
    <col min="7686" max="7686" width="12.42578125" style="2" customWidth="1"/>
    <col min="7687" max="7688" width="11.7109375" style="2" customWidth="1"/>
    <col min="7689" max="7689" width="12.42578125" style="2" customWidth="1"/>
    <col min="7690" max="7691" width="11.7109375" style="2" customWidth="1"/>
    <col min="7692" max="7916" width="9.140625" style="2"/>
    <col min="7917" max="7917" width="14" style="2" customWidth="1"/>
    <col min="7918" max="7918" width="11.85546875" style="2" customWidth="1"/>
    <col min="7919" max="7919" width="10.28515625" style="2" customWidth="1"/>
    <col min="7920" max="7920" width="10.85546875" style="2" customWidth="1"/>
    <col min="7921" max="7921" width="11.85546875" style="2" customWidth="1"/>
    <col min="7922" max="7922" width="10" style="2" customWidth="1"/>
    <col min="7923" max="7923" width="11.42578125" style="2" customWidth="1"/>
    <col min="7924" max="7924" width="12.42578125" style="2" customWidth="1"/>
    <col min="7925" max="7925" width="10.140625" style="2" customWidth="1"/>
    <col min="7926" max="7926" width="11.140625" style="2" customWidth="1"/>
    <col min="7927" max="7927" width="11.5703125" style="2" customWidth="1"/>
    <col min="7928" max="7928" width="10.28515625" style="2" customWidth="1"/>
    <col min="7929" max="7929" width="10.85546875" style="2" customWidth="1"/>
    <col min="7930" max="7930" width="12" style="2" customWidth="1"/>
    <col min="7931" max="7931" width="10.28515625" style="2" customWidth="1"/>
    <col min="7932" max="7932" width="11.28515625" style="2" customWidth="1"/>
    <col min="7933" max="7933" width="11.85546875" style="2" customWidth="1"/>
    <col min="7934" max="7934" width="10" style="2" customWidth="1"/>
    <col min="7935" max="7935" width="10.5703125" style="2" customWidth="1"/>
    <col min="7936" max="7936" width="11.42578125" style="2" customWidth="1"/>
    <col min="7937" max="7937" width="9.85546875" style="2" customWidth="1"/>
    <col min="7938" max="7938" width="10.85546875" style="2" customWidth="1"/>
    <col min="7939" max="7939" width="12.42578125" style="2" customWidth="1"/>
    <col min="7940" max="7941" width="11.7109375" style="2" customWidth="1"/>
    <col min="7942" max="7942" width="12.42578125" style="2" customWidth="1"/>
    <col min="7943" max="7944" width="11.7109375" style="2" customWidth="1"/>
    <col min="7945" max="7945" width="12.42578125" style="2" customWidth="1"/>
    <col min="7946" max="7947" width="11.7109375" style="2" customWidth="1"/>
    <col min="7948" max="8172" width="9.140625" style="2"/>
    <col min="8173" max="8173" width="14" style="2" customWidth="1"/>
    <col min="8174" max="8174" width="11.85546875" style="2" customWidth="1"/>
    <col min="8175" max="8175" width="10.28515625" style="2" customWidth="1"/>
    <col min="8176" max="8176" width="10.85546875" style="2" customWidth="1"/>
    <col min="8177" max="8177" width="11.85546875" style="2" customWidth="1"/>
    <col min="8178" max="8178" width="10" style="2" customWidth="1"/>
    <col min="8179" max="8179" width="11.42578125" style="2" customWidth="1"/>
    <col min="8180" max="8180" width="12.42578125" style="2" customWidth="1"/>
    <col min="8181" max="8181" width="10.140625" style="2" customWidth="1"/>
    <col min="8182" max="8182" width="11.140625" style="2" customWidth="1"/>
    <col min="8183" max="8183" width="11.5703125" style="2" customWidth="1"/>
    <col min="8184" max="8184" width="10.28515625" style="2" customWidth="1"/>
    <col min="8185" max="8185" width="10.85546875" style="2" customWidth="1"/>
    <col min="8186" max="8186" width="12" style="2" customWidth="1"/>
    <col min="8187" max="8187" width="10.28515625" style="2" customWidth="1"/>
    <col min="8188" max="8188" width="11.28515625" style="2" customWidth="1"/>
    <col min="8189" max="8189" width="11.85546875" style="2" customWidth="1"/>
    <col min="8190" max="8190" width="10" style="2" customWidth="1"/>
    <col min="8191" max="8191" width="10.5703125" style="2" customWidth="1"/>
    <col min="8192" max="8192" width="11.42578125" style="2" customWidth="1"/>
    <col min="8193" max="8193" width="9.85546875" style="2" customWidth="1"/>
    <col min="8194" max="8194" width="10.85546875" style="2" customWidth="1"/>
    <col min="8195" max="8195" width="12.42578125" style="2" customWidth="1"/>
    <col min="8196" max="8197" width="11.7109375" style="2" customWidth="1"/>
    <col min="8198" max="8198" width="12.42578125" style="2" customWidth="1"/>
    <col min="8199" max="8200" width="11.7109375" style="2" customWidth="1"/>
    <col min="8201" max="8201" width="12.42578125" style="2" customWidth="1"/>
    <col min="8202" max="8203" width="11.7109375" style="2" customWidth="1"/>
    <col min="8204" max="8428" width="9.140625" style="2"/>
    <col min="8429" max="8429" width="14" style="2" customWidth="1"/>
    <col min="8430" max="8430" width="11.85546875" style="2" customWidth="1"/>
    <col min="8431" max="8431" width="10.28515625" style="2" customWidth="1"/>
    <col min="8432" max="8432" width="10.85546875" style="2" customWidth="1"/>
    <col min="8433" max="8433" width="11.85546875" style="2" customWidth="1"/>
    <col min="8434" max="8434" width="10" style="2" customWidth="1"/>
    <col min="8435" max="8435" width="11.42578125" style="2" customWidth="1"/>
    <col min="8436" max="8436" width="12.42578125" style="2" customWidth="1"/>
    <col min="8437" max="8437" width="10.140625" style="2" customWidth="1"/>
    <col min="8438" max="8438" width="11.140625" style="2" customWidth="1"/>
    <col min="8439" max="8439" width="11.5703125" style="2" customWidth="1"/>
    <col min="8440" max="8440" width="10.28515625" style="2" customWidth="1"/>
    <col min="8441" max="8441" width="10.85546875" style="2" customWidth="1"/>
    <col min="8442" max="8442" width="12" style="2" customWidth="1"/>
    <col min="8443" max="8443" width="10.28515625" style="2" customWidth="1"/>
    <col min="8444" max="8444" width="11.28515625" style="2" customWidth="1"/>
    <col min="8445" max="8445" width="11.85546875" style="2" customWidth="1"/>
    <col min="8446" max="8446" width="10" style="2" customWidth="1"/>
    <col min="8447" max="8447" width="10.5703125" style="2" customWidth="1"/>
    <col min="8448" max="8448" width="11.42578125" style="2" customWidth="1"/>
    <col min="8449" max="8449" width="9.85546875" style="2" customWidth="1"/>
    <col min="8450" max="8450" width="10.85546875" style="2" customWidth="1"/>
    <col min="8451" max="8451" width="12.42578125" style="2" customWidth="1"/>
    <col min="8452" max="8453" width="11.7109375" style="2" customWidth="1"/>
    <col min="8454" max="8454" width="12.42578125" style="2" customWidth="1"/>
    <col min="8455" max="8456" width="11.7109375" style="2" customWidth="1"/>
    <col min="8457" max="8457" width="12.42578125" style="2" customWidth="1"/>
    <col min="8458" max="8459" width="11.7109375" style="2" customWidth="1"/>
    <col min="8460" max="8684" width="9.140625" style="2"/>
    <col min="8685" max="8685" width="14" style="2" customWidth="1"/>
    <col min="8686" max="8686" width="11.85546875" style="2" customWidth="1"/>
    <col min="8687" max="8687" width="10.28515625" style="2" customWidth="1"/>
    <col min="8688" max="8688" width="10.85546875" style="2" customWidth="1"/>
    <col min="8689" max="8689" width="11.85546875" style="2" customWidth="1"/>
    <col min="8690" max="8690" width="10" style="2" customWidth="1"/>
    <col min="8691" max="8691" width="11.42578125" style="2" customWidth="1"/>
    <col min="8692" max="8692" width="12.42578125" style="2" customWidth="1"/>
    <col min="8693" max="8693" width="10.140625" style="2" customWidth="1"/>
    <col min="8694" max="8694" width="11.140625" style="2" customWidth="1"/>
    <col min="8695" max="8695" width="11.5703125" style="2" customWidth="1"/>
    <col min="8696" max="8696" width="10.28515625" style="2" customWidth="1"/>
    <col min="8697" max="8697" width="10.85546875" style="2" customWidth="1"/>
    <col min="8698" max="8698" width="12" style="2" customWidth="1"/>
    <col min="8699" max="8699" width="10.28515625" style="2" customWidth="1"/>
    <col min="8700" max="8700" width="11.28515625" style="2" customWidth="1"/>
    <col min="8701" max="8701" width="11.85546875" style="2" customWidth="1"/>
    <col min="8702" max="8702" width="10" style="2" customWidth="1"/>
    <col min="8703" max="8703" width="10.5703125" style="2" customWidth="1"/>
    <col min="8704" max="8704" width="11.42578125" style="2" customWidth="1"/>
    <col min="8705" max="8705" width="9.85546875" style="2" customWidth="1"/>
    <col min="8706" max="8706" width="10.85546875" style="2" customWidth="1"/>
    <col min="8707" max="8707" width="12.42578125" style="2" customWidth="1"/>
    <col min="8708" max="8709" width="11.7109375" style="2" customWidth="1"/>
    <col min="8710" max="8710" width="12.42578125" style="2" customWidth="1"/>
    <col min="8711" max="8712" width="11.7109375" style="2" customWidth="1"/>
    <col min="8713" max="8713" width="12.42578125" style="2" customWidth="1"/>
    <col min="8714" max="8715" width="11.7109375" style="2" customWidth="1"/>
    <col min="8716" max="8940" width="9.140625" style="2"/>
    <col min="8941" max="8941" width="14" style="2" customWidth="1"/>
    <col min="8942" max="8942" width="11.85546875" style="2" customWidth="1"/>
    <col min="8943" max="8943" width="10.28515625" style="2" customWidth="1"/>
    <col min="8944" max="8944" width="10.85546875" style="2" customWidth="1"/>
    <col min="8945" max="8945" width="11.85546875" style="2" customWidth="1"/>
    <col min="8946" max="8946" width="10" style="2" customWidth="1"/>
    <col min="8947" max="8947" width="11.42578125" style="2" customWidth="1"/>
    <col min="8948" max="8948" width="12.42578125" style="2" customWidth="1"/>
    <col min="8949" max="8949" width="10.140625" style="2" customWidth="1"/>
    <col min="8950" max="8950" width="11.140625" style="2" customWidth="1"/>
    <col min="8951" max="8951" width="11.5703125" style="2" customWidth="1"/>
    <col min="8952" max="8952" width="10.28515625" style="2" customWidth="1"/>
    <col min="8953" max="8953" width="10.85546875" style="2" customWidth="1"/>
    <col min="8954" max="8954" width="12" style="2" customWidth="1"/>
    <col min="8955" max="8955" width="10.28515625" style="2" customWidth="1"/>
    <col min="8956" max="8956" width="11.28515625" style="2" customWidth="1"/>
    <col min="8957" max="8957" width="11.85546875" style="2" customWidth="1"/>
    <col min="8958" max="8958" width="10" style="2" customWidth="1"/>
    <col min="8959" max="8959" width="10.5703125" style="2" customWidth="1"/>
    <col min="8960" max="8960" width="11.42578125" style="2" customWidth="1"/>
    <col min="8961" max="8961" width="9.85546875" style="2" customWidth="1"/>
    <col min="8962" max="8962" width="10.85546875" style="2" customWidth="1"/>
    <col min="8963" max="8963" width="12.42578125" style="2" customWidth="1"/>
    <col min="8964" max="8965" width="11.7109375" style="2" customWidth="1"/>
    <col min="8966" max="8966" width="12.42578125" style="2" customWidth="1"/>
    <col min="8967" max="8968" width="11.7109375" style="2" customWidth="1"/>
    <col min="8969" max="8969" width="12.42578125" style="2" customWidth="1"/>
    <col min="8970" max="8971" width="11.7109375" style="2" customWidth="1"/>
    <col min="8972" max="9196" width="9.140625" style="2"/>
    <col min="9197" max="9197" width="14" style="2" customWidth="1"/>
    <col min="9198" max="9198" width="11.85546875" style="2" customWidth="1"/>
    <col min="9199" max="9199" width="10.28515625" style="2" customWidth="1"/>
    <col min="9200" max="9200" width="10.85546875" style="2" customWidth="1"/>
    <col min="9201" max="9201" width="11.85546875" style="2" customWidth="1"/>
    <col min="9202" max="9202" width="10" style="2" customWidth="1"/>
    <col min="9203" max="9203" width="11.42578125" style="2" customWidth="1"/>
    <col min="9204" max="9204" width="12.42578125" style="2" customWidth="1"/>
    <col min="9205" max="9205" width="10.140625" style="2" customWidth="1"/>
    <col min="9206" max="9206" width="11.140625" style="2" customWidth="1"/>
    <col min="9207" max="9207" width="11.5703125" style="2" customWidth="1"/>
    <col min="9208" max="9208" width="10.28515625" style="2" customWidth="1"/>
    <col min="9209" max="9209" width="10.85546875" style="2" customWidth="1"/>
    <col min="9210" max="9210" width="12" style="2" customWidth="1"/>
    <col min="9211" max="9211" width="10.28515625" style="2" customWidth="1"/>
    <col min="9212" max="9212" width="11.28515625" style="2" customWidth="1"/>
    <col min="9213" max="9213" width="11.85546875" style="2" customWidth="1"/>
    <col min="9214" max="9214" width="10" style="2" customWidth="1"/>
    <col min="9215" max="9215" width="10.5703125" style="2" customWidth="1"/>
    <col min="9216" max="9216" width="11.42578125" style="2" customWidth="1"/>
    <col min="9217" max="9217" width="9.85546875" style="2" customWidth="1"/>
    <col min="9218" max="9218" width="10.85546875" style="2" customWidth="1"/>
    <col min="9219" max="9219" width="12.42578125" style="2" customWidth="1"/>
    <col min="9220" max="9221" width="11.7109375" style="2" customWidth="1"/>
    <col min="9222" max="9222" width="12.42578125" style="2" customWidth="1"/>
    <col min="9223" max="9224" width="11.7109375" style="2" customWidth="1"/>
    <col min="9225" max="9225" width="12.42578125" style="2" customWidth="1"/>
    <col min="9226" max="9227" width="11.7109375" style="2" customWidth="1"/>
    <col min="9228" max="9452" width="9.140625" style="2"/>
    <col min="9453" max="9453" width="14" style="2" customWidth="1"/>
    <col min="9454" max="9454" width="11.85546875" style="2" customWidth="1"/>
    <col min="9455" max="9455" width="10.28515625" style="2" customWidth="1"/>
    <col min="9456" max="9456" width="10.85546875" style="2" customWidth="1"/>
    <col min="9457" max="9457" width="11.85546875" style="2" customWidth="1"/>
    <col min="9458" max="9458" width="10" style="2" customWidth="1"/>
    <col min="9459" max="9459" width="11.42578125" style="2" customWidth="1"/>
    <col min="9460" max="9460" width="12.42578125" style="2" customWidth="1"/>
    <col min="9461" max="9461" width="10.140625" style="2" customWidth="1"/>
    <col min="9462" max="9462" width="11.140625" style="2" customWidth="1"/>
    <col min="9463" max="9463" width="11.5703125" style="2" customWidth="1"/>
    <col min="9464" max="9464" width="10.28515625" style="2" customWidth="1"/>
    <col min="9465" max="9465" width="10.85546875" style="2" customWidth="1"/>
    <col min="9466" max="9466" width="12" style="2" customWidth="1"/>
    <col min="9467" max="9467" width="10.28515625" style="2" customWidth="1"/>
    <col min="9468" max="9468" width="11.28515625" style="2" customWidth="1"/>
    <col min="9469" max="9469" width="11.85546875" style="2" customWidth="1"/>
    <col min="9470" max="9470" width="10" style="2" customWidth="1"/>
    <col min="9471" max="9471" width="10.5703125" style="2" customWidth="1"/>
    <col min="9472" max="9472" width="11.42578125" style="2" customWidth="1"/>
    <col min="9473" max="9473" width="9.85546875" style="2" customWidth="1"/>
    <col min="9474" max="9474" width="10.85546875" style="2" customWidth="1"/>
    <col min="9475" max="9475" width="12.42578125" style="2" customWidth="1"/>
    <col min="9476" max="9477" width="11.7109375" style="2" customWidth="1"/>
    <col min="9478" max="9478" width="12.42578125" style="2" customWidth="1"/>
    <col min="9479" max="9480" width="11.7109375" style="2" customWidth="1"/>
    <col min="9481" max="9481" width="12.42578125" style="2" customWidth="1"/>
    <col min="9482" max="9483" width="11.7109375" style="2" customWidth="1"/>
    <col min="9484" max="9708" width="9.140625" style="2"/>
    <col min="9709" max="9709" width="14" style="2" customWidth="1"/>
    <col min="9710" max="9710" width="11.85546875" style="2" customWidth="1"/>
    <col min="9711" max="9711" width="10.28515625" style="2" customWidth="1"/>
    <col min="9712" max="9712" width="10.85546875" style="2" customWidth="1"/>
    <col min="9713" max="9713" width="11.85546875" style="2" customWidth="1"/>
    <col min="9714" max="9714" width="10" style="2" customWidth="1"/>
    <col min="9715" max="9715" width="11.42578125" style="2" customWidth="1"/>
    <col min="9716" max="9716" width="12.42578125" style="2" customWidth="1"/>
    <col min="9717" max="9717" width="10.140625" style="2" customWidth="1"/>
    <col min="9718" max="9718" width="11.140625" style="2" customWidth="1"/>
    <col min="9719" max="9719" width="11.5703125" style="2" customWidth="1"/>
    <col min="9720" max="9720" width="10.28515625" style="2" customWidth="1"/>
    <col min="9721" max="9721" width="10.85546875" style="2" customWidth="1"/>
    <col min="9722" max="9722" width="12" style="2" customWidth="1"/>
    <col min="9723" max="9723" width="10.28515625" style="2" customWidth="1"/>
    <col min="9724" max="9724" width="11.28515625" style="2" customWidth="1"/>
    <col min="9725" max="9725" width="11.85546875" style="2" customWidth="1"/>
    <col min="9726" max="9726" width="10" style="2" customWidth="1"/>
    <col min="9727" max="9727" width="10.5703125" style="2" customWidth="1"/>
    <col min="9728" max="9728" width="11.42578125" style="2" customWidth="1"/>
    <col min="9729" max="9729" width="9.85546875" style="2" customWidth="1"/>
    <col min="9730" max="9730" width="10.85546875" style="2" customWidth="1"/>
    <col min="9731" max="9731" width="12.42578125" style="2" customWidth="1"/>
    <col min="9732" max="9733" width="11.7109375" style="2" customWidth="1"/>
    <col min="9734" max="9734" width="12.42578125" style="2" customWidth="1"/>
    <col min="9735" max="9736" width="11.7109375" style="2" customWidth="1"/>
    <col min="9737" max="9737" width="12.42578125" style="2" customWidth="1"/>
    <col min="9738" max="9739" width="11.7109375" style="2" customWidth="1"/>
    <col min="9740" max="9964" width="9.140625" style="2"/>
    <col min="9965" max="9965" width="14" style="2" customWidth="1"/>
    <col min="9966" max="9966" width="11.85546875" style="2" customWidth="1"/>
    <col min="9967" max="9967" width="10.28515625" style="2" customWidth="1"/>
    <col min="9968" max="9968" width="10.85546875" style="2" customWidth="1"/>
    <col min="9969" max="9969" width="11.85546875" style="2" customWidth="1"/>
    <col min="9970" max="9970" width="10" style="2" customWidth="1"/>
    <col min="9971" max="9971" width="11.42578125" style="2" customWidth="1"/>
    <col min="9972" max="9972" width="12.42578125" style="2" customWidth="1"/>
    <col min="9973" max="9973" width="10.140625" style="2" customWidth="1"/>
    <col min="9974" max="9974" width="11.140625" style="2" customWidth="1"/>
    <col min="9975" max="9975" width="11.5703125" style="2" customWidth="1"/>
    <col min="9976" max="9976" width="10.28515625" style="2" customWidth="1"/>
    <col min="9977" max="9977" width="10.85546875" style="2" customWidth="1"/>
    <col min="9978" max="9978" width="12" style="2" customWidth="1"/>
    <col min="9979" max="9979" width="10.28515625" style="2" customWidth="1"/>
    <col min="9980" max="9980" width="11.28515625" style="2" customWidth="1"/>
    <col min="9981" max="9981" width="11.85546875" style="2" customWidth="1"/>
    <col min="9982" max="9982" width="10" style="2" customWidth="1"/>
    <col min="9983" max="9983" width="10.5703125" style="2" customWidth="1"/>
    <col min="9984" max="9984" width="11.42578125" style="2" customWidth="1"/>
    <col min="9985" max="9985" width="9.85546875" style="2" customWidth="1"/>
    <col min="9986" max="9986" width="10.85546875" style="2" customWidth="1"/>
    <col min="9987" max="9987" width="12.42578125" style="2" customWidth="1"/>
    <col min="9988" max="9989" width="11.7109375" style="2" customWidth="1"/>
    <col min="9990" max="9990" width="12.42578125" style="2" customWidth="1"/>
    <col min="9991" max="9992" width="11.7109375" style="2" customWidth="1"/>
    <col min="9993" max="9993" width="12.42578125" style="2" customWidth="1"/>
    <col min="9994" max="9995" width="11.7109375" style="2" customWidth="1"/>
    <col min="9996" max="10220" width="9.140625" style="2"/>
    <col min="10221" max="10221" width="14" style="2" customWidth="1"/>
    <col min="10222" max="10222" width="11.85546875" style="2" customWidth="1"/>
    <col min="10223" max="10223" width="10.28515625" style="2" customWidth="1"/>
    <col min="10224" max="10224" width="10.85546875" style="2" customWidth="1"/>
    <col min="10225" max="10225" width="11.85546875" style="2" customWidth="1"/>
    <col min="10226" max="10226" width="10" style="2" customWidth="1"/>
    <col min="10227" max="10227" width="11.42578125" style="2" customWidth="1"/>
    <col min="10228" max="10228" width="12.42578125" style="2" customWidth="1"/>
    <col min="10229" max="10229" width="10.140625" style="2" customWidth="1"/>
    <col min="10230" max="10230" width="11.140625" style="2" customWidth="1"/>
    <col min="10231" max="10231" width="11.5703125" style="2" customWidth="1"/>
    <col min="10232" max="10232" width="10.28515625" style="2" customWidth="1"/>
    <col min="10233" max="10233" width="10.85546875" style="2" customWidth="1"/>
    <col min="10234" max="10234" width="12" style="2" customWidth="1"/>
    <col min="10235" max="10235" width="10.28515625" style="2" customWidth="1"/>
    <col min="10236" max="10236" width="11.28515625" style="2" customWidth="1"/>
    <col min="10237" max="10237" width="11.85546875" style="2" customWidth="1"/>
    <col min="10238" max="10238" width="10" style="2" customWidth="1"/>
    <col min="10239" max="10239" width="10.5703125" style="2" customWidth="1"/>
    <col min="10240" max="10240" width="11.42578125" style="2" customWidth="1"/>
    <col min="10241" max="10241" width="9.85546875" style="2" customWidth="1"/>
    <col min="10242" max="10242" width="10.85546875" style="2" customWidth="1"/>
    <col min="10243" max="10243" width="12.42578125" style="2" customWidth="1"/>
    <col min="10244" max="10245" width="11.7109375" style="2" customWidth="1"/>
    <col min="10246" max="10246" width="12.42578125" style="2" customWidth="1"/>
    <col min="10247" max="10248" width="11.7109375" style="2" customWidth="1"/>
    <col min="10249" max="10249" width="12.42578125" style="2" customWidth="1"/>
    <col min="10250" max="10251" width="11.7109375" style="2" customWidth="1"/>
    <col min="10252" max="10476" width="9.140625" style="2"/>
    <col min="10477" max="10477" width="14" style="2" customWidth="1"/>
    <col min="10478" max="10478" width="11.85546875" style="2" customWidth="1"/>
    <col min="10479" max="10479" width="10.28515625" style="2" customWidth="1"/>
    <col min="10480" max="10480" width="10.85546875" style="2" customWidth="1"/>
    <col min="10481" max="10481" width="11.85546875" style="2" customWidth="1"/>
    <col min="10482" max="10482" width="10" style="2" customWidth="1"/>
    <col min="10483" max="10483" width="11.42578125" style="2" customWidth="1"/>
    <col min="10484" max="10484" width="12.42578125" style="2" customWidth="1"/>
    <col min="10485" max="10485" width="10.140625" style="2" customWidth="1"/>
    <col min="10486" max="10486" width="11.140625" style="2" customWidth="1"/>
    <col min="10487" max="10487" width="11.5703125" style="2" customWidth="1"/>
    <col min="10488" max="10488" width="10.28515625" style="2" customWidth="1"/>
    <col min="10489" max="10489" width="10.85546875" style="2" customWidth="1"/>
    <col min="10490" max="10490" width="12" style="2" customWidth="1"/>
    <col min="10491" max="10491" width="10.28515625" style="2" customWidth="1"/>
    <col min="10492" max="10492" width="11.28515625" style="2" customWidth="1"/>
    <col min="10493" max="10493" width="11.85546875" style="2" customWidth="1"/>
    <col min="10494" max="10494" width="10" style="2" customWidth="1"/>
    <col min="10495" max="10495" width="10.5703125" style="2" customWidth="1"/>
    <col min="10496" max="10496" width="11.42578125" style="2" customWidth="1"/>
    <col min="10497" max="10497" width="9.85546875" style="2" customWidth="1"/>
    <col min="10498" max="10498" width="10.85546875" style="2" customWidth="1"/>
    <col min="10499" max="10499" width="12.42578125" style="2" customWidth="1"/>
    <col min="10500" max="10501" width="11.7109375" style="2" customWidth="1"/>
    <col min="10502" max="10502" width="12.42578125" style="2" customWidth="1"/>
    <col min="10503" max="10504" width="11.7109375" style="2" customWidth="1"/>
    <col min="10505" max="10505" width="12.42578125" style="2" customWidth="1"/>
    <col min="10506" max="10507" width="11.7109375" style="2" customWidth="1"/>
    <col min="10508" max="10732" width="9.140625" style="2"/>
    <col min="10733" max="10733" width="14" style="2" customWidth="1"/>
    <col min="10734" max="10734" width="11.85546875" style="2" customWidth="1"/>
    <col min="10735" max="10735" width="10.28515625" style="2" customWidth="1"/>
    <col min="10736" max="10736" width="10.85546875" style="2" customWidth="1"/>
    <col min="10737" max="10737" width="11.85546875" style="2" customWidth="1"/>
    <col min="10738" max="10738" width="10" style="2" customWidth="1"/>
    <col min="10739" max="10739" width="11.42578125" style="2" customWidth="1"/>
    <col min="10740" max="10740" width="12.42578125" style="2" customWidth="1"/>
    <col min="10741" max="10741" width="10.140625" style="2" customWidth="1"/>
    <col min="10742" max="10742" width="11.140625" style="2" customWidth="1"/>
    <col min="10743" max="10743" width="11.5703125" style="2" customWidth="1"/>
    <col min="10744" max="10744" width="10.28515625" style="2" customWidth="1"/>
    <col min="10745" max="10745" width="10.85546875" style="2" customWidth="1"/>
    <col min="10746" max="10746" width="12" style="2" customWidth="1"/>
    <col min="10747" max="10747" width="10.28515625" style="2" customWidth="1"/>
    <col min="10748" max="10748" width="11.28515625" style="2" customWidth="1"/>
    <col min="10749" max="10749" width="11.85546875" style="2" customWidth="1"/>
    <col min="10750" max="10750" width="10" style="2" customWidth="1"/>
    <col min="10751" max="10751" width="10.5703125" style="2" customWidth="1"/>
    <col min="10752" max="10752" width="11.42578125" style="2" customWidth="1"/>
    <col min="10753" max="10753" width="9.85546875" style="2" customWidth="1"/>
    <col min="10754" max="10754" width="10.85546875" style="2" customWidth="1"/>
    <col min="10755" max="10755" width="12.42578125" style="2" customWidth="1"/>
    <col min="10756" max="10757" width="11.7109375" style="2" customWidth="1"/>
    <col min="10758" max="10758" width="12.42578125" style="2" customWidth="1"/>
    <col min="10759" max="10760" width="11.7109375" style="2" customWidth="1"/>
    <col min="10761" max="10761" width="12.42578125" style="2" customWidth="1"/>
    <col min="10762" max="10763" width="11.7109375" style="2" customWidth="1"/>
    <col min="10764" max="10988" width="9.140625" style="2"/>
    <col min="10989" max="10989" width="14" style="2" customWidth="1"/>
    <col min="10990" max="10990" width="11.85546875" style="2" customWidth="1"/>
    <col min="10991" max="10991" width="10.28515625" style="2" customWidth="1"/>
    <col min="10992" max="10992" width="10.85546875" style="2" customWidth="1"/>
    <col min="10993" max="10993" width="11.85546875" style="2" customWidth="1"/>
    <col min="10994" max="10994" width="10" style="2" customWidth="1"/>
    <col min="10995" max="10995" width="11.42578125" style="2" customWidth="1"/>
    <col min="10996" max="10996" width="12.42578125" style="2" customWidth="1"/>
    <col min="10997" max="10997" width="10.140625" style="2" customWidth="1"/>
    <col min="10998" max="10998" width="11.140625" style="2" customWidth="1"/>
    <col min="10999" max="10999" width="11.5703125" style="2" customWidth="1"/>
    <col min="11000" max="11000" width="10.28515625" style="2" customWidth="1"/>
    <col min="11001" max="11001" width="10.85546875" style="2" customWidth="1"/>
    <col min="11002" max="11002" width="12" style="2" customWidth="1"/>
    <col min="11003" max="11003" width="10.28515625" style="2" customWidth="1"/>
    <col min="11004" max="11004" width="11.28515625" style="2" customWidth="1"/>
    <col min="11005" max="11005" width="11.85546875" style="2" customWidth="1"/>
    <col min="11006" max="11006" width="10" style="2" customWidth="1"/>
    <col min="11007" max="11007" width="10.5703125" style="2" customWidth="1"/>
    <col min="11008" max="11008" width="11.42578125" style="2" customWidth="1"/>
    <col min="11009" max="11009" width="9.85546875" style="2" customWidth="1"/>
    <col min="11010" max="11010" width="10.85546875" style="2" customWidth="1"/>
    <col min="11011" max="11011" width="12.42578125" style="2" customWidth="1"/>
    <col min="11012" max="11013" width="11.7109375" style="2" customWidth="1"/>
    <col min="11014" max="11014" width="12.42578125" style="2" customWidth="1"/>
    <col min="11015" max="11016" width="11.7109375" style="2" customWidth="1"/>
    <col min="11017" max="11017" width="12.42578125" style="2" customWidth="1"/>
    <col min="11018" max="11019" width="11.7109375" style="2" customWidth="1"/>
    <col min="11020" max="11244" width="9.140625" style="2"/>
    <col min="11245" max="11245" width="14" style="2" customWidth="1"/>
    <col min="11246" max="11246" width="11.85546875" style="2" customWidth="1"/>
    <col min="11247" max="11247" width="10.28515625" style="2" customWidth="1"/>
    <col min="11248" max="11248" width="10.85546875" style="2" customWidth="1"/>
    <col min="11249" max="11249" width="11.85546875" style="2" customWidth="1"/>
    <col min="11250" max="11250" width="10" style="2" customWidth="1"/>
    <col min="11251" max="11251" width="11.42578125" style="2" customWidth="1"/>
    <col min="11252" max="11252" width="12.42578125" style="2" customWidth="1"/>
    <col min="11253" max="11253" width="10.140625" style="2" customWidth="1"/>
    <col min="11254" max="11254" width="11.140625" style="2" customWidth="1"/>
    <col min="11255" max="11255" width="11.5703125" style="2" customWidth="1"/>
    <col min="11256" max="11256" width="10.28515625" style="2" customWidth="1"/>
    <col min="11257" max="11257" width="10.85546875" style="2" customWidth="1"/>
    <col min="11258" max="11258" width="12" style="2" customWidth="1"/>
    <col min="11259" max="11259" width="10.28515625" style="2" customWidth="1"/>
    <col min="11260" max="11260" width="11.28515625" style="2" customWidth="1"/>
    <col min="11261" max="11261" width="11.85546875" style="2" customWidth="1"/>
    <col min="11262" max="11262" width="10" style="2" customWidth="1"/>
    <col min="11263" max="11263" width="10.5703125" style="2" customWidth="1"/>
    <col min="11264" max="11264" width="11.42578125" style="2" customWidth="1"/>
    <col min="11265" max="11265" width="9.85546875" style="2" customWidth="1"/>
    <col min="11266" max="11266" width="10.85546875" style="2" customWidth="1"/>
    <col min="11267" max="11267" width="12.42578125" style="2" customWidth="1"/>
    <col min="11268" max="11269" width="11.7109375" style="2" customWidth="1"/>
    <col min="11270" max="11270" width="12.42578125" style="2" customWidth="1"/>
    <col min="11271" max="11272" width="11.7109375" style="2" customWidth="1"/>
    <col min="11273" max="11273" width="12.42578125" style="2" customWidth="1"/>
    <col min="11274" max="11275" width="11.7109375" style="2" customWidth="1"/>
    <col min="11276" max="11500" width="9.140625" style="2"/>
    <col min="11501" max="11501" width="14" style="2" customWidth="1"/>
    <col min="11502" max="11502" width="11.85546875" style="2" customWidth="1"/>
    <col min="11503" max="11503" width="10.28515625" style="2" customWidth="1"/>
    <col min="11504" max="11504" width="10.85546875" style="2" customWidth="1"/>
    <col min="11505" max="11505" width="11.85546875" style="2" customWidth="1"/>
    <col min="11506" max="11506" width="10" style="2" customWidth="1"/>
    <col min="11507" max="11507" width="11.42578125" style="2" customWidth="1"/>
    <col min="11508" max="11508" width="12.42578125" style="2" customWidth="1"/>
    <col min="11509" max="11509" width="10.140625" style="2" customWidth="1"/>
    <col min="11510" max="11510" width="11.140625" style="2" customWidth="1"/>
    <col min="11511" max="11511" width="11.5703125" style="2" customWidth="1"/>
    <col min="11512" max="11512" width="10.28515625" style="2" customWidth="1"/>
    <col min="11513" max="11513" width="10.85546875" style="2" customWidth="1"/>
    <col min="11514" max="11514" width="12" style="2" customWidth="1"/>
    <col min="11515" max="11515" width="10.28515625" style="2" customWidth="1"/>
    <col min="11516" max="11516" width="11.28515625" style="2" customWidth="1"/>
    <col min="11517" max="11517" width="11.85546875" style="2" customWidth="1"/>
    <col min="11518" max="11518" width="10" style="2" customWidth="1"/>
    <col min="11519" max="11519" width="10.5703125" style="2" customWidth="1"/>
    <col min="11520" max="11520" width="11.42578125" style="2" customWidth="1"/>
    <col min="11521" max="11521" width="9.85546875" style="2" customWidth="1"/>
    <col min="11522" max="11522" width="10.85546875" style="2" customWidth="1"/>
    <col min="11523" max="11523" width="12.42578125" style="2" customWidth="1"/>
    <col min="11524" max="11525" width="11.7109375" style="2" customWidth="1"/>
    <col min="11526" max="11526" width="12.42578125" style="2" customWidth="1"/>
    <col min="11527" max="11528" width="11.7109375" style="2" customWidth="1"/>
    <col min="11529" max="11529" width="12.42578125" style="2" customWidth="1"/>
    <col min="11530" max="11531" width="11.7109375" style="2" customWidth="1"/>
    <col min="11532" max="11756" width="9.140625" style="2"/>
    <col min="11757" max="11757" width="14" style="2" customWidth="1"/>
    <col min="11758" max="11758" width="11.85546875" style="2" customWidth="1"/>
    <col min="11759" max="11759" width="10.28515625" style="2" customWidth="1"/>
    <col min="11760" max="11760" width="10.85546875" style="2" customWidth="1"/>
    <col min="11761" max="11761" width="11.85546875" style="2" customWidth="1"/>
    <col min="11762" max="11762" width="10" style="2" customWidth="1"/>
    <col min="11763" max="11763" width="11.42578125" style="2" customWidth="1"/>
    <col min="11764" max="11764" width="12.42578125" style="2" customWidth="1"/>
    <col min="11765" max="11765" width="10.140625" style="2" customWidth="1"/>
    <col min="11766" max="11766" width="11.140625" style="2" customWidth="1"/>
    <col min="11767" max="11767" width="11.5703125" style="2" customWidth="1"/>
    <col min="11768" max="11768" width="10.28515625" style="2" customWidth="1"/>
    <col min="11769" max="11769" width="10.85546875" style="2" customWidth="1"/>
    <col min="11770" max="11770" width="12" style="2" customWidth="1"/>
    <col min="11771" max="11771" width="10.28515625" style="2" customWidth="1"/>
    <col min="11772" max="11772" width="11.28515625" style="2" customWidth="1"/>
    <col min="11773" max="11773" width="11.85546875" style="2" customWidth="1"/>
    <col min="11774" max="11774" width="10" style="2" customWidth="1"/>
    <col min="11775" max="11775" width="10.5703125" style="2" customWidth="1"/>
    <col min="11776" max="11776" width="11.42578125" style="2" customWidth="1"/>
    <col min="11777" max="11777" width="9.85546875" style="2" customWidth="1"/>
    <col min="11778" max="11778" width="10.85546875" style="2" customWidth="1"/>
    <col min="11779" max="11779" width="12.42578125" style="2" customWidth="1"/>
    <col min="11780" max="11781" width="11.7109375" style="2" customWidth="1"/>
    <col min="11782" max="11782" width="12.42578125" style="2" customWidth="1"/>
    <col min="11783" max="11784" width="11.7109375" style="2" customWidth="1"/>
    <col min="11785" max="11785" width="12.42578125" style="2" customWidth="1"/>
    <col min="11786" max="11787" width="11.7109375" style="2" customWidth="1"/>
    <col min="11788" max="12012" width="9.140625" style="2"/>
    <col min="12013" max="12013" width="14" style="2" customWidth="1"/>
    <col min="12014" max="12014" width="11.85546875" style="2" customWidth="1"/>
    <col min="12015" max="12015" width="10.28515625" style="2" customWidth="1"/>
    <col min="12016" max="12016" width="10.85546875" style="2" customWidth="1"/>
    <col min="12017" max="12017" width="11.85546875" style="2" customWidth="1"/>
    <col min="12018" max="12018" width="10" style="2" customWidth="1"/>
    <col min="12019" max="12019" width="11.42578125" style="2" customWidth="1"/>
    <col min="12020" max="12020" width="12.42578125" style="2" customWidth="1"/>
    <col min="12021" max="12021" width="10.140625" style="2" customWidth="1"/>
    <col min="12022" max="12022" width="11.140625" style="2" customWidth="1"/>
    <col min="12023" max="12023" width="11.5703125" style="2" customWidth="1"/>
    <col min="12024" max="12024" width="10.28515625" style="2" customWidth="1"/>
    <col min="12025" max="12025" width="10.85546875" style="2" customWidth="1"/>
    <col min="12026" max="12026" width="12" style="2" customWidth="1"/>
    <col min="12027" max="12027" width="10.28515625" style="2" customWidth="1"/>
    <col min="12028" max="12028" width="11.28515625" style="2" customWidth="1"/>
    <col min="12029" max="12029" width="11.85546875" style="2" customWidth="1"/>
    <col min="12030" max="12030" width="10" style="2" customWidth="1"/>
    <col min="12031" max="12031" width="10.5703125" style="2" customWidth="1"/>
    <col min="12032" max="12032" width="11.42578125" style="2" customWidth="1"/>
    <col min="12033" max="12033" width="9.85546875" style="2" customWidth="1"/>
    <col min="12034" max="12034" width="10.85546875" style="2" customWidth="1"/>
    <col min="12035" max="12035" width="12.42578125" style="2" customWidth="1"/>
    <col min="12036" max="12037" width="11.7109375" style="2" customWidth="1"/>
    <col min="12038" max="12038" width="12.42578125" style="2" customWidth="1"/>
    <col min="12039" max="12040" width="11.7109375" style="2" customWidth="1"/>
    <col min="12041" max="12041" width="12.42578125" style="2" customWidth="1"/>
    <col min="12042" max="12043" width="11.7109375" style="2" customWidth="1"/>
    <col min="12044" max="12268" width="9.140625" style="2"/>
    <col min="12269" max="12269" width="14" style="2" customWidth="1"/>
    <col min="12270" max="12270" width="11.85546875" style="2" customWidth="1"/>
    <col min="12271" max="12271" width="10.28515625" style="2" customWidth="1"/>
    <col min="12272" max="12272" width="10.85546875" style="2" customWidth="1"/>
    <col min="12273" max="12273" width="11.85546875" style="2" customWidth="1"/>
    <col min="12274" max="12274" width="10" style="2" customWidth="1"/>
    <col min="12275" max="12275" width="11.42578125" style="2" customWidth="1"/>
    <col min="12276" max="12276" width="12.42578125" style="2" customWidth="1"/>
    <col min="12277" max="12277" width="10.140625" style="2" customWidth="1"/>
    <col min="12278" max="12278" width="11.140625" style="2" customWidth="1"/>
    <col min="12279" max="12279" width="11.5703125" style="2" customWidth="1"/>
    <col min="12280" max="12280" width="10.28515625" style="2" customWidth="1"/>
    <col min="12281" max="12281" width="10.85546875" style="2" customWidth="1"/>
    <col min="12282" max="12282" width="12" style="2" customWidth="1"/>
    <col min="12283" max="12283" width="10.28515625" style="2" customWidth="1"/>
    <col min="12284" max="12284" width="11.28515625" style="2" customWidth="1"/>
    <col min="12285" max="12285" width="11.85546875" style="2" customWidth="1"/>
    <col min="12286" max="12286" width="10" style="2" customWidth="1"/>
    <col min="12287" max="12287" width="10.5703125" style="2" customWidth="1"/>
    <col min="12288" max="12288" width="11.42578125" style="2" customWidth="1"/>
    <col min="12289" max="12289" width="9.85546875" style="2" customWidth="1"/>
    <col min="12290" max="12290" width="10.85546875" style="2" customWidth="1"/>
    <col min="12291" max="12291" width="12.42578125" style="2" customWidth="1"/>
    <col min="12292" max="12293" width="11.7109375" style="2" customWidth="1"/>
    <col min="12294" max="12294" width="12.42578125" style="2" customWidth="1"/>
    <col min="12295" max="12296" width="11.7109375" style="2" customWidth="1"/>
    <col min="12297" max="12297" width="12.42578125" style="2" customWidth="1"/>
    <col min="12298" max="12299" width="11.7109375" style="2" customWidth="1"/>
    <col min="12300" max="12524" width="9.140625" style="2"/>
    <col min="12525" max="12525" width="14" style="2" customWidth="1"/>
    <col min="12526" max="12526" width="11.85546875" style="2" customWidth="1"/>
    <col min="12527" max="12527" width="10.28515625" style="2" customWidth="1"/>
    <col min="12528" max="12528" width="10.85546875" style="2" customWidth="1"/>
    <col min="12529" max="12529" width="11.85546875" style="2" customWidth="1"/>
    <col min="12530" max="12530" width="10" style="2" customWidth="1"/>
    <col min="12531" max="12531" width="11.42578125" style="2" customWidth="1"/>
    <col min="12532" max="12532" width="12.42578125" style="2" customWidth="1"/>
    <col min="12533" max="12533" width="10.140625" style="2" customWidth="1"/>
    <col min="12534" max="12534" width="11.140625" style="2" customWidth="1"/>
    <col min="12535" max="12535" width="11.5703125" style="2" customWidth="1"/>
    <col min="12536" max="12536" width="10.28515625" style="2" customWidth="1"/>
    <col min="12537" max="12537" width="10.85546875" style="2" customWidth="1"/>
    <col min="12538" max="12538" width="12" style="2" customWidth="1"/>
    <col min="12539" max="12539" width="10.28515625" style="2" customWidth="1"/>
    <col min="12540" max="12540" width="11.28515625" style="2" customWidth="1"/>
    <col min="12541" max="12541" width="11.85546875" style="2" customWidth="1"/>
    <col min="12542" max="12542" width="10" style="2" customWidth="1"/>
    <col min="12543" max="12543" width="10.5703125" style="2" customWidth="1"/>
    <col min="12544" max="12544" width="11.42578125" style="2" customWidth="1"/>
    <col min="12545" max="12545" width="9.85546875" style="2" customWidth="1"/>
    <col min="12546" max="12546" width="10.85546875" style="2" customWidth="1"/>
    <col min="12547" max="12547" width="12.42578125" style="2" customWidth="1"/>
    <col min="12548" max="12549" width="11.7109375" style="2" customWidth="1"/>
    <col min="12550" max="12550" width="12.42578125" style="2" customWidth="1"/>
    <col min="12551" max="12552" width="11.7109375" style="2" customWidth="1"/>
    <col min="12553" max="12553" width="12.42578125" style="2" customWidth="1"/>
    <col min="12554" max="12555" width="11.7109375" style="2" customWidth="1"/>
    <col min="12556" max="12780" width="9.140625" style="2"/>
    <col min="12781" max="12781" width="14" style="2" customWidth="1"/>
    <col min="12782" max="12782" width="11.85546875" style="2" customWidth="1"/>
    <col min="12783" max="12783" width="10.28515625" style="2" customWidth="1"/>
    <col min="12784" max="12784" width="10.85546875" style="2" customWidth="1"/>
    <col min="12785" max="12785" width="11.85546875" style="2" customWidth="1"/>
    <col min="12786" max="12786" width="10" style="2" customWidth="1"/>
    <col min="12787" max="12787" width="11.42578125" style="2" customWidth="1"/>
    <col min="12788" max="12788" width="12.42578125" style="2" customWidth="1"/>
    <col min="12789" max="12789" width="10.140625" style="2" customWidth="1"/>
    <col min="12790" max="12790" width="11.140625" style="2" customWidth="1"/>
    <col min="12791" max="12791" width="11.5703125" style="2" customWidth="1"/>
    <col min="12792" max="12792" width="10.28515625" style="2" customWidth="1"/>
    <col min="12793" max="12793" width="10.85546875" style="2" customWidth="1"/>
    <col min="12794" max="12794" width="12" style="2" customWidth="1"/>
    <col min="12795" max="12795" width="10.28515625" style="2" customWidth="1"/>
    <col min="12796" max="12796" width="11.28515625" style="2" customWidth="1"/>
    <col min="12797" max="12797" width="11.85546875" style="2" customWidth="1"/>
    <col min="12798" max="12798" width="10" style="2" customWidth="1"/>
    <col min="12799" max="12799" width="10.5703125" style="2" customWidth="1"/>
    <col min="12800" max="12800" width="11.42578125" style="2" customWidth="1"/>
    <col min="12801" max="12801" width="9.85546875" style="2" customWidth="1"/>
    <col min="12802" max="12802" width="10.85546875" style="2" customWidth="1"/>
    <col min="12803" max="12803" width="12.42578125" style="2" customWidth="1"/>
    <col min="12804" max="12805" width="11.7109375" style="2" customWidth="1"/>
    <col min="12806" max="12806" width="12.42578125" style="2" customWidth="1"/>
    <col min="12807" max="12808" width="11.7109375" style="2" customWidth="1"/>
    <col min="12809" max="12809" width="12.42578125" style="2" customWidth="1"/>
    <col min="12810" max="12811" width="11.7109375" style="2" customWidth="1"/>
    <col min="12812" max="13036" width="9.140625" style="2"/>
    <col min="13037" max="13037" width="14" style="2" customWidth="1"/>
    <col min="13038" max="13038" width="11.85546875" style="2" customWidth="1"/>
    <col min="13039" max="13039" width="10.28515625" style="2" customWidth="1"/>
    <col min="13040" max="13040" width="10.85546875" style="2" customWidth="1"/>
    <col min="13041" max="13041" width="11.85546875" style="2" customWidth="1"/>
    <col min="13042" max="13042" width="10" style="2" customWidth="1"/>
    <col min="13043" max="13043" width="11.42578125" style="2" customWidth="1"/>
    <col min="13044" max="13044" width="12.42578125" style="2" customWidth="1"/>
    <col min="13045" max="13045" width="10.140625" style="2" customWidth="1"/>
    <col min="13046" max="13046" width="11.140625" style="2" customWidth="1"/>
    <col min="13047" max="13047" width="11.5703125" style="2" customWidth="1"/>
    <col min="13048" max="13048" width="10.28515625" style="2" customWidth="1"/>
    <col min="13049" max="13049" width="10.85546875" style="2" customWidth="1"/>
    <col min="13050" max="13050" width="12" style="2" customWidth="1"/>
    <col min="13051" max="13051" width="10.28515625" style="2" customWidth="1"/>
    <col min="13052" max="13052" width="11.28515625" style="2" customWidth="1"/>
    <col min="13053" max="13053" width="11.85546875" style="2" customWidth="1"/>
    <col min="13054" max="13054" width="10" style="2" customWidth="1"/>
    <col min="13055" max="13055" width="10.5703125" style="2" customWidth="1"/>
    <col min="13056" max="13056" width="11.42578125" style="2" customWidth="1"/>
    <col min="13057" max="13057" width="9.85546875" style="2" customWidth="1"/>
    <col min="13058" max="13058" width="10.85546875" style="2" customWidth="1"/>
    <col min="13059" max="13059" width="12.42578125" style="2" customWidth="1"/>
    <col min="13060" max="13061" width="11.7109375" style="2" customWidth="1"/>
    <col min="13062" max="13062" width="12.42578125" style="2" customWidth="1"/>
    <col min="13063" max="13064" width="11.7109375" style="2" customWidth="1"/>
    <col min="13065" max="13065" width="12.42578125" style="2" customWidth="1"/>
    <col min="13066" max="13067" width="11.7109375" style="2" customWidth="1"/>
    <col min="13068" max="13292" width="9.140625" style="2"/>
    <col min="13293" max="13293" width="14" style="2" customWidth="1"/>
    <col min="13294" max="13294" width="11.85546875" style="2" customWidth="1"/>
    <col min="13295" max="13295" width="10.28515625" style="2" customWidth="1"/>
    <col min="13296" max="13296" width="10.85546875" style="2" customWidth="1"/>
    <col min="13297" max="13297" width="11.85546875" style="2" customWidth="1"/>
    <col min="13298" max="13298" width="10" style="2" customWidth="1"/>
    <col min="13299" max="13299" width="11.42578125" style="2" customWidth="1"/>
    <col min="13300" max="13300" width="12.42578125" style="2" customWidth="1"/>
    <col min="13301" max="13301" width="10.140625" style="2" customWidth="1"/>
    <col min="13302" max="13302" width="11.140625" style="2" customWidth="1"/>
    <col min="13303" max="13303" width="11.5703125" style="2" customWidth="1"/>
    <col min="13304" max="13304" width="10.28515625" style="2" customWidth="1"/>
    <col min="13305" max="13305" width="10.85546875" style="2" customWidth="1"/>
    <col min="13306" max="13306" width="12" style="2" customWidth="1"/>
    <col min="13307" max="13307" width="10.28515625" style="2" customWidth="1"/>
    <col min="13308" max="13308" width="11.28515625" style="2" customWidth="1"/>
    <col min="13309" max="13309" width="11.85546875" style="2" customWidth="1"/>
    <col min="13310" max="13310" width="10" style="2" customWidth="1"/>
    <col min="13311" max="13311" width="10.5703125" style="2" customWidth="1"/>
    <col min="13312" max="13312" width="11.42578125" style="2" customWidth="1"/>
    <col min="13313" max="13313" width="9.85546875" style="2" customWidth="1"/>
    <col min="13314" max="13314" width="10.85546875" style="2" customWidth="1"/>
    <col min="13315" max="13315" width="12.42578125" style="2" customWidth="1"/>
    <col min="13316" max="13317" width="11.7109375" style="2" customWidth="1"/>
    <col min="13318" max="13318" width="12.42578125" style="2" customWidth="1"/>
    <col min="13319" max="13320" width="11.7109375" style="2" customWidth="1"/>
    <col min="13321" max="13321" width="12.42578125" style="2" customWidth="1"/>
    <col min="13322" max="13323" width="11.7109375" style="2" customWidth="1"/>
    <col min="13324" max="13548" width="9.140625" style="2"/>
    <col min="13549" max="13549" width="14" style="2" customWidth="1"/>
    <col min="13550" max="13550" width="11.85546875" style="2" customWidth="1"/>
    <col min="13551" max="13551" width="10.28515625" style="2" customWidth="1"/>
    <col min="13552" max="13552" width="10.85546875" style="2" customWidth="1"/>
    <col min="13553" max="13553" width="11.85546875" style="2" customWidth="1"/>
    <col min="13554" max="13554" width="10" style="2" customWidth="1"/>
    <col min="13555" max="13555" width="11.42578125" style="2" customWidth="1"/>
    <col min="13556" max="13556" width="12.42578125" style="2" customWidth="1"/>
    <col min="13557" max="13557" width="10.140625" style="2" customWidth="1"/>
    <col min="13558" max="13558" width="11.140625" style="2" customWidth="1"/>
    <col min="13559" max="13559" width="11.5703125" style="2" customWidth="1"/>
    <col min="13560" max="13560" width="10.28515625" style="2" customWidth="1"/>
    <col min="13561" max="13561" width="10.85546875" style="2" customWidth="1"/>
    <col min="13562" max="13562" width="12" style="2" customWidth="1"/>
    <col min="13563" max="13563" width="10.28515625" style="2" customWidth="1"/>
    <col min="13564" max="13564" width="11.28515625" style="2" customWidth="1"/>
    <col min="13565" max="13565" width="11.85546875" style="2" customWidth="1"/>
    <col min="13566" max="13566" width="10" style="2" customWidth="1"/>
    <col min="13567" max="13567" width="10.5703125" style="2" customWidth="1"/>
    <col min="13568" max="13568" width="11.42578125" style="2" customWidth="1"/>
    <col min="13569" max="13569" width="9.85546875" style="2" customWidth="1"/>
    <col min="13570" max="13570" width="10.85546875" style="2" customWidth="1"/>
    <col min="13571" max="13571" width="12.42578125" style="2" customWidth="1"/>
    <col min="13572" max="13573" width="11.7109375" style="2" customWidth="1"/>
    <col min="13574" max="13574" width="12.42578125" style="2" customWidth="1"/>
    <col min="13575" max="13576" width="11.7109375" style="2" customWidth="1"/>
    <col min="13577" max="13577" width="12.42578125" style="2" customWidth="1"/>
    <col min="13578" max="13579" width="11.7109375" style="2" customWidth="1"/>
    <col min="13580" max="13804" width="9.140625" style="2"/>
    <col min="13805" max="13805" width="14" style="2" customWidth="1"/>
    <col min="13806" max="13806" width="11.85546875" style="2" customWidth="1"/>
    <col min="13807" max="13807" width="10.28515625" style="2" customWidth="1"/>
    <col min="13808" max="13808" width="10.85546875" style="2" customWidth="1"/>
    <col min="13809" max="13809" width="11.85546875" style="2" customWidth="1"/>
    <col min="13810" max="13810" width="10" style="2" customWidth="1"/>
    <col min="13811" max="13811" width="11.42578125" style="2" customWidth="1"/>
    <col min="13812" max="13812" width="12.42578125" style="2" customWidth="1"/>
    <col min="13813" max="13813" width="10.140625" style="2" customWidth="1"/>
    <col min="13814" max="13814" width="11.140625" style="2" customWidth="1"/>
    <col min="13815" max="13815" width="11.5703125" style="2" customWidth="1"/>
    <col min="13816" max="13816" width="10.28515625" style="2" customWidth="1"/>
    <col min="13817" max="13817" width="10.85546875" style="2" customWidth="1"/>
    <col min="13818" max="13818" width="12" style="2" customWidth="1"/>
    <col min="13819" max="13819" width="10.28515625" style="2" customWidth="1"/>
    <col min="13820" max="13820" width="11.28515625" style="2" customWidth="1"/>
    <col min="13821" max="13821" width="11.85546875" style="2" customWidth="1"/>
    <col min="13822" max="13822" width="10" style="2" customWidth="1"/>
    <col min="13823" max="13823" width="10.5703125" style="2" customWidth="1"/>
    <col min="13824" max="13824" width="11.42578125" style="2" customWidth="1"/>
    <col min="13825" max="13825" width="9.85546875" style="2" customWidth="1"/>
    <col min="13826" max="13826" width="10.85546875" style="2" customWidth="1"/>
    <col min="13827" max="13827" width="12.42578125" style="2" customWidth="1"/>
    <col min="13828" max="13829" width="11.7109375" style="2" customWidth="1"/>
    <col min="13830" max="13830" width="12.42578125" style="2" customWidth="1"/>
    <col min="13831" max="13832" width="11.7109375" style="2" customWidth="1"/>
    <col min="13833" max="13833" width="12.42578125" style="2" customWidth="1"/>
    <col min="13834" max="13835" width="11.7109375" style="2" customWidth="1"/>
    <col min="13836" max="14060" width="9.140625" style="2"/>
    <col min="14061" max="14061" width="14" style="2" customWidth="1"/>
    <col min="14062" max="14062" width="11.85546875" style="2" customWidth="1"/>
    <col min="14063" max="14063" width="10.28515625" style="2" customWidth="1"/>
    <col min="14064" max="14064" width="10.85546875" style="2" customWidth="1"/>
    <col min="14065" max="14065" width="11.85546875" style="2" customWidth="1"/>
    <col min="14066" max="14066" width="10" style="2" customWidth="1"/>
    <col min="14067" max="14067" width="11.42578125" style="2" customWidth="1"/>
    <col min="14068" max="14068" width="12.42578125" style="2" customWidth="1"/>
    <col min="14069" max="14069" width="10.140625" style="2" customWidth="1"/>
    <col min="14070" max="14070" width="11.140625" style="2" customWidth="1"/>
    <col min="14071" max="14071" width="11.5703125" style="2" customWidth="1"/>
    <col min="14072" max="14072" width="10.28515625" style="2" customWidth="1"/>
    <col min="14073" max="14073" width="10.85546875" style="2" customWidth="1"/>
    <col min="14074" max="14074" width="12" style="2" customWidth="1"/>
    <col min="14075" max="14075" width="10.28515625" style="2" customWidth="1"/>
    <col min="14076" max="14076" width="11.28515625" style="2" customWidth="1"/>
    <col min="14077" max="14077" width="11.85546875" style="2" customWidth="1"/>
    <col min="14078" max="14078" width="10" style="2" customWidth="1"/>
    <col min="14079" max="14079" width="10.5703125" style="2" customWidth="1"/>
    <col min="14080" max="14080" width="11.42578125" style="2" customWidth="1"/>
    <col min="14081" max="14081" width="9.85546875" style="2" customWidth="1"/>
    <col min="14082" max="14082" width="10.85546875" style="2" customWidth="1"/>
    <col min="14083" max="14083" width="12.42578125" style="2" customWidth="1"/>
    <col min="14084" max="14085" width="11.7109375" style="2" customWidth="1"/>
    <col min="14086" max="14086" width="12.42578125" style="2" customWidth="1"/>
    <col min="14087" max="14088" width="11.7109375" style="2" customWidth="1"/>
    <col min="14089" max="14089" width="12.42578125" style="2" customWidth="1"/>
    <col min="14090" max="14091" width="11.7109375" style="2" customWidth="1"/>
    <col min="14092" max="14316" width="9.140625" style="2"/>
    <col min="14317" max="14317" width="14" style="2" customWidth="1"/>
    <col min="14318" max="14318" width="11.85546875" style="2" customWidth="1"/>
    <col min="14319" max="14319" width="10.28515625" style="2" customWidth="1"/>
    <col min="14320" max="14320" width="10.85546875" style="2" customWidth="1"/>
    <col min="14321" max="14321" width="11.85546875" style="2" customWidth="1"/>
    <col min="14322" max="14322" width="10" style="2" customWidth="1"/>
    <col min="14323" max="14323" width="11.42578125" style="2" customWidth="1"/>
    <col min="14324" max="14324" width="12.42578125" style="2" customWidth="1"/>
    <col min="14325" max="14325" width="10.140625" style="2" customWidth="1"/>
    <col min="14326" max="14326" width="11.140625" style="2" customWidth="1"/>
    <col min="14327" max="14327" width="11.5703125" style="2" customWidth="1"/>
    <col min="14328" max="14328" width="10.28515625" style="2" customWidth="1"/>
    <col min="14329" max="14329" width="10.85546875" style="2" customWidth="1"/>
    <col min="14330" max="14330" width="12" style="2" customWidth="1"/>
    <col min="14331" max="14331" width="10.28515625" style="2" customWidth="1"/>
    <col min="14332" max="14332" width="11.28515625" style="2" customWidth="1"/>
    <col min="14333" max="14333" width="11.85546875" style="2" customWidth="1"/>
    <col min="14334" max="14334" width="10" style="2" customWidth="1"/>
    <col min="14335" max="14335" width="10.5703125" style="2" customWidth="1"/>
    <col min="14336" max="14336" width="11.42578125" style="2" customWidth="1"/>
    <col min="14337" max="14337" width="9.85546875" style="2" customWidth="1"/>
    <col min="14338" max="14338" width="10.85546875" style="2" customWidth="1"/>
    <col min="14339" max="14339" width="12.42578125" style="2" customWidth="1"/>
    <col min="14340" max="14341" width="11.7109375" style="2" customWidth="1"/>
    <col min="14342" max="14342" width="12.42578125" style="2" customWidth="1"/>
    <col min="14343" max="14344" width="11.7109375" style="2" customWidth="1"/>
    <col min="14345" max="14345" width="12.42578125" style="2" customWidth="1"/>
    <col min="14346" max="14347" width="11.7109375" style="2" customWidth="1"/>
    <col min="14348" max="14572" width="9.140625" style="2"/>
    <col min="14573" max="14573" width="14" style="2" customWidth="1"/>
    <col min="14574" max="14574" width="11.85546875" style="2" customWidth="1"/>
    <col min="14575" max="14575" width="10.28515625" style="2" customWidth="1"/>
    <col min="14576" max="14576" width="10.85546875" style="2" customWidth="1"/>
    <col min="14577" max="14577" width="11.85546875" style="2" customWidth="1"/>
    <col min="14578" max="14578" width="10" style="2" customWidth="1"/>
    <col min="14579" max="14579" width="11.42578125" style="2" customWidth="1"/>
    <col min="14580" max="14580" width="12.42578125" style="2" customWidth="1"/>
    <col min="14581" max="14581" width="10.140625" style="2" customWidth="1"/>
    <col min="14582" max="14582" width="11.140625" style="2" customWidth="1"/>
    <col min="14583" max="14583" width="11.5703125" style="2" customWidth="1"/>
    <col min="14584" max="14584" width="10.28515625" style="2" customWidth="1"/>
    <col min="14585" max="14585" width="10.85546875" style="2" customWidth="1"/>
    <col min="14586" max="14586" width="12" style="2" customWidth="1"/>
    <col min="14587" max="14587" width="10.28515625" style="2" customWidth="1"/>
    <col min="14588" max="14588" width="11.28515625" style="2" customWidth="1"/>
    <col min="14589" max="14589" width="11.85546875" style="2" customWidth="1"/>
    <col min="14590" max="14590" width="10" style="2" customWidth="1"/>
    <col min="14591" max="14591" width="10.5703125" style="2" customWidth="1"/>
    <col min="14592" max="14592" width="11.42578125" style="2" customWidth="1"/>
    <col min="14593" max="14593" width="9.85546875" style="2" customWidth="1"/>
    <col min="14594" max="14594" width="10.85546875" style="2" customWidth="1"/>
    <col min="14595" max="14595" width="12.42578125" style="2" customWidth="1"/>
    <col min="14596" max="14597" width="11.7109375" style="2" customWidth="1"/>
    <col min="14598" max="14598" width="12.42578125" style="2" customWidth="1"/>
    <col min="14599" max="14600" width="11.7109375" style="2" customWidth="1"/>
    <col min="14601" max="14601" width="12.42578125" style="2" customWidth="1"/>
    <col min="14602" max="14603" width="11.7109375" style="2" customWidth="1"/>
    <col min="14604" max="14828" width="9.140625" style="2"/>
    <col min="14829" max="14829" width="14" style="2" customWidth="1"/>
    <col min="14830" max="14830" width="11.85546875" style="2" customWidth="1"/>
    <col min="14831" max="14831" width="10.28515625" style="2" customWidth="1"/>
    <col min="14832" max="14832" width="10.85546875" style="2" customWidth="1"/>
    <col min="14833" max="14833" width="11.85546875" style="2" customWidth="1"/>
    <col min="14834" max="14834" width="10" style="2" customWidth="1"/>
    <col min="14835" max="14835" width="11.42578125" style="2" customWidth="1"/>
    <col min="14836" max="14836" width="12.42578125" style="2" customWidth="1"/>
    <col min="14837" max="14837" width="10.140625" style="2" customWidth="1"/>
    <col min="14838" max="14838" width="11.140625" style="2" customWidth="1"/>
    <col min="14839" max="14839" width="11.5703125" style="2" customWidth="1"/>
    <col min="14840" max="14840" width="10.28515625" style="2" customWidth="1"/>
    <col min="14841" max="14841" width="10.85546875" style="2" customWidth="1"/>
    <col min="14842" max="14842" width="12" style="2" customWidth="1"/>
    <col min="14843" max="14843" width="10.28515625" style="2" customWidth="1"/>
    <col min="14844" max="14844" width="11.28515625" style="2" customWidth="1"/>
    <col min="14845" max="14845" width="11.85546875" style="2" customWidth="1"/>
    <col min="14846" max="14846" width="10" style="2" customWidth="1"/>
    <col min="14847" max="14847" width="10.5703125" style="2" customWidth="1"/>
    <col min="14848" max="14848" width="11.42578125" style="2" customWidth="1"/>
    <col min="14849" max="14849" width="9.85546875" style="2" customWidth="1"/>
    <col min="14850" max="14850" width="10.85546875" style="2" customWidth="1"/>
    <col min="14851" max="14851" width="12.42578125" style="2" customWidth="1"/>
    <col min="14852" max="14853" width="11.7109375" style="2" customWidth="1"/>
    <col min="14854" max="14854" width="12.42578125" style="2" customWidth="1"/>
    <col min="14855" max="14856" width="11.7109375" style="2" customWidth="1"/>
    <col min="14857" max="14857" width="12.42578125" style="2" customWidth="1"/>
    <col min="14858" max="14859" width="11.7109375" style="2" customWidth="1"/>
    <col min="14860" max="15084" width="9.140625" style="2"/>
    <col min="15085" max="15085" width="14" style="2" customWidth="1"/>
    <col min="15086" max="15086" width="11.85546875" style="2" customWidth="1"/>
    <col min="15087" max="15087" width="10.28515625" style="2" customWidth="1"/>
    <col min="15088" max="15088" width="10.85546875" style="2" customWidth="1"/>
    <col min="15089" max="15089" width="11.85546875" style="2" customWidth="1"/>
    <col min="15090" max="15090" width="10" style="2" customWidth="1"/>
    <col min="15091" max="15091" width="11.42578125" style="2" customWidth="1"/>
    <col min="15092" max="15092" width="12.42578125" style="2" customWidth="1"/>
    <col min="15093" max="15093" width="10.140625" style="2" customWidth="1"/>
    <col min="15094" max="15094" width="11.140625" style="2" customWidth="1"/>
    <col min="15095" max="15095" width="11.5703125" style="2" customWidth="1"/>
    <col min="15096" max="15096" width="10.28515625" style="2" customWidth="1"/>
    <col min="15097" max="15097" width="10.85546875" style="2" customWidth="1"/>
    <col min="15098" max="15098" width="12" style="2" customWidth="1"/>
    <col min="15099" max="15099" width="10.28515625" style="2" customWidth="1"/>
    <col min="15100" max="15100" width="11.28515625" style="2" customWidth="1"/>
    <col min="15101" max="15101" width="11.85546875" style="2" customWidth="1"/>
    <col min="15102" max="15102" width="10" style="2" customWidth="1"/>
    <col min="15103" max="15103" width="10.5703125" style="2" customWidth="1"/>
    <col min="15104" max="15104" width="11.42578125" style="2" customWidth="1"/>
    <col min="15105" max="15105" width="9.85546875" style="2" customWidth="1"/>
    <col min="15106" max="15106" width="10.85546875" style="2" customWidth="1"/>
    <col min="15107" max="15107" width="12.42578125" style="2" customWidth="1"/>
    <col min="15108" max="15109" width="11.7109375" style="2" customWidth="1"/>
    <col min="15110" max="15110" width="12.42578125" style="2" customWidth="1"/>
    <col min="15111" max="15112" width="11.7109375" style="2" customWidth="1"/>
    <col min="15113" max="15113" width="12.42578125" style="2" customWidth="1"/>
    <col min="15114" max="15115" width="11.7109375" style="2" customWidth="1"/>
    <col min="15116" max="15340" width="9.140625" style="2"/>
    <col min="15341" max="15341" width="14" style="2" customWidth="1"/>
    <col min="15342" max="15342" width="11.85546875" style="2" customWidth="1"/>
    <col min="15343" max="15343" width="10.28515625" style="2" customWidth="1"/>
    <col min="15344" max="15344" width="10.85546875" style="2" customWidth="1"/>
    <col min="15345" max="15345" width="11.85546875" style="2" customWidth="1"/>
    <col min="15346" max="15346" width="10" style="2" customWidth="1"/>
    <col min="15347" max="15347" width="11.42578125" style="2" customWidth="1"/>
    <col min="15348" max="15348" width="12.42578125" style="2" customWidth="1"/>
    <col min="15349" max="15349" width="10.140625" style="2" customWidth="1"/>
    <col min="15350" max="15350" width="11.140625" style="2" customWidth="1"/>
    <col min="15351" max="15351" width="11.5703125" style="2" customWidth="1"/>
    <col min="15352" max="15352" width="10.28515625" style="2" customWidth="1"/>
    <col min="15353" max="15353" width="10.85546875" style="2" customWidth="1"/>
    <col min="15354" max="15354" width="12" style="2" customWidth="1"/>
    <col min="15355" max="15355" width="10.28515625" style="2" customWidth="1"/>
    <col min="15356" max="15356" width="11.28515625" style="2" customWidth="1"/>
    <col min="15357" max="15357" width="11.85546875" style="2" customWidth="1"/>
    <col min="15358" max="15358" width="10" style="2" customWidth="1"/>
    <col min="15359" max="15359" width="10.5703125" style="2" customWidth="1"/>
    <col min="15360" max="15360" width="11.42578125" style="2" customWidth="1"/>
    <col min="15361" max="15361" width="9.85546875" style="2" customWidth="1"/>
    <col min="15362" max="15362" width="10.85546875" style="2" customWidth="1"/>
    <col min="15363" max="15363" width="12.42578125" style="2" customWidth="1"/>
    <col min="15364" max="15365" width="11.7109375" style="2" customWidth="1"/>
    <col min="15366" max="15366" width="12.42578125" style="2" customWidth="1"/>
    <col min="15367" max="15368" width="11.7109375" style="2" customWidth="1"/>
    <col min="15369" max="15369" width="12.42578125" style="2" customWidth="1"/>
    <col min="15370" max="15371" width="11.7109375" style="2" customWidth="1"/>
    <col min="15372" max="15596" width="9.140625" style="2"/>
    <col min="15597" max="15597" width="14" style="2" customWidth="1"/>
    <col min="15598" max="15598" width="11.85546875" style="2" customWidth="1"/>
    <col min="15599" max="15599" width="10.28515625" style="2" customWidth="1"/>
    <col min="15600" max="15600" width="10.85546875" style="2" customWidth="1"/>
    <col min="15601" max="15601" width="11.85546875" style="2" customWidth="1"/>
    <col min="15602" max="15602" width="10" style="2" customWidth="1"/>
    <col min="15603" max="15603" width="11.42578125" style="2" customWidth="1"/>
    <col min="15604" max="15604" width="12.42578125" style="2" customWidth="1"/>
    <col min="15605" max="15605" width="10.140625" style="2" customWidth="1"/>
    <col min="15606" max="15606" width="11.140625" style="2" customWidth="1"/>
    <col min="15607" max="15607" width="11.5703125" style="2" customWidth="1"/>
    <col min="15608" max="15608" width="10.28515625" style="2" customWidth="1"/>
    <col min="15609" max="15609" width="10.85546875" style="2" customWidth="1"/>
    <col min="15610" max="15610" width="12" style="2" customWidth="1"/>
    <col min="15611" max="15611" width="10.28515625" style="2" customWidth="1"/>
    <col min="15612" max="15612" width="11.28515625" style="2" customWidth="1"/>
    <col min="15613" max="15613" width="11.85546875" style="2" customWidth="1"/>
    <col min="15614" max="15614" width="10" style="2" customWidth="1"/>
    <col min="15615" max="15615" width="10.5703125" style="2" customWidth="1"/>
    <col min="15616" max="15616" width="11.42578125" style="2" customWidth="1"/>
    <col min="15617" max="15617" width="9.85546875" style="2" customWidth="1"/>
    <col min="15618" max="15618" width="10.85546875" style="2" customWidth="1"/>
    <col min="15619" max="15619" width="12.42578125" style="2" customWidth="1"/>
    <col min="15620" max="15621" width="11.7109375" style="2" customWidth="1"/>
    <col min="15622" max="15622" width="12.42578125" style="2" customWidth="1"/>
    <col min="15623" max="15624" width="11.7109375" style="2" customWidth="1"/>
    <col min="15625" max="15625" width="12.42578125" style="2" customWidth="1"/>
    <col min="15626" max="15627" width="11.7109375" style="2" customWidth="1"/>
    <col min="15628" max="15852" width="9.140625" style="2"/>
    <col min="15853" max="15853" width="14" style="2" customWidth="1"/>
    <col min="15854" max="15854" width="11.85546875" style="2" customWidth="1"/>
    <col min="15855" max="15855" width="10.28515625" style="2" customWidth="1"/>
    <col min="15856" max="15856" width="10.85546875" style="2" customWidth="1"/>
    <col min="15857" max="15857" width="11.85546875" style="2" customWidth="1"/>
    <col min="15858" max="15858" width="10" style="2" customWidth="1"/>
    <col min="15859" max="15859" width="11.42578125" style="2" customWidth="1"/>
    <col min="15860" max="15860" width="12.42578125" style="2" customWidth="1"/>
    <col min="15861" max="15861" width="10.140625" style="2" customWidth="1"/>
    <col min="15862" max="15862" width="11.140625" style="2" customWidth="1"/>
    <col min="15863" max="15863" width="11.5703125" style="2" customWidth="1"/>
    <col min="15864" max="15864" width="10.28515625" style="2" customWidth="1"/>
    <col min="15865" max="15865" width="10.85546875" style="2" customWidth="1"/>
    <col min="15866" max="15866" width="12" style="2" customWidth="1"/>
    <col min="15867" max="15867" width="10.28515625" style="2" customWidth="1"/>
    <col min="15868" max="15868" width="11.28515625" style="2" customWidth="1"/>
    <col min="15869" max="15869" width="11.85546875" style="2" customWidth="1"/>
    <col min="15870" max="15870" width="10" style="2" customWidth="1"/>
    <col min="15871" max="15871" width="10.5703125" style="2" customWidth="1"/>
    <col min="15872" max="15872" width="11.42578125" style="2" customWidth="1"/>
    <col min="15873" max="15873" width="9.85546875" style="2" customWidth="1"/>
    <col min="15874" max="15874" width="10.85546875" style="2" customWidth="1"/>
    <col min="15875" max="15875" width="12.42578125" style="2" customWidth="1"/>
    <col min="15876" max="15877" width="11.7109375" style="2" customWidth="1"/>
    <col min="15878" max="15878" width="12.42578125" style="2" customWidth="1"/>
    <col min="15879" max="15880" width="11.7109375" style="2" customWidth="1"/>
    <col min="15881" max="15881" width="12.42578125" style="2" customWidth="1"/>
    <col min="15882" max="15883" width="11.7109375" style="2" customWidth="1"/>
    <col min="15884" max="16108" width="9.140625" style="2"/>
    <col min="16109" max="16109" width="14" style="2" customWidth="1"/>
    <col min="16110" max="16110" width="11.85546875" style="2" customWidth="1"/>
    <col min="16111" max="16111" width="10.28515625" style="2" customWidth="1"/>
    <col min="16112" max="16112" width="10.85546875" style="2" customWidth="1"/>
    <col min="16113" max="16113" width="11.85546875" style="2" customWidth="1"/>
    <col min="16114" max="16114" width="10" style="2" customWidth="1"/>
    <col min="16115" max="16115" width="11.42578125" style="2" customWidth="1"/>
    <col min="16116" max="16116" width="12.42578125" style="2" customWidth="1"/>
    <col min="16117" max="16117" width="10.140625" style="2" customWidth="1"/>
    <col min="16118" max="16118" width="11.140625" style="2" customWidth="1"/>
    <col min="16119" max="16119" width="11.5703125" style="2" customWidth="1"/>
    <col min="16120" max="16120" width="10.28515625" style="2" customWidth="1"/>
    <col min="16121" max="16121" width="10.85546875" style="2" customWidth="1"/>
    <col min="16122" max="16122" width="12" style="2" customWidth="1"/>
    <col min="16123" max="16123" width="10.28515625" style="2" customWidth="1"/>
    <col min="16124" max="16124" width="11.28515625" style="2" customWidth="1"/>
    <col min="16125" max="16125" width="11.85546875" style="2" customWidth="1"/>
    <col min="16126" max="16126" width="10" style="2" customWidth="1"/>
    <col min="16127" max="16127" width="10.5703125" style="2" customWidth="1"/>
    <col min="16128" max="16128" width="11.42578125" style="2" customWidth="1"/>
    <col min="16129" max="16129" width="9.85546875" style="2" customWidth="1"/>
    <col min="16130" max="16130" width="10.85546875" style="2" customWidth="1"/>
    <col min="16131" max="16131" width="12.42578125" style="2" customWidth="1"/>
    <col min="16132" max="16133" width="11.7109375" style="2" customWidth="1"/>
    <col min="16134" max="16134" width="12.42578125" style="2" customWidth="1"/>
    <col min="16135" max="16136" width="11.7109375" style="2" customWidth="1"/>
    <col min="16137" max="16137" width="12.42578125" style="2" customWidth="1"/>
    <col min="16138" max="16139" width="11.7109375" style="2" customWidth="1"/>
    <col min="16140" max="16384" width="9.140625" style="2"/>
  </cols>
  <sheetData>
    <row r="2" spans="2:34" ht="29.25" customHeight="1" thickBot="1" x14ac:dyDescent="0.25">
      <c r="B2" s="1" t="s">
        <v>0</v>
      </c>
      <c r="F2" s="3"/>
      <c r="G2" s="3"/>
      <c r="H2" s="3"/>
      <c r="I2" s="3"/>
      <c r="J2" s="3"/>
      <c r="K2" s="3"/>
      <c r="L2" s="3"/>
      <c r="M2" s="3"/>
      <c r="N2" s="3"/>
    </row>
    <row r="3" spans="2:34" s="17" customFormat="1" ht="12.75" customHeight="1" thickBot="1" x14ac:dyDescent="0.25">
      <c r="B3" s="4" t="s">
        <v>1</v>
      </c>
      <c r="C3" s="5">
        <v>2009</v>
      </c>
      <c r="D3" s="6"/>
      <c r="E3" s="7"/>
      <c r="F3" s="8">
        <v>2010</v>
      </c>
      <c r="G3" s="9"/>
      <c r="H3" s="10"/>
      <c r="I3" s="8">
        <v>2011</v>
      </c>
      <c r="J3" s="9"/>
      <c r="K3" s="10"/>
      <c r="L3" s="8">
        <v>2012</v>
      </c>
      <c r="M3" s="9"/>
      <c r="N3" s="10"/>
      <c r="O3" s="11">
        <v>2013</v>
      </c>
      <c r="P3" s="12"/>
      <c r="Q3" s="13"/>
      <c r="R3" s="11">
        <v>2014</v>
      </c>
      <c r="S3" s="12"/>
      <c r="T3" s="13"/>
      <c r="U3" s="11">
        <v>2015</v>
      </c>
      <c r="V3" s="12"/>
      <c r="W3" s="13"/>
      <c r="X3" s="11">
        <v>2016</v>
      </c>
      <c r="Y3" s="12"/>
      <c r="Z3" s="13"/>
      <c r="AA3" s="11">
        <v>2017</v>
      </c>
      <c r="AB3" s="12"/>
      <c r="AC3" s="13"/>
      <c r="AD3" s="14">
        <v>2018</v>
      </c>
      <c r="AE3" s="15"/>
      <c r="AF3" s="16"/>
    </row>
    <row r="4" spans="2:34" s="28" customFormat="1" ht="28.5" customHeight="1" thickBot="1" x14ac:dyDescent="0.25">
      <c r="B4" s="18" t="s">
        <v>2</v>
      </c>
      <c r="C4" s="19" t="s">
        <v>3</v>
      </c>
      <c r="D4" s="20" t="s">
        <v>4</v>
      </c>
      <c r="E4" s="21" t="s">
        <v>5</v>
      </c>
      <c r="F4" s="19" t="s">
        <v>3</v>
      </c>
      <c r="G4" s="20" t="s">
        <v>4</v>
      </c>
      <c r="H4" s="21" t="s">
        <v>5</v>
      </c>
      <c r="I4" s="22" t="s">
        <v>3</v>
      </c>
      <c r="J4" s="20" t="s">
        <v>4</v>
      </c>
      <c r="K4" s="21" t="s">
        <v>5</v>
      </c>
      <c r="L4" s="22" t="s">
        <v>3</v>
      </c>
      <c r="M4" s="20" t="s">
        <v>4</v>
      </c>
      <c r="N4" s="23" t="s">
        <v>5</v>
      </c>
      <c r="O4" s="24" t="s">
        <v>3</v>
      </c>
      <c r="P4" s="25" t="s">
        <v>4</v>
      </c>
      <c r="Q4" s="26" t="s">
        <v>5</v>
      </c>
      <c r="R4" s="24" t="s">
        <v>3</v>
      </c>
      <c r="S4" s="25" t="s">
        <v>4</v>
      </c>
      <c r="T4" s="27" t="s">
        <v>5</v>
      </c>
      <c r="U4" s="25" t="s">
        <v>3</v>
      </c>
      <c r="V4" s="25" t="s">
        <v>4</v>
      </c>
      <c r="W4" s="27" t="s">
        <v>5</v>
      </c>
      <c r="X4" s="25" t="s">
        <v>3</v>
      </c>
      <c r="Y4" s="25" t="s">
        <v>4</v>
      </c>
      <c r="Z4" s="27" t="s">
        <v>5</v>
      </c>
      <c r="AA4" s="24" t="s">
        <v>3</v>
      </c>
      <c r="AB4" s="25" t="s">
        <v>4</v>
      </c>
      <c r="AC4" s="26" t="s">
        <v>5</v>
      </c>
      <c r="AD4" s="24" t="s">
        <v>3</v>
      </c>
      <c r="AE4" s="25" t="s">
        <v>4</v>
      </c>
      <c r="AF4" s="27" t="s">
        <v>5</v>
      </c>
      <c r="AH4" s="28" t="s">
        <v>6</v>
      </c>
    </row>
    <row r="5" spans="2:34" x14ac:dyDescent="0.2">
      <c r="B5" s="29" t="s">
        <v>7</v>
      </c>
      <c r="C5" s="30">
        <v>188086.42499999999</v>
      </c>
      <c r="D5" s="31">
        <v>133902.3463</v>
      </c>
      <c r="E5" s="32">
        <v>0</v>
      </c>
      <c r="F5" s="30">
        <v>176270.56150000001</v>
      </c>
      <c r="G5" s="33">
        <v>128886.0745</v>
      </c>
      <c r="H5" s="34">
        <v>0</v>
      </c>
      <c r="I5" s="35">
        <v>186966</v>
      </c>
      <c r="J5" s="33">
        <v>139193</v>
      </c>
      <c r="K5" s="34">
        <v>0</v>
      </c>
      <c r="L5" s="36">
        <v>193847.61739999999</v>
      </c>
      <c r="M5" s="36">
        <v>157246.20490000001</v>
      </c>
      <c r="N5" s="37">
        <v>0</v>
      </c>
      <c r="O5" s="38">
        <v>197844.3523</v>
      </c>
      <c r="P5" s="39">
        <v>148331.4663</v>
      </c>
      <c r="Q5" s="37">
        <v>0</v>
      </c>
      <c r="R5" s="38">
        <v>189541.92069999999</v>
      </c>
      <c r="S5" s="40">
        <v>135696.60399999999</v>
      </c>
      <c r="T5" s="41">
        <v>0</v>
      </c>
      <c r="U5" s="42">
        <v>196698</v>
      </c>
      <c r="V5" s="43">
        <v>142859</v>
      </c>
      <c r="W5" s="41">
        <v>0</v>
      </c>
      <c r="X5" s="42">
        <v>207366.5233</v>
      </c>
      <c r="Y5" s="43">
        <v>150971.86739999999</v>
      </c>
      <c r="Z5" s="41">
        <v>0</v>
      </c>
      <c r="AA5" s="42">
        <v>201550.76800000001</v>
      </c>
      <c r="AB5" s="43">
        <v>151401.0404</v>
      </c>
      <c r="AC5" s="37">
        <v>0</v>
      </c>
      <c r="AD5" s="44">
        <v>217489.12609999999</v>
      </c>
      <c r="AE5" s="45">
        <v>162686.52650000001</v>
      </c>
      <c r="AF5" s="46">
        <v>0</v>
      </c>
      <c r="AH5" s="47">
        <f>AE5/AD5*100</f>
        <v>74.802142717331932</v>
      </c>
    </row>
    <row r="6" spans="2:34" x14ac:dyDescent="0.2">
      <c r="B6" s="48" t="s">
        <v>8</v>
      </c>
      <c r="C6" s="30">
        <v>208815.24799999999</v>
      </c>
      <c r="D6" s="31">
        <v>109594.56664</v>
      </c>
      <c r="E6" s="34">
        <v>38561.18</v>
      </c>
      <c r="F6" s="30">
        <v>209549.90613799999</v>
      </c>
      <c r="G6" s="33">
        <v>113160.58376900002</v>
      </c>
      <c r="H6" s="34">
        <v>47548.186880000001</v>
      </c>
      <c r="I6" s="35">
        <v>209414</v>
      </c>
      <c r="J6" s="33">
        <v>119433</v>
      </c>
      <c r="K6" s="34">
        <v>28593</v>
      </c>
      <c r="L6" s="36">
        <v>211659.6024</v>
      </c>
      <c r="M6" s="36">
        <v>123205.5955</v>
      </c>
      <c r="N6" s="37">
        <v>19285.631300000008</v>
      </c>
      <c r="O6" s="38">
        <v>215122.17819999999</v>
      </c>
      <c r="P6" s="39">
        <v>128324.2553</v>
      </c>
      <c r="Q6" s="49">
        <v>25477.470299999997</v>
      </c>
      <c r="R6" s="38">
        <v>218870.8082</v>
      </c>
      <c r="S6" s="40">
        <v>127338.0591</v>
      </c>
      <c r="T6" s="41">
        <v>32126.202299999997</v>
      </c>
      <c r="U6" s="42">
        <v>247328</v>
      </c>
      <c r="V6" s="43">
        <v>152622</v>
      </c>
      <c r="W6" s="41">
        <f>410+31649</f>
        <v>32059</v>
      </c>
      <c r="X6" s="42">
        <v>236890.58230000001</v>
      </c>
      <c r="Y6" s="43">
        <v>140281.6398</v>
      </c>
      <c r="Z6" s="41">
        <v>30335.910782710042</v>
      </c>
      <c r="AA6" s="42">
        <v>248584.60190000001</v>
      </c>
      <c r="AB6" s="43">
        <v>146408.19090000002</v>
      </c>
      <c r="AC6" s="37">
        <v>34388.188499999997</v>
      </c>
      <c r="AD6" s="44">
        <v>267477.59179999999</v>
      </c>
      <c r="AE6" s="45">
        <v>152445.0601</v>
      </c>
      <c r="AF6" s="46">
        <v>34312.675199999998</v>
      </c>
      <c r="AH6" s="47">
        <f t="shared" ref="AH6:AH11" si="0">AE6/AD6*100</f>
        <v>56.993581807775193</v>
      </c>
    </row>
    <row r="7" spans="2:34" x14ac:dyDescent="0.2">
      <c r="B7" s="48" t="s">
        <v>9</v>
      </c>
      <c r="C7" s="30">
        <v>337798.80499999999</v>
      </c>
      <c r="D7" s="31">
        <v>317033.95799999998</v>
      </c>
      <c r="E7" s="34">
        <v>17065.849999999999</v>
      </c>
      <c r="F7" s="30">
        <v>353413.45851999999</v>
      </c>
      <c r="G7" s="33">
        <v>330506.57375099999</v>
      </c>
      <c r="H7" s="34">
        <v>19226.568619999998</v>
      </c>
      <c r="I7" s="35">
        <v>374591</v>
      </c>
      <c r="J7" s="33">
        <v>339056</v>
      </c>
      <c r="K7" s="34">
        <v>18065</v>
      </c>
      <c r="L7" s="36">
        <v>379627.42479999998</v>
      </c>
      <c r="M7" s="36">
        <v>326121.10560000001</v>
      </c>
      <c r="N7" s="37">
        <v>12141.351699999999</v>
      </c>
      <c r="O7" s="38">
        <v>398846.1299</v>
      </c>
      <c r="P7" s="39">
        <v>349568.16169999988</v>
      </c>
      <c r="Q7" s="49">
        <v>16251.669300000001</v>
      </c>
      <c r="R7" s="38">
        <v>410674.93699999998</v>
      </c>
      <c r="S7" s="40">
        <v>363905.94570000004</v>
      </c>
      <c r="T7" s="41">
        <v>18847.948200000003</v>
      </c>
      <c r="U7" s="42">
        <v>430751</v>
      </c>
      <c r="V7" s="43">
        <v>388176</v>
      </c>
      <c r="W7" s="41">
        <f>114+18600</f>
        <v>18714</v>
      </c>
      <c r="X7" s="42">
        <v>466109.08370000002</v>
      </c>
      <c r="Y7" s="43">
        <v>436731.64899999998</v>
      </c>
      <c r="Z7" s="41">
        <v>17134.007012238952</v>
      </c>
      <c r="AA7" s="42">
        <v>497524.27960000001</v>
      </c>
      <c r="AB7" s="43">
        <v>450725.68079999997</v>
      </c>
      <c r="AC7" s="37">
        <v>19474.601299999998</v>
      </c>
      <c r="AD7" s="44">
        <v>529487.62930000003</v>
      </c>
      <c r="AE7" s="45">
        <v>453029.4878</v>
      </c>
      <c r="AF7" s="46">
        <v>17495.683299999975</v>
      </c>
      <c r="AH7" s="47">
        <f t="shared" si="0"/>
        <v>85.559975857966649</v>
      </c>
    </row>
    <row r="8" spans="2:34" x14ac:dyDescent="0.2">
      <c r="B8" s="48" t="s">
        <v>10</v>
      </c>
      <c r="C8" s="30">
        <v>45524.12</v>
      </c>
      <c r="D8" s="31">
        <v>23662.98</v>
      </c>
      <c r="E8" s="34">
        <v>0</v>
      </c>
      <c r="F8" s="30">
        <v>49751.961072999999</v>
      </c>
      <c r="G8" s="33">
        <v>31825.897283000002</v>
      </c>
      <c r="H8" s="34">
        <v>0</v>
      </c>
      <c r="I8" s="35">
        <v>51282</v>
      </c>
      <c r="J8" s="33">
        <v>34850</v>
      </c>
      <c r="K8" s="34">
        <v>0</v>
      </c>
      <c r="L8" s="36">
        <v>54294.599300000002</v>
      </c>
      <c r="M8" s="36">
        <v>37575.773099999999</v>
      </c>
      <c r="N8" s="37">
        <v>0</v>
      </c>
      <c r="O8" s="38">
        <v>59846.572</v>
      </c>
      <c r="P8" s="39">
        <v>35022.410299999996</v>
      </c>
      <c r="Q8" s="37">
        <v>0</v>
      </c>
      <c r="R8" s="38">
        <v>59403.132300000005</v>
      </c>
      <c r="S8" s="40">
        <v>38583.228999999999</v>
      </c>
      <c r="T8" s="41">
        <v>11.8856</v>
      </c>
      <c r="U8" s="50">
        <v>56485</v>
      </c>
      <c r="V8" s="43">
        <v>33085</v>
      </c>
      <c r="W8" s="41">
        <v>0</v>
      </c>
      <c r="X8" s="50">
        <v>64396.136200000001</v>
      </c>
      <c r="Y8" s="43">
        <v>40830.883099999999</v>
      </c>
      <c r="Z8" s="41">
        <v>0</v>
      </c>
      <c r="AA8" s="50">
        <v>73051.553599999999</v>
      </c>
      <c r="AB8" s="43">
        <v>54102.656799999997</v>
      </c>
      <c r="AC8" s="37">
        <v>0</v>
      </c>
      <c r="AD8" s="51">
        <v>79094.775399999999</v>
      </c>
      <c r="AE8" s="45">
        <v>53429.7261</v>
      </c>
      <c r="AF8" s="46">
        <v>0</v>
      </c>
      <c r="AH8" s="47">
        <f t="shared" si="0"/>
        <v>67.551523889907912</v>
      </c>
    </row>
    <row r="9" spans="2:34" x14ac:dyDescent="0.2">
      <c r="B9" s="48" t="s">
        <v>11</v>
      </c>
      <c r="C9" s="30">
        <v>86343.338999999993</v>
      </c>
      <c r="D9" s="31">
        <v>28446.720000000001</v>
      </c>
      <c r="E9" s="34">
        <v>6062.09</v>
      </c>
      <c r="F9" s="30">
        <v>105357.66</v>
      </c>
      <c r="G9" s="33">
        <v>38275.092700000001</v>
      </c>
      <c r="H9" s="34">
        <v>5774.2264000000032</v>
      </c>
      <c r="I9" s="35">
        <v>94548</v>
      </c>
      <c r="J9" s="33">
        <v>26099</v>
      </c>
      <c r="K9" s="34">
        <v>4948</v>
      </c>
      <c r="L9" s="36">
        <v>95255.382400000002</v>
      </c>
      <c r="M9" s="36">
        <v>24478.712100000001</v>
      </c>
      <c r="N9" s="37">
        <v>4400.8014000000003</v>
      </c>
      <c r="O9" s="38">
        <v>106266.8869</v>
      </c>
      <c r="P9" s="39">
        <v>37843.487699999998</v>
      </c>
      <c r="Q9" s="49">
        <v>6088.0625999999984</v>
      </c>
      <c r="R9" s="38">
        <v>113118.0144</v>
      </c>
      <c r="S9" s="40">
        <v>74783.225600000005</v>
      </c>
      <c r="T9" s="41">
        <v>5519.1869999999999</v>
      </c>
      <c r="U9" s="50">
        <v>126418</v>
      </c>
      <c r="V9" s="43">
        <v>86791</v>
      </c>
      <c r="W9" s="41">
        <f>5159+348</f>
        <v>5507</v>
      </c>
      <c r="X9" s="50">
        <v>144376.90030000001</v>
      </c>
      <c r="Y9" s="43">
        <v>92203.385500000004</v>
      </c>
      <c r="Z9" s="41">
        <v>4984.2917000000007</v>
      </c>
      <c r="AA9" s="50">
        <v>143233.25349999999</v>
      </c>
      <c r="AB9" s="43">
        <v>73305.619600000005</v>
      </c>
      <c r="AC9" s="37">
        <v>4844.9849999999997</v>
      </c>
      <c r="AD9" s="51">
        <v>169982.00659999999</v>
      </c>
      <c r="AE9" s="45">
        <v>76426.491800000003</v>
      </c>
      <c r="AF9" s="46">
        <v>3034.1684000000096</v>
      </c>
      <c r="AH9" s="47">
        <f t="shared" si="0"/>
        <v>44.961518768187084</v>
      </c>
    </row>
    <row r="10" spans="2:34" x14ac:dyDescent="0.2">
      <c r="B10" s="48" t="s">
        <v>12</v>
      </c>
      <c r="C10" s="30">
        <v>27785.556000000004</v>
      </c>
      <c r="D10" s="31">
        <v>2973.2539999999999</v>
      </c>
      <c r="E10" s="34">
        <v>867.36</v>
      </c>
      <c r="F10" s="30">
        <v>28382.366300000002</v>
      </c>
      <c r="G10" s="33">
        <v>3359.6959000000002</v>
      </c>
      <c r="H10" s="34">
        <v>519.33270000000005</v>
      </c>
      <c r="I10" s="35">
        <v>28515</v>
      </c>
      <c r="J10" s="33">
        <v>544</v>
      </c>
      <c r="K10" s="34">
        <v>443</v>
      </c>
      <c r="L10" s="36">
        <v>27660.89</v>
      </c>
      <c r="M10" s="36">
        <v>3910.8436000000002</v>
      </c>
      <c r="N10" s="37">
        <v>60.548999999999978</v>
      </c>
      <c r="O10" s="52">
        <f>10421.62+17401.2</f>
        <v>27822.82</v>
      </c>
      <c r="P10" s="39">
        <v>4267.01</v>
      </c>
      <c r="Q10" s="49">
        <v>454.11099999999999</v>
      </c>
      <c r="R10" s="52">
        <v>28196.072099999998</v>
      </c>
      <c r="S10" s="40">
        <v>3973.0731999999998</v>
      </c>
      <c r="T10" s="41">
        <v>421.88380000000001</v>
      </c>
      <c r="U10" s="42">
        <v>30081</v>
      </c>
      <c r="V10" s="43">
        <v>4256</v>
      </c>
      <c r="W10" s="41">
        <f>350+26</f>
        <v>376</v>
      </c>
      <c r="X10" s="53">
        <v>30704</v>
      </c>
      <c r="Y10" s="54">
        <v>4994</v>
      </c>
      <c r="Z10" s="55">
        <f>579+71</f>
        <v>650</v>
      </c>
      <c r="AA10" s="42">
        <v>31429.786400000001</v>
      </c>
      <c r="AB10" s="43">
        <v>4949.6061000000009</v>
      </c>
      <c r="AC10" s="37">
        <v>516.69889999999998</v>
      </c>
      <c r="AD10" s="44">
        <v>33352.176500000001</v>
      </c>
      <c r="AE10" s="45">
        <v>4853.8804</v>
      </c>
      <c r="AF10" s="46">
        <v>773.6226999999999</v>
      </c>
      <c r="AH10" s="47">
        <f t="shared" si="0"/>
        <v>14.553414227704151</v>
      </c>
    </row>
    <row r="11" spans="2:34" ht="13.5" thickBot="1" x14ac:dyDescent="0.25">
      <c r="B11" s="56" t="s">
        <v>13</v>
      </c>
      <c r="C11" s="57">
        <v>894353.4929999999</v>
      </c>
      <c r="D11" s="58">
        <v>615613.82494000008</v>
      </c>
      <c r="E11" s="59">
        <v>62556.479999999996</v>
      </c>
      <c r="F11" s="57">
        <v>922725.91353100003</v>
      </c>
      <c r="G11" s="60">
        <v>646013.91790300014</v>
      </c>
      <c r="H11" s="59">
        <v>73068.314599999998</v>
      </c>
      <c r="I11" s="61">
        <f t="shared" ref="I11:K11" si="1">SUM(I5:I10)</f>
        <v>945316</v>
      </c>
      <c r="J11" s="60">
        <f t="shared" si="1"/>
        <v>659175</v>
      </c>
      <c r="K11" s="59">
        <f t="shared" si="1"/>
        <v>52049</v>
      </c>
      <c r="L11" s="62">
        <f t="shared" ref="L11:N11" si="2">SUM(L5:L10)</f>
        <v>962345.51630000002</v>
      </c>
      <c r="M11" s="63">
        <f t="shared" si="2"/>
        <v>672538.23479999998</v>
      </c>
      <c r="N11" s="64">
        <f t="shared" si="2"/>
        <v>35888.333400000003</v>
      </c>
      <c r="O11" s="65">
        <v>1005748.9438</v>
      </c>
      <c r="P11" s="66">
        <v>703356.79129999992</v>
      </c>
      <c r="Q11" s="67">
        <v>48272.324199999995</v>
      </c>
      <c r="R11" s="65">
        <v>1019804.8846999999</v>
      </c>
      <c r="S11" s="68">
        <v>744280.13660000009</v>
      </c>
      <c r="T11" s="69">
        <v>56927.106899999999</v>
      </c>
      <c r="U11" s="70">
        <v>1087762</v>
      </c>
      <c r="V11" s="71">
        <v>807788</v>
      </c>
      <c r="W11" s="72">
        <f>6037+50624</f>
        <v>56661</v>
      </c>
      <c r="X11" s="70">
        <v>1149842.8777000001</v>
      </c>
      <c r="Y11" s="73">
        <v>866013.37030000007</v>
      </c>
      <c r="Z11" s="69">
        <v>53103.814494948994</v>
      </c>
      <c r="AA11" s="70">
        <v>1195374.243</v>
      </c>
      <c r="AB11" s="73">
        <v>880892.79460000002</v>
      </c>
      <c r="AC11" s="64">
        <v>59224.473699999995</v>
      </c>
      <c r="AD11" s="74">
        <v>1296883.3056999999</v>
      </c>
      <c r="AE11" s="75">
        <v>902871.1727</v>
      </c>
      <c r="AF11" s="76">
        <v>55616.149600000004</v>
      </c>
      <c r="AH11" s="47">
        <f t="shared" si="0"/>
        <v>69.618536126708037</v>
      </c>
    </row>
    <row r="12" spans="2:34" ht="15" customHeight="1" x14ac:dyDescent="0.2">
      <c r="B12" s="77" t="s">
        <v>14</v>
      </c>
      <c r="R12" s="78"/>
      <c r="S12" s="78"/>
      <c r="T12" s="78"/>
      <c r="U12" s="78"/>
    </row>
    <row r="13" spans="2:34" x14ac:dyDescent="0.2">
      <c r="C13" s="80" t="s">
        <v>15</v>
      </c>
      <c r="O13" s="81"/>
      <c r="P13" s="82"/>
      <c r="Q13" s="83"/>
      <c r="R13" s="84"/>
      <c r="S13" s="85"/>
      <c r="T13" s="85"/>
      <c r="U13" s="85"/>
      <c r="V13" s="85"/>
      <c r="W13" s="85"/>
      <c r="X13" s="85"/>
      <c r="Y13" s="83"/>
      <c r="Z13" s="83"/>
    </row>
    <row r="14" spans="2:34" x14ac:dyDescent="0.2">
      <c r="O14" s="82"/>
      <c r="P14" s="82"/>
      <c r="Q14" s="82"/>
      <c r="R14" s="86"/>
      <c r="S14" s="86"/>
      <c r="T14" s="86"/>
      <c r="U14" s="78"/>
      <c r="V14" s="78"/>
      <c r="W14" s="78"/>
      <c r="X14" s="78"/>
      <c r="Y14" s="87"/>
      <c r="Z14" s="88"/>
    </row>
    <row r="15" spans="2:34" x14ac:dyDescent="0.2">
      <c r="O15" s="89"/>
      <c r="P15" s="90"/>
      <c r="Q15" s="91"/>
      <c r="R15" s="91"/>
      <c r="S15" s="91"/>
      <c r="T15" s="91"/>
      <c r="U15" s="91"/>
      <c r="V15" s="91"/>
      <c r="W15" s="91"/>
      <c r="X15" s="91"/>
      <c r="Y15" s="85"/>
      <c r="Z15" s="85"/>
    </row>
    <row r="16" spans="2:34" ht="15" customHeight="1" x14ac:dyDescent="0.2">
      <c r="F16" s="92"/>
      <c r="O16" s="89"/>
      <c r="P16" s="90"/>
      <c r="Q16" s="93"/>
      <c r="R16" s="94"/>
      <c r="S16" s="94"/>
      <c r="T16" s="94"/>
      <c r="U16" s="94"/>
      <c r="V16" s="94"/>
      <c r="W16" s="94"/>
      <c r="X16" s="95"/>
      <c r="Y16" s="96"/>
      <c r="Z16" s="96"/>
    </row>
    <row r="17" spans="3:26" x14ac:dyDescent="0.2">
      <c r="O17" s="89"/>
      <c r="P17" s="90"/>
      <c r="Q17" s="93"/>
      <c r="R17" s="94"/>
      <c r="S17" s="94"/>
      <c r="T17" s="94"/>
      <c r="U17" s="94"/>
      <c r="V17" s="94"/>
      <c r="W17" s="94"/>
      <c r="X17" s="95"/>
      <c r="Y17" s="96"/>
      <c r="Z17" s="96"/>
    </row>
    <row r="18" spans="3:26" x14ac:dyDescent="0.2">
      <c r="C18" s="97"/>
      <c r="D18" s="97"/>
      <c r="E18" s="97"/>
      <c r="F18" s="97"/>
      <c r="G18" s="97"/>
      <c r="H18" s="97"/>
      <c r="I18" s="97"/>
      <c r="K18" s="97"/>
      <c r="L18" s="97"/>
      <c r="N18" s="97"/>
      <c r="O18" s="89"/>
      <c r="P18" s="90"/>
      <c r="Q18" s="98"/>
      <c r="R18" s="98"/>
      <c r="S18" s="99"/>
      <c r="T18" s="98"/>
      <c r="U18" s="98"/>
      <c r="V18" s="100"/>
      <c r="W18" s="94"/>
      <c r="X18" s="95"/>
      <c r="Y18" s="96"/>
      <c r="Z18" s="96"/>
    </row>
    <row r="19" spans="3:26" x14ac:dyDescent="0.2">
      <c r="C19" s="101"/>
      <c r="D19" s="17"/>
      <c r="E19" s="17"/>
      <c r="F19" s="17"/>
      <c r="G19" s="17"/>
      <c r="H19" s="17"/>
      <c r="I19" s="17"/>
      <c r="K19" s="101"/>
      <c r="L19" s="17"/>
      <c r="N19" s="101"/>
      <c r="O19" s="88"/>
      <c r="P19" s="102"/>
      <c r="Q19" s="103"/>
      <c r="R19" s="104"/>
      <c r="S19" s="104"/>
      <c r="T19" s="104"/>
      <c r="U19" s="104"/>
      <c r="V19" s="104"/>
      <c r="W19" s="94"/>
      <c r="X19" s="94"/>
      <c r="Y19" s="105"/>
      <c r="Z19" s="105"/>
    </row>
    <row r="20" spans="3:26" x14ac:dyDescent="0.2">
      <c r="C20" s="101"/>
      <c r="D20" s="17"/>
      <c r="E20" s="17"/>
      <c r="F20" s="17"/>
      <c r="G20" s="17"/>
      <c r="H20" s="17"/>
      <c r="I20" s="17"/>
      <c r="K20" s="101"/>
      <c r="L20" s="17"/>
      <c r="N20" s="101"/>
      <c r="O20" s="87"/>
      <c r="P20" s="102"/>
      <c r="Q20" s="106"/>
      <c r="R20" s="104"/>
      <c r="S20" s="104"/>
      <c r="T20" s="104"/>
      <c r="U20" s="104"/>
      <c r="V20" s="104"/>
      <c r="W20" s="94"/>
      <c r="X20" s="94"/>
      <c r="Y20" s="105"/>
      <c r="Z20" s="105"/>
    </row>
    <row r="21" spans="3:26" x14ac:dyDescent="0.2">
      <c r="C21" s="101"/>
      <c r="D21" s="17"/>
      <c r="E21" s="17"/>
      <c r="F21" s="17"/>
      <c r="G21" s="17"/>
      <c r="H21" s="17"/>
      <c r="I21" s="17"/>
      <c r="K21" s="101"/>
      <c r="L21" s="17"/>
      <c r="N21" s="101"/>
      <c r="O21" s="88"/>
      <c r="P21" s="107"/>
      <c r="Q21" s="106"/>
      <c r="R21" s="104"/>
      <c r="S21" s="104"/>
      <c r="T21" s="104"/>
      <c r="U21" s="104"/>
      <c r="V21" s="104"/>
      <c r="W21" s="95"/>
      <c r="X21" s="95"/>
      <c r="Y21" s="96"/>
      <c r="Z21" s="96"/>
    </row>
    <row r="22" spans="3:26" x14ac:dyDescent="0.2">
      <c r="C22" s="101"/>
      <c r="D22" s="17"/>
      <c r="E22" s="17"/>
      <c r="F22" s="17"/>
      <c r="G22" s="17"/>
      <c r="H22" s="17"/>
      <c r="I22" s="17"/>
      <c r="K22" s="101"/>
      <c r="L22" s="17"/>
      <c r="N22" s="101"/>
      <c r="O22" s="89"/>
      <c r="P22" s="90"/>
      <c r="Q22" s="106"/>
      <c r="R22" s="104"/>
      <c r="S22" s="104"/>
      <c r="T22" s="104"/>
      <c r="U22" s="104"/>
      <c r="V22" s="104"/>
      <c r="W22" s="94"/>
      <c r="X22" s="95"/>
      <c r="Y22" s="96"/>
      <c r="Z22" s="96"/>
    </row>
    <row r="23" spans="3:26" x14ac:dyDescent="0.2">
      <c r="C23" s="101"/>
      <c r="D23" s="17"/>
      <c r="E23" s="17"/>
      <c r="F23" s="17"/>
      <c r="G23" s="17"/>
      <c r="H23" s="17"/>
      <c r="I23" s="17"/>
      <c r="K23" s="101"/>
      <c r="L23" s="17"/>
      <c r="N23" s="101"/>
      <c r="O23" s="89"/>
      <c r="P23" s="90"/>
      <c r="Q23" s="106"/>
      <c r="R23" s="104"/>
      <c r="S23" s="104"/>
      <c r="T23" s="104"/>
      <c r="U23" s="104"/>
      <c r="V23" s="104"/>
      <c r="W23" s="94"/>
      <c r="X23" s="94"/>
      <c r="Y23" s="105"/>
      <c r="Z23" s="105"/>
    </row>
    <row r="24" spans="3:26" x14ac:dyDescent="0.2">
      <c r="C24" s="101"/>
      <c r="D24" s="17"/>
      <c r="E24" s="17"/>
      <c r="F24" s="17"/>
      <c r="G24" s="17"/>
      <c r="H24" s="17"/>
      <c r="I24" s="17"/>
      <c r="K24" s="101"/>
      <c r="L24" s="17"/>
      <c r="N24" s="101"/>
      <c r="O24" s="89"/>
      <c r="P24" s="90"/>
      <c r="Q24" s="106"/>
      <c r="R24" s="104"/>
      <c r="S24" s="104"/>
      <c r="T24" s="104"/>
      <c r="U24" s="104"/>
      <c r="V24" s="104"/>
      <c r="W24" s="95"/>
    </row>
    <row r="25" spans="3:26" x14ac:dyDescent="0.2">
      <c r="C25" s="101"/>
      <c r="D25" s="17"/>
      <c r="E25" s="17"/>
      <c r="F25" s="17"/>
      <c r="G25" s="17"/>
      <c r="H25" s="17"/>
      <c r="I25" s="17"/>
      <c r="K25" s="101"/>
      <c r="L25" s="17"/>
      <c r="N25" s="108"/>
      <c r="O25" s="109"/>
      <c r="P25" s="17"/>
      <c r="Q25" s="106"/>
      <c r="R25" s="104"/>
      <c r="S25" s="104"/>
      <c r="T25" s="104"/>
      <c r="U25" s="104"/>
      <c r="V25" s="104"/>
    </row>
    <row r="26" spans="3:26" x14ac:dyDescent="0.2">
      <c r="N26" s="108"/>
      <c r="O26" s="108"/>
      <c r="Q26" s="104"/>
      <c r="R26" s="104"/>
      <c r="S26" s="104"/>
      <c r="T26" s="104"/>
      <c r="U26" s="104"/>
      <c r="V26" s="104"/>
    </row>
    <row r="27" spans="3:26" x14ac:dyDescent="0.2">
      <c r="N27" s="108"/>
      <c r="O27" s="110"/>
      <c r="Q27" s="104"/>
      <c r="R27" s="111"/>
      <c r="S27" s="104"/>
      <c r="T27" s="104"/>
      <c r="U27" s="104"/>
      <c r="V27" s="104"/>
    </row>
    <row r="28" spans="3:26" ht="16.5" customHeight="1" x14ac:dyDescent="0.2">
      <c r="N28" s="108"/>
      <c r="O28" s="110"/>
      <c r="Q28" s="98"/>
      <c r="R28" s="112"/>
      <c r="S28" s="112"/>
      <c r="T28" s="104"/>
      <c r="U28" s="104"/>
      <c r="V28" s="104"/>
    </row>
    <row r="29" spans="3:26" x14ac:dyDescent="0.2">
      <c r="N29" s="108"/>
      <c r="O29" s="110"/>
      <c r="Q29" s="103"/>
      <c r="R29" s="104"/>
      <c r="S29" s="104"/>
      <c r="T29" s="104"/>
      <c r="U29" s="104"/>
      <c r="V29" s="104"/>
    </row>
    <row r="30" spans="3:26" x14ac:dyDescent="0.2">
      <c r="F30" s="113"/>
      <c r="G30" s="113"/>
      <c r="H30" s="97"/>
      <c r="I30" s="97"/>
      <c r="K30" s="97"/>
      <c r="L30" s="97"/>
      <c r="N30" s="108"/>
      <c r="O30" s="110"/>
      <c r="Q30" s="106"/>
      <c r="R30" s="104"/>
      <c r="S30" s="104"/>
      <c r="T30" s="104"/>
      <c r="U30" s="104"/>
      <c r="V30" s="104"/>
    </row>
    <row r="31" spans="3:26" x14ac:dyDescent="0.2">
      <c r="E31" s="101"/>
      <c r="F31" s="47"/>
      <c r="G31" s="47"/>
      <c r="H31" s="47"/>
      <c r="I31" s="47"/>
      <c r="K31" s="114"/>
      <c r="L31" s="47"/>
      <c r="N31" s="108"/>
      <c r="O31" s="115"/>
      <c r="Q31" s="106"/>
      <c r="R31" s="104"/>
      <c r="S31" s="104"/>
      <c r="T31" s="104"/>
      <c r="U31" s="104"/>
      <c r="V31" s="104"/>
    </row>
    <row r="32" spans="3:26" x14ac:dyDescent="0.2">
      <c r="E32" s="101"/>
      <c r="F32" s="47"/>
      <c r="G32" s="47"/>
      <c r="H32" s="47"/>
      <c r="I32" s="47"/>
      <c r="K32" s="101"/>
      <c r="L32" s="47"/>
      <c r="N32" s="101"/>
      <c r="Q32" s="106"/>
      <c r="R32" s="104"/>
      <c r="S32" s="104"/>
      <c r="T32" s="104"/>
      <c r="U32" s="104"/>
      <c r="V32" s="104"/>
    </row>
    <row r="33" spans="5:42" x14ac:dyDescent="0.2">
      <c r="E33" s="101"/>
      <c r="F33" s="47"/>
      <c r="G33" s="47"/>
      <c r="H33" s="47"/>
      <c r="I33" s="47"/>
      <c r="K33" s="101"/>
      <c r="L33" s="47"/>
      <c r="N33" s="101"/>
      <c r="Q33" s="106"/>
      <c r="R33" s="104"/>
      <c r="S33" s="104"/>
      <c r="T33" s="104"/>
      <c r="U33" s="104"/>
      <c r="V33" s="104"/>
    </row>
    <row r="34" spans="5:42" x14ac:dyDescent="0.2">
      <c r="E34" s="101"/>
      <c r="F34" s="47"/>
      <c r="G34" s="47"/>
      <c r="H34" s="47"/>
      <c r="I34" s="47"/>
      <c r="K34" s="101"/>
      <c r="L34" s="47"/>
      <c r="N34" s="101"/>
      <c r="Q34" s="106"/>
      <c r="R34" s="104"/>
      <c r="S34" s="104"/>
      <c r="T34" s="104"/>
      <c r="U34" s="104"/>
      <c r="V34" s="104"/>
    </row>
    <row r="35" spans="5:42" x14ac:dyDescent="0.2">
      <c r="E35" s="101"/>
      <c r="F35" s="47"/>
      <c r="G35" s="47"/>
      <c r="H35" s="47"/>
      <c r="I35" s="47"/>
      <c r="K35" s="101"/>
      <c r="L35" s="47"/>
      <c r="N35" s="101"/>
      <c r="Q35" s="106"/>
      <c r="R35" s="104"/>
      <c r="S35" s="104"/>
      <c r="T35" s="104"/>
      <c r="U35" s="104"/>
      <c r="V35" s="104"/>
    </row>
    <row r="36" spans="5:42" x14ac:dyDescent="0.2">
      <c r="E36" s="101"/>
      <c r="F36" s="47"/>
      <c r="G36" s="47"/>
      <c r="H36" s="47"/>
      <c r="I36" s="47"/>
      <c r="K36" s="101"/>
      <c r="L36" s="47"/>
      <c r="N36" s="101"/>
    </row>
    <row r="38" spans="5:42" ht="13.5" thickBot="1" x14ac:dyDescent="0.25">
      <c r="E38" s="92" t="s">
        <v>16</v>
      </c>
      <c r="X38" s="116" t="s">
        <v>17</v>
      </c>
    </row>
    <row r="39" spans="5:42" x14ac:dyDescent="0.2">
      <c r="E39" s="117"/>
      <c r="F39" s="118">
        <v>2009</v>
      </c>
      <c r="G39" s="118">
        <v>2010</v>
      </c>
      <c r="H39" s="118">
        <v>2011</v>
      </c>
      <c r="I39" s="118">
        <v>2012</v>
      </c>
      <c r="J39" s="118">
        <v>2013</v>
      </c>
      <c r="K39" s="118">
        <v>2014</v>
      </c>
      <c r="L39" s="118">
        <v>2015</v>
      </c>
      <c r="M39" s="119">
        <v>2016</v>
      </c>
      <c r="N39" s="120">
        <v>2017</v>
      </c>
      <c r="O39" s="121">
        <v>2018</v>
      </c>
      <c r="Q39" s="122" t="s">
        <v>18</v>
      </c>
      <c r="R39" s="123" t="s">
        <v>19</v>
      </c>
      <c r="S39" s="124" t="s">
        <v>20</v>
      </c>
      <c r="T39" s="124" t="s">
        <v>21</v>
      </c>
      <c r="U39" s="125" t="s">
        <v>22</v>
      </c>
      <c r="V39" s="126" t="s">
        <v>23</v>
      </c>
      <c r="X39" s="92">
        <v>2018</v>
      </c>
      <c r="Y39" s="127" t="s">
        <v>24</v>
      </c>
      <c r="Z39" s="92">
        <v>2017</v>
      </c>
      <c r="AA39" s="127" t="s">
        <v>25</v>
      </c>
      <c r="AB39" s="92">
        <v>2016</v>
      </c>
      <c r="AC39" s="127" t="s">
        <v>26</v>
      </c>
      <c r="AD39" s="92">
        <v>2015</v>
      </c>
      <c r="AE39" s="127" t="s">
        <v>27</v>
      </c>
      <c r="AF39" s="111">
        <v>2014</v>
      </c>
      <c r="AG39" s="128" t="s">
        <v>28</v>
      </c>
      <c r="AH39" s="128">
        <v>2013</v>
      </c>
      <c r="AI39" s="128" t="s">
        <v>29</v>
      </c>
      <c r="AJ39" s="111">
        <v>2012</v>
      </c>
      <c r="AK39" s="128" t="s">
        <v>30</v>
      </c>
      <c r="AL39" s="111">
        <v>2011</v>
      </c>
      <c r="AM39" s="111" t="s">
        <v>31</v>
      </c>
      <c r="AN39" s="111">
        <v>2010</v>
      </c>
      <c r="AO39" s="111" t="s">
        <v>32</v>
      </c>
      <c r="AP39" s="111">
        <v>2009</v>
      </c>
    </row>
    <row r="40" spans="5:42" x14ac:dyDescent="0.2">
      <c r="E40" s="129" t="s">
        <v>7</v>
      </c>
      <c r="F40" s="130">
        <f t="shared" ref="F40:F45" si="3">C5/1000</f>
        <v>188.08642499999999</v>
      </c>
      <c r="G40" s="130">
        <f t="shared" ref="G40:G45" si="4">F5/1000</f>
        <v>176.27056150000001</v>
      </c>
      <c r="H40" s="130">
        <f t="shared" ref="H40:H45" si="5">I5/1000</f>
        <v>186.96600000000001</v>
      </c>
      <c r="I40" s="130">
        <f t="shared" ref="I40:I45" si="6">L5/1000</f>
        <v>193.84761739999999</v>
      </c>
      <c r="J40" s="130">
        <f t="shared" ref="J40:J45" si="7">O5/1000</f>
        <v>197.8443523</v>
      </c>
      <c r="K40" s="131">
        <f t="shared" ref="K40:K45" si="8">R5/1000</f>
        <v>189.54192069999999</v>
      </c>
      <c r="L40" s="131">
        <f t="shared" ref="L40:L45" si="9">U5/1000</f>
        <v>196.69800000000001</v>
      </c>
      <c r="M40" s="132">
        <f>X5/1000</f>
        <v>207.36652330000001</v>
      </c>
      <c r="N40" s="133">
        <f>AA5/1000</f>
        <v>201.55076800000001</v>
      </c>
      <c r="O40" s="134">
        <f>AD5/1000</f>
        <v>217.48912609999999</v>
      </c>
      <c r="Q40" s="135">
        <f t="shared" ref="Q40:Q45" si="10">J40/$J$47*100</f>
        <v>19.671345856720411</v>
      </c>
      <c r="R40" s="131">
        <f t="shared" ref="R40:R45" si="11">K40/$K$47*100</f>
        <v>18.586096570400159</v>
      </c>
      <c r="S40" s="132">
        <f t="shared" ref="S40:S45" si="12">L40/$L$47*100</f>
        <v>18.082832533984948</v>
      </c>
      <c r="T40" s="132">
        <f t="shared" ref="T40:T45" si="13">M40/$M$47*100</f>
        <v>18.034335588075276</v>
      </c>
      <c r="U40" s="136">
        <f t="shared" ref="U40:U45" si="14">N40/$N$47*100</f>
        <v>16.860892660207671</v>
      </c>
      <c r="V40" s="137">
        <f>O40/$O$47*100</f>
        <v>16.770138465357839</v>
      </c>
      <c r="X40" s="47">
        <f>V40</f>
        <v>16.770138465357839</v>
      </c>
      <c r="Y40" s="47">
        <f>X40-Z40</f>
        <v>-9.0754194849832714E-2</v>
      </c>
      <c r="Z40" s="138">
        <f t="shared" ref="Z40:Z45" si="15">U40</f>
        <v>16.860892660207671</v>
      </c>
      <c r="AA40" s="47">
        <f>Z40-AB40</f>
        <v>-1.1734429278676046</v>
      </c>
      <c r="AB40" s="138">
        <f t="shared" ref="AB40:AB45" si="16">T40</f>
        <v>18.034335588075276</v>
      </c>
      <c r="AC40" s="47">
        <f>AB40-AD40</f>
        <v>-4.8496945909672462E-2</v>
      </c>
      <c r="AD40" s="138">
        <f t="shared" ref="AD40:AD45" si="17">S40</f>
        <v>18.082832533984948</v>
      </c>
      <c r="AE40" s="47">
        <f t="shared" ref="AE40:AE45" si="18">AD40-AF40</f>
        <v>-0.50326403641521011</v>
      </c>
      <c r="AF40" s="139">
        <f t="shared" ref="AF40:AF45" si="19">R40</f>
        <v>18.586096570400159</v>
      </c>
      <c r="AG40" s="140">
        <f t="shared" ref="AG40:AG45" si="20">AF40-AH40</f>
        <v>-1.0852492863202521</v>
      </c>
      <c r="AH40" s="141">
        <f t="shared" ref="AH40:AH45" si="21">Q40</f>
        <v>19.671345856720411</v>
      </c>
      <c r="AI40" s="142">
        <f>AH40-AJ40</f>
        <v>-0.47189938281684718</v>
      </c>
      <c r="AJ40" s="139">
        <f t="shared" ref="AJ40:AJ45" si="22">I40/$I$47*100</f>
        <v>20.143245239537258</v>
      </c>
      <c r="AK40" s="142">
        <f t="shared" ref="AK40:AK45" si="23">AJ40-AL40</f>
        <v>0.3650969801192403</v>
      </c>
      <c r="AL40" s="141">
        <f t="shared" ref="AL40:AL45" si="24">H40/$H$47*100</f>
        <v>19.778148259418018</v>
      </c>
      <c r="AM40" s="142">
        <f t="shared" ref="AM40:AM45" si="25">AL40-AN40</f>
        <v>0.67490655837328006</v>
      </c>
      <c r="AN40" s="141">
        <f t="shared" ref="AN40:AN45" si="26">G40/$G$47*100</f>
        <v>19.103241701044738</v>
      </c>
      <c r="AO40" s="142">
        <f t="shared" ref="AO40:AO45" si="27">AN40-AP40</f>
        <v>-1.9271927381485341</v>
      </c>
      <c r="AP40" s="141">
        <f t="shared" ref="AP40:AP45" si="28">F40/$F$47*100</f>
        <v>21.030434439193272</v>
      </c>
    </row>
    <row r="41" spans="5:42" x14ac:dyDescent="0.2">
      <c r="E41" s="129" t="s">
        <v>8</v>
      </c>
      <c r="F41" s="130">
        <f t="shared" si="3"/>
        <v>208.815248</v>
      </c>
      <c r="G41" s="130">
        <f t="shared" si="4"/>
        <v>209.54990613799998</v>
      </c>
      <c r="H41" s="130">
        <f t="shared" si="5"/>
        <v>209.41399999999999</v>
      </c>
      <c r="I41" s="130">
        <f t="shared" si="6"/>
        <v>211.65960240000001</v>
      </c>
      <c r="J41" s="130">
        <f t="shared" si="7"/>
        <v>215.12217820000001</v>
      </c>
      <c r="K41" s="131">
        <f t="shared" si="8"/>
        <v>218.8708082</v>
      </c>
      <c r="L41" s="131">
        <f t="shared" si="9"/>
        <v>247.328</v>
      </c>
      <c r="M41" s="132">
        <f t="shared" ref="M41:M45" si="29">X6/1000</f>
        <v>236.89058230000001</v>
      </c>
      <c r="N41" s="133">
        <f t="shared" ref="N41:N45" si="30">AA6/1000</f>
        <v>248.5846019</v>
      </c>
      <c r="O41" s="134">
        <f t="shared" ref="O41:O45" si="31">AD6/1000</f>
        <v>267.47759179999997</v>
      </c>
      <c r="Q41" s="135">
        <f t="shared" si="10"/>
        <v>21.389252306815735</v>
      </c>
      <c r="R41" s="131">
        <f t="shared" si="11"/>
        <v>21.462027833332652</v>
      </c>
      <c r="S41" s="132">
        <f t="shared" si="12"/>
        <v>22.737347634268925</v>
      </c>
      <c r="T41" s="132">
        <f t="shared" si="13"/>
        <v>20.601995880849902</v>
      </c>
      <c r="U41" s="136">
        <f t="shared" si="14"/>
        <v>20.795546110825814</v>
      </c>
      <c r="V41" s="137">
        <f t="shared" ref="V41:V45" si="32">O41/$O$47*100</f>
        <v>20.624646074507641</v>
      </c>
      <c r="X41" s="47">
        <f t="shared" ref="X41:X45" si="33">V41</f>
        <v>20.624646074507641</v>
      </c>
      <c r="Y41" s="47">
        <f t="shared" ref="Y41:Y45" si="34">X41-Z41</f>
        <v>-0.17090003631817297</v>
      </c>
      <c r="Z41" s="138">
        <f t="shared" si="15"/>
        <v>20.795546110825814</v>
      </c>
      <c r="AA41" s="47">
        <f t="shared" ref="AA41:AA45" si="35">Z41-AB41</f>
        <v>0.1935502299759122</v>
      </c>
      <c r="AB41" s="138">
        <f t="shared" si="16"/>
        <v>20.601995880849902</v>
      </c>
      <c r="AC41" s="47">
        <f t="shared" ref="AC41:AC45" si="36">AB41-AD41</f>
        <v>-2.1353517534190232</v>
      </c>
      <c r="AD41" s="138">
        <f t="shared" si="17"/>
        <v>22.737347634268925</v>
      </c>
      <c r="AE41" s="47">
        <f t="shared" si="18"/>
        <v>1.2753198009362734</v>
      </c>
      <c r="AF41" s="139">
        <f t="shared" si="19"/>
        <v>21.462027833332652</v>
      </c>
      <c r="AG41" s="140">
        <f t="shared" si="20"/>
        <v>7.2775526516917211E-2</v>
      </c>
      <c r="AH41" s="141">
        <f t="shared" si="21"/>
        <v>21.389252306815735</v>
      </c>
      <c r="AI41" s="142">
        <f t="shared" ref="AI41:AI45" si="37">AH41-AJ41</f>
        <v>-0.60488584990194028</v>
      </c>
      <c r="AJ41" s="139">
        <f t="shared" si="22"/>
        <v>21.994138156717675</v>
      </c>
      <c r="AK41" s="142">
        <f t="shared" si="23"/>
        <v>-0.15866577339669874</v>
      </c>
      <c r="AL41" s="141">
        <f t="shared" si="24"/>
        <v>22.152803930114374</v>
      </c>
      <c r="AM41" s="142">
        <f t="shared" si="25"/>
        <v>-0.55707156651216749</v>
      </c>
      <c r="AN41" s="141">
        <f t="shared" si="26"/>
        <v>22.709875496626541</v>
      </c>
      <c r="AO41" s="142">
        <f t="shared" si="27"/>
        <v>-0.63830278347997904</v>
      </c>
      <c r="AP41" s="141">
        <f t="shared" si="28"/>
        <v>23.34817828010652</v>
      </c>
    </row>
    <row r="42" spans="5:42" x14ac:dyDescent="0.2">
      <c r="E42" s="129" t="s">
        <v>9</v>
      </c>
      <c r="F42" s="130">
        <f t="shared" si="3"/>
        <v>337.79880500000002</v>
      </c>
      <c r="G42" s="130">
        <f t="shared" si="4"/>
        <v>353.41345852000001</v>
      </c>
      <c r="H42" s="130">
        <f t="shared" si="5"/>
        <v>374.59100000000001</v>
      </c>
      <c r="I42" s="130">
        <f t="shared" si="6"/>
        <v>379.62742479999997</v>
      </c>
      <c r="J42" s="130">
        <f t="shared" si="7"/>
        <v>398.84612989999999</v>
      </c>
      <c r="K42" s="131">
        <f t="shared" si="8"/>
        <v>410.674937</v>
      </c>
      <c r="L42" s="131">
        <f t="shared" si="9"/>
        <v>430.75099999999998</v>
      </c>
      <c r="M42" s="132">
        <f t="shared" si="29"/>
        <v>466.10908370000004</v>
      </c>
      <c r="N42" s="133">
        <f t="shared" si="30"/>
        <v>497.5242796</v>
      </c>
      <c r="O42" s="134">
        <f t="shared" si="31"/>
        <v>529.48762929999998</v>
      </c>
      <c r="Q42" s="135">
        <f t="shared" si="10"/>
        <v>39.656629434538246</v>
      </c>
      <c r="R42" s="131">
        <f t="shared" si="11"/>
        <v>40.269951944857553</v>
      </c>
      <c r="S42" s="132">
        <f t="shared" si="12"/>
        <v>39.599783408303843</v>
      </c>
      <c r="T42" s="132">
        <f t="shared" si="13"/>
        <v>40.53676312996307</v>
      </c>
      <c r="U42" s="136">
        <f t="shared" si="14"/>
        <v>41.620796375148267</v>
      </c>
      <c r="V42" s="137">
        <f t="shared" si="32"/>
        <v>40.827700300622354</v>
      </c>
      <c r="X42" s="47">
        <f t="shared" si="33"/>
        <v>40.827700300622354</v>
      </c>
      <c r="Y42" s="47">
        <f t="shared" si="34"/>
        <v>-0.7930960745259128</v>
      </c>
      <c r="Z42" s="138">
        <f t="shared" si="15"/>
        <v>41.620796375148267</v>
      </c>
      <c r="AA42" s="47">
        <f t="shared" si="35"/>
        <v>1.0840332451851964</v>
      </c>
      <c r="AB42" s="138">
        <f t="shared" si="16"/>
        <v>40.53676312996307</v>
      </c>
      <c r="AC42" s="47">
        <f t="shared" si="36"/>
        <v>0.93697972165922749</v>
      </c>
      <c r="AD42" s="138">
        <f t="shared" si="17"/>
        <v>39.599783408303843</v>
      </c>
      <c r="AE42" s="47">
        <f t="shared" si="18"/>
        <v>-0.67016853655371023</v>
      </c>
      <c r="AF42" s="139">
        <f t="shared" si="19"/>
        <v>40.269951944857553</v>
      </c>
      <c r="AG42" s="140">
        <f t="shared" si="20"/>
        <v>0.61332251031930696</v>
      </c>
      <c r="AH42" s="141">
        <f t="shared" si="21"/>
        <v>39.656629434538246</v>
      </c>
      <c r="AI42" s="142">
        <f t="shared" si="37"/>
        <v>0.20848753851931434</v>
      </c>
      <c r="AJ42" s="139">
        <f t="shared" si="22"/>
        <v>39.448141896018932</v>
      </c>
      <c r="AK42" s="142">
        <f t="shared" si="23"/>
        <v>-0.17786676140355695</v>
      </c>
      <c r="AL42" s="141">
        <f t="shared" si="24"/>
        <v>39.626008657422489</v>
      </c>
      <c r="AM42" s="142">
        <f t="shared" si="25"/>
        <v>1.3249862912475834</v>
      </c>
      <c r="AN42" s="141">
        <f t="shared" si="26"/>
        <v>38.301022366174905</v>
      </c>
      <c r="AO42" s="142">
        <f t="shared" si="27"/>
        <v>0.53085568779643211</v>
      </c>
      <c r="AP42" s="141">
        <f t="shared" si="28"/>
        <v>37.770166678378473</v>
      </c>
    </row>
    <row r="43" spans="5:42" x14ac:dyDescent="0.2">
      <c r="E43" s="129" t="s">
        <v>10</v>
      </c>
      <c r="F43" s="130">
        <f t="shared" si="3"/>
        <v>45.524120000000003</v>
      </c>
      <c r="G43" s="130">
        <f t="shared" si="4"/>
        <v>49.751961072999997</v>
      </c>
      <c r="H43" s="130">
        <f t="shared" si="5"/>
        <v>51.281999999999996</v>
      </c>
      <c r="I43" s="130">
        <f t="shared" si="6"/>
        <v>54.294599300000002</v>
      </c>
      <c r="J43" s="130">
        <f t="shared" si="7"/>
        <v>59.846572000000002</v>
      </c>
      <c r="K43" s="131">
        <f t="shared" si="8"/>
        <v>59.403132300000003</v>
      </c>
      <c r="L43" s="131">
        <f t="shared" si="9"/>
        <v>56.484999999999999</v>
      </c>
      <c r="M43" s="132">
        <f t="shared" si="29"/>
        <v>64.396136200000001</v>
      </c>
      <c r="N43" s="133">
        <f t="shared" si="30"/>
        <v>73.051553600000005</v>
      </c>
      <c r="O43" s="134">
        <f t="shared" si="31"/>
        <v>79.094775400000003</v>
      </c>
      <c r="Q43" s="135">
        <f t="shared" si="10"/>
        <v>5.9504484331500409</v>
      </c>
      <c r="R43" s="131">
        <f t="shared" si="11"/>
        <v>5.8249507519739767</v>
      </c>
      <c r="S43" s="132">
        <f t="shared" si="12"/>
        <v>5.1927767220924448</v>
      </c>
      <c r="T43" s="132">
        <f t="shared" si="13"/>
        <v>5.6004291933181225</v>
      </c>
      <c r="U43" s="136">
        <f t="shared" si="14"/>
        <v>6.1111868544753323</v>
      </c>
      <c r="V43" s="137">
        <f t="shared" si="32"/>
        <v>6.0988351883601553</v>
      </c>
      <c r="X43" s="47">
        <f t="shared" si="33"/>
        <v>6.0988351883601553</v>
      </c>
      <c r="Y43" s="47">
        <f t="shared" si="34"/>
        <v>-1.2351666115177018E-2</v>
      </c>
      <c r="Z43" s="138">
        <f t="shared" si="15"/>
        <v>6.1111868544753323</v>
      </c>
      <c r="AA43" s="47">
        <f t="shared" si="35"/>
        <v>0.51075766115720977</v>
      </c>
      <c r="AB43" s="138">
        <f t="shared" si="16"/>
        <v>5.6004291933181225</v>
      </c>
      <c r="AC43" s="47">
        <f t="shared" si="36"/>
        <v>0.40765247122567771</v>
      </c>
      <c r="AD43" s="138">
        <f t="shared" si="17"/>
        <v>5.1927767220924448</v>
      </c>
      <c r="AE43" s="47">
        <f t="shared" si="18"/>
        <v>-0.63217402988153193</v>
      </c>
      <c r="AF43" s="139">
        <f t="shared" si="19"/>
        <v>5.8249507519739767</v>
      </c>
      <c r="AG43" s="140">
        <f t="shared" si="20"/>
        <v>-0.12549768117606419</v>
      </c>
      <c r="AH43" s="141">
        <f t="shared" si="21"/>
        <v>5.9504484331500409</v>
      </c>
      <c r="AI43" s="142">
        <f t="shared" si="37"/>
        <v>0.30854556350812601</v>
      </c>
      <c r="AJ43" s="139">
        <f t="shared" si="22"/>
        <v>5.6419028696419149</v>
      </c>
      <c r="AK43" s="142">
        <f t="shared" si="23"/>
        <v>0.21705022777401073</v>
      </c>
      <c r="AL43" s="141">
        <f t="shared" si="24"/>
        <v>5.4248526418679042</v>
      </c>
      <c r="AM43" s="142">
        <f t="shared" si="25"/>
        <v>3.3006553725228649E-2</v>
      </c>
      <c r="AN43" s="141">
        <f t="shared" si="26"/>
        <v>5.3918460881426755</v>
      </c>
      <c r="AO43" s="142">
        <f t="shared" si="27"/>
        <v>0.30167532721738688</v>
      </c>
      <c r="AP43" s="141">
        <f t="shared" si="28"/>
        <v>5.0901707609252886</v>
      </c>
    </row>
    <row r="44" spans="5:42" x14ac:dyDescent="0.2">
      <c r="E44" s="129" t="s">
        <v>11</v>
      </c>
      <c r="F44" s="130">
        <f t="shared" si="3"/>
        <v>86.343338999999986</v>
      </c>
      <c r="G44" s="130">
        <f t="shared" si="4"/>
        <v>105.35766000000001</v>
      </c>
      <c r="H44" s="130">
        <f t="shared" si="5"/>
        <v>94.548000000000002</v>
      </c>
      <c r="I44" s="130">
        <f t="shared" si="6"/>
        <v>95.255382400000002</v>
      </c>
      <c r="J44" s="130">
        <f t="shared" si="7"/>
        <v>106.2668869</v>
      </c>
      <c r="K44" s="131">
        <f t="shared" si="8"/>
        <v>113.11801440000001</v>
      </c>
      <c r="L44" s="131">
        <f t="shared" si="9"/>
        <v>126.41800000000001</v>
      </c>
      <c r="M44" s="132">
        <f t="shared" si="29"/>
        <v>144.37690030000002</v>
      </c>
      <c r="N44" s="133">
        <f t="shared" si="30"/>
        <v>143.23325349999999</v>
      </c>
      <c r="O44" s="134">
        <f t="shared" si="31"/>
        <v>169.98200660000001</v>
      </c>
      <c r="Q44" s="135">
        <f t="shared" si="10"/>
        <v>10.565945709469167</v>
      </c>
      <c r="R44" s="131">
        <f t="shared" si="11"/>
        <v>11.092123218577871</v>
      </c>
      <c r="S44" s="132">
        <f t="shared" si="12"/>
        <v>11.621854433096978</v>
      </c>
      <c r="T44" s="132">
        <f t="shared" si="13"/>
        <v>12.556228603058642</v>
      </c>
      <c r="U44" s="136">
        <f t="shared" si="14"/>
        <v>11.982293774419229</v>
      </c>
      <c r="V44" s="137">
        <f t="shared" si="32"/>
        <v>13.106962349881687</v>
      </c>
      <c r="X44" s="47">
        <f t="shared" si="33"/>
        <v>13.106962349881687</v>
      </c>
      <c r="Y44" s="47">
        <f t="shared" si="34"/>
        <v>1.1246685754624579</v>
      </c>
      <c r="Z44" s="138">
        <f t="shared" si="15"/>
        <v>11.982293774419229</v>
      </c>
      <c r="AA44" s="47">
        <f t="shared" si="35"/>
        <v>-0.57393482863941259</v>
      </c>
      <c r="AB44" s="138">
        <f t="shared" si="16"/>
        <v>12.556228603058642</v>
      </c>
      <c r="AC44" s="47">
        <f t="shared" si="36"/>
        <v>0.93437416996166434</v>
      </c>
      <c r="AD44" s="138">
        <f t="shared" si="17"/>
        <v>11.621854433096978</v>
      </c>
      <c r="AE44" s="47">
        <f t="shared" si="18"/>
        <v>0.52973121451910643</v>
      </c>
      <c r="AF44" s="139">
        <f t="shared" si="19"/>
        <v>11.092123218577871</v>
      </c>
      <c r="AG44" s="140">
        <f t="shared" si="20"/>
        <v>0.5261775091087042</v>
      </c>
      <c r="AH44" s="141">
        <f t="shared" si="21"/>
        <v>10.565945709469167</v>
      </c>
      <c r="AI44" s="142">
        <f t="shared" si="37"/>
        <v>0.66769390836603293</v>
      </c>
      <c r="AJ44" s="139">
        <f t="shared" si="22"/>
        <v>9.8982518011031342</v>
      </c>
      <c r="AK44" s="142">
        <f t="shared" si="23"/>
        <v>-0.10348306850660549</v>
      </c>
      <c r="AL44" s="141">
        <f t="shared" si="24"/>
        <v>10.00173486960974</v>
      </c>
      <c r="AM44" s="142">
        <f t="shared" si="25"/>
        <v>-1.4163534765631027</v>
      </c>
      <c r="AN44" s="141">
        <f t="shared" si="26"/>
        <v>11.418088346172842</v>
      </c>
      <c r="AO44" s="142">
        <f t="shared" si="27"/>
        <v>1.7638140937883922</v>
      </c>
      <c r="AP44" s="141">
        <f t="shared" si="28"/>
        <v>9.6542742523844503</v>
      </c>
    </row>
    <row r="45" spans="5:42" ht="13.5" thickBot="1" x14ac:dyDescent="0.25">
      <c r="E45" s="143" t="s">
        <v>12</v>
      </c>
      <c r="F45" s="144">
        <f t="shared" si="3"/>
        <v>27.785556000000003</v>
      </c>
      <c r="G45" s="144">
        <f t="shared" si="4"/>
        <v>28.382366300000001</v>
      </c>
      <c r="H45" s="144">
        <f t="shared" si="5"/>
        <v>28.515000000000001</v>
      </c>
      <c r="I45" s="144">
        <f t="shared" si="6"/>
        <v>27.660889999999998</v>
      </c>
      <c r="J45" s="144">
        <f t="shared" si="7"/>
        <v>27.82282</v>
      </c>
      <c r="K45" s="145">
        <f t="shared" si="8"/>
        <v>28.196072099999999</v>
      </c>
      <c r="L45" s="145">
        <f t="shared" si="9"/>
        <v>30.081</v>
      </c>
      <c r="M45" s="146">
        <f t="shared" si="29"/>
        <v>30.704000000000001</v>
      </c>
      <c r="N45" s="147">
        <f t="shared" si="30"/>
        <v>31.429786400000001</v>
      </c>
      <c r="O45" s="148">
        <f t="shared" si="31"/>
        <v>33.352176499999999</v>
      </c>
      <c r="Q45" s="149">
        <f t="shared" si="10"/>
        <v>2.7663782593064079</v>
      </c>
      <c r="R45" s="145">
        <f t="shared" si="11"/>
        <v>2.7648496808577794</v>
      </c>
      <c r="S45" s="146">
        <f t="shared" si="12"/>
        <v>2.7654052682528607</v>
      </c>
      <c r="T45" s="146">
        <f t="shared" si="13"/>
        <v>2.6702778784364338</v>
      </c>
      <c r="U45" s="150">
        <f t="shared" si="14"/>
        <v>2.6292842249236918</v>
      </c>
      <c r="V45" s="137">
        <f t="shared" si="32"/>
        <v>2.5717176212703254</v>
      </c>
      <c r="X45" s="47">
        <f t="shared" si="33"/>
        <v>2.5717176212703254</v>
      </c>
      <c r="Y45" s="47">
        <f t="shared" si="34"/>
        <v>-5.756660365336641E-2</v>
      </c>
      <c r="Z45" s="138">
        <f t="shared" si="15"/>
        <v>2.6292842249236918</v>
      </c>
      <c r="AA45" s="47">
        <f t="shared" si="35"/>
        <v>-4.0993653512741979E-2</v>
      </c>
      <c r="AB45" s="138">
        <f t="shared" si="16"/>
        <v>2.6702778784364338</v>
      </c>
      <c r="AC45" s="47">
        <f t="shared" si="36"/>
        <v>-9.5127389816426877E-2</v>
      </c>
      <c r="AD45" s="138">
        <f t="shared" si="17"/>
        <v>2.7654052682528607</v>
      </c>
      <c r="AE45" s="47">
        <f t="shared" si="18"/>
        <v>5.5558739508132504E-4</v>
      </c>
      <c r="AF45" s="139">
        <f t="shared" si="19"/>
        <v>2.7648496808577794</v>
      </c>
      <c r="AG45" s="140">
        <f t="shared" si="20"/>
        <v>-1.5285784486285259E-3</v>
      </c>
      <c r="AH45" s="141">
        <f t="shared" si="21"/>
        <v>2.7663782593064079</v>
      </c>
      <c r="AI45" s="142">
        <f t="shared" si="37"/>
        <v>-0.10794177767467961</v>
      </c>
      <c r="AJ45" s="139">
        <f t="shared" si="22"/>
        <v>2.8743200369810875</v>
      </c>
      <c r="AK45" s="142">
        <f t="shared" si="23"/>
        <v>-0.14213160458638807</v>
      </c>
      <c r="AL45" s="141">
        <f t="shared" si="24"/>
        <v>3.0164516415674756</v>
      </c>
      <c r="AM45" s="142">
        <f t="shared" si="25"/>
        <v>-5.9474360270822313E-2</v>
      </c>
      <c r="AN45" s="141">
        <f t="shared" si="26"/>
        <v>3.0759260018382979</v>
      </c>
      <c r="AO45" s="142">
        <f t="shared" si="27"/>
        <v>-3.0849587173686022E-2</v>
      </c>
      <c r="AP45" s="141">
        <f t="shared" si="28"/>
        <v>3.1067755890119839</v>
      </c>
    </row>
    <row r="46" spans="5:42" ht="13.5" thickBot="1" x14ac:dyDescent="0.25">
      <c r="E46" s="47"/>
      <c r="F46" s="47"/>
      <c r="G46" s="47"/>
      <c r="H46" s="47"/>
      <c r="I46" s="47"/>
      <c r="J46" s="47"/>
      <c r="K46" s="142"/>
      <c r="L46" s="104"/>
      <c r="M46" s="104"/>
      <c r="N46" s="104"/>
      <c r="R46" s="104"/>
      <c r="S46" s="104"/>
      <c r="T46" s="104"/>
      <c r="U46" s="104"/>
    </row>
    <row r="47" spans="5:42" ht="13.5" thickBot="1" x14ac:dyDescent="0.25">
      <c r="E47" s="151" t="s">
        <v>33</v>
      </c>
      <c r="F47" s="152">
        <f t="shared" ref="F47:L47" si="38">SUM(F40:F45)</f>
        <v>894.35349300000007</v>
      </c>
      <c r="G47" s="152">
        <f t="shared" si="38"/>
        <v>922.72591353100006</v>
      </c>
      <c r="H47" s="152">
        <f t="shared" si="38"/>
        <v>945.31600000000003</v>
      </c>
      <c r="I47" s="152">
        <f t="shared" si="38"/>
        <v>962.34551629999999</v>
      </c>
      <c r="J47" s="152">
        <f t="shared" si="38"/>
        <v>1005.7489393</v>
      </c>
      <c r="K47" s="153">
        <f t="shared" si="38"/>
        <v>1019.8048847000001</v>
      </c>
      <c r="L47" s="153">
        <f t="shared" si="38"/>
        <v>1087.761</v>
      </c>
      <c r="M47" s="154">
        <f>X11/1000</f>
        <v>1149.8428777000001</v>
      </c>
      <c r="N47" s="154">
        <f>AA11/1000</f>
        <v>1195.374243</v>
      </c>
      <c r="O47" s="155">
        <f>AD11/1000</f>
        <v>1296.8833056999999</v>
      </c>
      <c r="Q47" s="156">
        <f t="shared" ref="Q47:V47" si="39">SUM(Q40:Q45)</f>
        <v>100</v>
      </c>
      <c r="R47" s="157">
        <f t="shared" si="39"/>
        <v>99.999999999999986</v>
      </c>
      <c r="S47" s="157">
        <f t="shared" si="39"/>
        <v>100</v>
      </c>
      <c r="T47" s="157">
        <f t="shared" si="39"/>
        <v>100.00003027370144</v>
      </c>
      <c r="U47" s="157">
        <f t="shared" si="39"/>
        <v>100.00000000000001</v>
      </c>
      <c r="V47" s="158">
        <f t="shared" si="39"/>
        <v>100</v>
      </c>
    </row>
    <row r="48" spans="5:42" ht="13.5" thickBot="1" x14ac:dyDescent="0.25">
      <c r="E48" s="159" t="s">
        <v>34</v>
      </c>
      <c r="F48" s="160"/>
      <c r="G48" s="161"/>
      <c r="H48" s="161"/>
      <c r="I48" s="162"/>
      <c r="J48" s="163">
        <f>J47/F47-1</f>
        <v>0.12455415802798231</v>
      </c>
      <c r="K48" s="164">
        <f>K47/F47-1</f>
        <v>0.14027047770472567</v>
      </c>
      <c r="L48" s="164">
        <f>L47/F47-1</f>
        <v>0.21625398515662742</v>
      </c>
      <c r="M48" s="165">
        <f>M47/F47-1</f>
        <v>0.28566935411969152</v>
      </c>
      <c r="N48" s="165">
        <f>N47/F47-1</f>
        <v>0.33657916288811296</v>
      </c>
      <c r="O48" s="166">
        <f>O47/F47-1</f>
        <v>0.45007909719205386</v>
      </c>
      <c r="S48" s="104"/>
    </row>
    <row r="49" spans="5:15" ht="13.5" thickBot="1" x14ac:dyDescent="0.25">
      <c r="E49" s="167" t="s">
        <v>35</v>
      </c>
      <c r="F49" s="168"/>
      <c r="G49" s="169"/>
      <c r="H49" s="169"/>
      <c r="I49" s="169"/>
      <c r="J49" s="170">
        <f t="shared" ref="J49:O49" si="40">J47/I47-1</f>
        <v>4.5101704392904729E-2</v>
      </c>
      <c r="K49" s="171">
        <f t="shared" si="40"/>
        <v>1.3975600520924392E-2</v>
      </c>
      <c r="L49" s="171">
        <f t="shared" si="40"/>
        <v>6.6636389293223353E-2</v>
      </c>
      <c r="M49" s="172">
        <f t="shared" si="40"/>
        <v>5.7073086551181929E-2</v>
      </c>
      <c r="N49" s="172">
        <f t="shared" si="40"/>
        <v>3.9597901750781039E-2</v>
      </c>
      <c r="O49" s="173">
        <f t="shared" si="40"/>
        <v>8.491822815693717E-2</v>
      </c>
    </row>
    <row r="52" spans="5:15" x14ac:dyDescent="0.2">
      <c r="E52" s="92"/>
      <c r="F52" s="47"/>
      <c r="G52" s="47"/>
    </row>
    <row r="53" spans="5:15" x14ac:dyDescent="0.2">
      <c r="E53" s="92"/>
      <c r="F53" s="47"/>
      <c r="G53" s="47"/>
    </row>
    <row r="54" spans="5:15" x14ac:dyDescent="0.2">
      <c r="E54" s="92"/>
      <c r="F54" s="47"/>
      <c r="G54" s="47"/>
    </row>
    <row r="55" spans="5:15" x14ac:dyDescent="0.2">
      <c r="E55" s="92"/>
      <c r="F55" s="47"/>
      <c r="G55" s="47"/>
    </row>
    <row r="56" spans="5:15" x14ac:dyDescent="0.2">
      <c r="E56" s="92"/>
      <c r="F56" s="47"/>
      <c r="G56" s="47"/>
    </row>
    <row r="57" spans="5:15" x14ac:dyDescent="0.2">
      <c r="E57" s="92"/>
      <c r="F57" s="47"/>
      <c r="G57" s="47"/>
    </row>
    <row r="58" spans="5:15" x14ac:dyDescent="0.2">
      <c r="E58" s="92"/>
      <c r="F58" s="47"/>
      <c r="G58" s="47"/>
    </row>
  </sheetData>
  <mergeCells count="22">
    <mergeCell ref="O23:P23"/>
    <mergeCell ref="O24:P24"/>
    <mergeCell ref="O15:P15"/>
    <mergeCell ref="O16:P16"/>
    <mergeCell ref="O17:P17"/>
    <mergeCell ref="O18:P18"/>
    <mergeCell ref="O19:O21"/>
    <mergeCell ref="O22:P22"/>
    <mergeCell ref="U3:W3"/>
    <mergeCell ref="X3:Z3"/>
    <mergeCell ref="AA3:AC3"/>
    <mergeCell ref="AD3:AF3"/>
    <mergeCell ref="O13:P14"/>
    <mergeCell ref="Q13:Q14"/>
    <mergeCell ref="Y13:Y14"/>
    <mergeCell ref="Z13:Z14"/>
    <mergeCell ref="C3:E3"/>
    <mergeCell ref="F3:H3"/>
    <mergeCell ref="I3:K3"/>
    <mergeCell ref="L3:N3"/>
    <mergeCell ref="O3:Q3"/>
    <mergeCell ref="R3:T3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Graf 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2020-09-21T15:38:48Z</dcterms:modified>
</cp:coreProperties>
</file>