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an.franek\Projekty\cenia_star\star_data_final\org-npcs\zdroje-financovani\"/>
    </mc:Choice>
  </mc:AlternateContent>
  <xr:revisionPtr revIDLastSave="0" documentId="13_ncr:1_{C9A970FB-C990-46E6-82F6-009E0F6F5E31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Zdroje finacovani_Ces_Svycarsko" sheetId="2" r:id="rId1"/>
    <sheet name="List1" sheetId="1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2" l="1"/>
  <c r="H18" i="2"/>
  <c r="G18" i="2"/>
  <c r="F18" i="2"/>
  <c r="E18" i="2"/>
  <c r="D18" i="2"/>
  <c r="C18" i="2"/>
  <c r="B18" i="2"/>
  <c r="K18" i="2" s="1"/>
  <c r="J6" i="2"/>
  <c r="J5" i="2"/>
  <c r="K5" i="2" s="1"/>
  <c r="J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Pokorný</author>
  </authors>
  <commentList>
    <comment ref="A1" authorId="0" shapeId="0" xr:uid="{19633513-F7C3-4E48-82A8-06A115A8A5B4}">
      <text>
        <r>
          <rPr>
            <b/>
            <sz val="9"/>
            <color indexed="81"/>
            <rFont val="Tahoma"/>
            <family val="2"/>
            <charset val="238"/>
          </rPr>
          <t>Jan Pokorný: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>DOTAZ:</t>
        </r>
        <r>
          <rPr>
            <sz val="9"/>
            <color indexed="81"/>
            <rFont val="Tahoma"/>
            <family val="2"/>
            <charset val="238"/>
          </rPr>
          <t xml:space="preserve">
Prosíme o poskytnutí informací o zdrojích financování výdajů, pokud možno v níže uvedené struktuře, resp. minimálně v členění:
- vlastní zdroje
- dotace a příspěvky
--- příspěvek od zřizovatele
--- z národních fondů, resp. programů
--- z evropských, mezinárodních fondů, resp. programů
--- finanční dary
--- ostatní příspěvky
- ostatní
Dle Vašich výročních zpráv by tyto údaje měly být k dispozici, postačí poskytnout pouze celkem (nikoliv v členění na zdroje investičních a běžných výdajů, je-li možné je sloučit).</t>
        </r>
      </text>
    </comment>
    <comment ref="A21" authorId="0" shapeId="0" xr:uid="{B68E206A-181B-4835-8CA6-05C325521FB4}">
      <text>
        <r>
          <rPr>
            <b/>
            <sz val="9"/>
            <color indexed="81"/>
            <rFont val="Tahoma"/>
            <family val="2"/>
            <charset val="238"/>
          </rPr>
          <t>Jan Pokorný:</t>
        </r>
        <r>
          <rPr>
            <sz val="9"/>
            <color indexed="81"/>
            <rFont val="Tahoma"/>
            <family val="2"/>
            <charset val="238"/>
          </rPr>
          <t xml:space="preserve">
Na Monitoru Účetní závěrka (výkaz zisku a ztráty, výnosy z transferů) jsem dohledal údaj o provozních dotacích, nejsem si ale jist jejich přesnou definicí a obsahem.
?Dotace, které jsou poskytovány a určeny na provozní činnost účetní jednotky (i včetně transferů ze zahraničí a příspěvků na činnost PO)?</t>
        </r>
      </text>
    </comment>
  </commentList>
</comments>
</file>

<file path=xl/sharedStrings.xml><?xml version="1.0" encoding="utf-8"?>
<sst xmlns="http://schemas.openxmlformats.org/spreadsheetml/2006/main" count="21" uniqueCount="21">
  <si>
    <t>Zdroje financování, resp. krytí celkových výdajů SNP (v Kč)</t>
  </si>
  <si>
    <t>Typ zdroje</t>
  </si>
  <si>
    <r>
      <t xml:space="preserve">Vlastní zdroje, resp. výnosy z vlastní činnosti (např. tržby z prodeje dříví aj.) = </t>
    </r>
    <r>
      <rPr>
        <b/>
        <sz val="11"/>
        <color indexed="51"/>
        <rFont val="Calibri"/>
        <family val="2"/>
        <charset val="238"/>
      </rPr>
      <t>SKUTEČNÉ PŘÍJMY (odvod na příjmový účet státu)</t>
    </r>
  </si>
  <si>
    <r>
      <t>Dotace a příspěvky =</t>
    </r>
    <r>
      <rPr>
        <b/>
        <sz val="11"/>
        <color indexed="51"/>
        <rFont val="Calibri"/>
        <family val="2"/>
        <charset val="238"/>
      </rPr>
      <t xml:space="preserve"> ČERPANÝ ROZPOČET</t>
    </r>
  </si>
  <si>
    <t>z toho příspěvek (resp. dotace) zřizovatele</t>
  </si>
  <si>
    <t>z toho prostředky v rámci projektů financovaných z národních fondů, resp. programů</t>
  </si>
  <si>
    <t>: PPK</t>
  </si>
  <si>
    <t>: POPFK</t>
  </si>
  <si>
    <t>: ZCHÚ NF</t>
  </si>
  <si>
    <t>: ICT</t>
  </si>
  <si>
    <t>z toho prostředky v rámci projektů financovaných z evropských resp. mezinárodních fondů, resp.programů</t>
  </si>
  <si>
    <r>
      <t xml:space="preserve">: OPŽP = </t>
    </r>
    <r>
      <rPr>
        <i/>
        <sz val="11"/>
        <color indexed="51"/>
        <rFont val="Calibri"/>
        <family val="2"/>
        <charset val="238"/>
      </rPr>
      <t>100% KOFINANCOVÁNO KAPITOLOU</t>
    </r>
  </si>
  <si>
    <r>
      <rPr>
        <i/>
        <sz val="11"/>
        <rFont val="Calibri"/>
        <family val="2"/>
        <charset val="238"/>
      </rPr>
      <t xml:space="preserve">: EHP/Norsko = </t>
    </r>
    <r>
      <rPr>
        <i/>
        <sz val="11"/>
        <color indexed="51"/>
        <rFont val="Calibri"/>
        <family val="2"/>
        <charset val="238"/>
      </rPr>
      <t xml:space="preserve"> </t>
    </r>
    <r>
      <rPr>
        <i/>
        <sz val="11"/>
        <color indexed="51"/>
        <rFont val="Calibri"/>
        <family val="2"/>
        <charset val="238"/>
      </rPr>
      <t xml:space="preserve">  100% KOFINANCOVÁNO KAPITOLOU</t>
    </r>
  </si>
  <si>
    <r>
      <t xml:space="preserve">z toho finanční dary = </t>
    </r>
    <r>
      <rPr>
        <sz val="11"/>
        <color indexed="51"/>
        <rFont val="Calibri"/>
        <family val="2"/>
        <charset val="238"/>
      </rPr>
      <t>ZAPOJENÉ</t>
    </r>
  </si>
  <si>
    <t xml:space="preserve">z toho případně ostatní příspěvky a dotace </t>
  </si>
  <si>
    <t xml:space="preserve">Ostatní (případně specifikovat) </t>
  </si>
  <si>
    <t>CELKEM</t>
  </si>
  <si>
    <t>Kč</t>
  </si>
  <si>
    <t>PROVOZNÍ DOTACE (VÝNOSY Z TRANSFERŮ)</t>
  </si>
  <si>
    <t>vlastní zdroje - skutečné příjmy odevzdané na příjmový účet státu</t>
  </si>
  <si>
    <t>Zdroj: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</si>
</sst>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indexed="51"/>
      <name val="Calibri"/>
      <family val="2"/>
      <charset val="238"/>
    </font>
    <font>
      <sz val="9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sz val="11"/>
      <color indexed="51"/>
      <name val="Calibri"/>
      <family val="2"/>
      <charset val="238"/>
    </font>
    <font>
      <i/>
      <sz val="11"/>
      <color rgb="FFFFC000"/>
      <name val="Calibri"/>
      <family val="2"/>
      <charset val="238"/>
      <scheme val="minor"/>
    </font>
    <font>
      <i/>
      <sz val="11"/>
      <name val="Calibri"/>
      <family val="2"/>
      <charset val="238"/>
    </font>
    <font>
      <sz val="11"/>
      <color indexed="51"/>
      <name val="Calibri"/>
      <family val="2"/>
      <charset val="238"/>
    </font>
    <font>
      <sz val="1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3" fillId="0" borderId="0" xfId="1" applyFont="1" applyAlignment="1">
      <alignment vertical="center"/>
    </xf>
    <xf numFmtId="0" fontId="1" fillId="0" borderId="0" xfId="1"/>
    <xf numFmtId="0" fontId="3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3" fillId="0" borderId="1" xfId="1" applyFont="1" applyBorder="1"/>
    <xf numFmtId="4" fontId="1" fillId="0" borderId="1" xfId="1" applyNumberFormat="1" applyBorder="1"/>
    <xf numFmtId="4" fontId="1" fillId="2" borderId="1" xfId="1" applyNumberFormat="1" applyFill="1" applyBorder="1"/>
    <xf numFmtId="0" fontId="1" fillId="0" borderId="1" xfId="1" applyBorder="1"/>
    <xf numFmtId="4" fontId="2" fillId="0" borderId="1" xfId="1" applyNumberFormat="1" applyFont="1" applyBorder="1"/>
    <xf numFmtId="4" fontId="5" fillId="0" borderId="0" xfId="1" applyNumberFormat="1" applyFont="1"/>
    <xf numFmtId="0" fontId="6" fillId="0" borderId="1" xfId="1" applyFont="1" applyBorder="1" applyAlignment="1">
      <alignment horizontal="left" indent="4"/>
    </xf>
    <xf numFmtId="4" fontId="6" fillId="0" borderId="1" xfId="1" applyNumberFormat="1" applyFont="1" applyBorder="1"/>
    <xf numFmtId="0" fontId="8" fillId="0" borderId="1" xfId="1" applyFont="1" applyBorder="1" applyAlignment="1">
      <alignment horizontal="left" indent="4"/>
    </xf>
    <xf numFmtId="0" fontId="1" fillId="0" borderId="1" xfId="1" applyBorder="1" applyAlignment="1">
      <alignment horizontal="left"/>
    </xf>
    <xf numFmtId="0" fontId="3" fillId="0" borderId="1" xfId="1" applyFont="1" applyBorder="1" applyAlignment="1">
      <alignment horizontal="left"/>
    </xf>
    <xf numFmtId="4" fontId="3" fillId="0" borderId="1" xfId="1" applyNumberFormat="1" applyFont="1" applyBorder="1"/>
    <xf numFmtId="0" fontId="1" fillId="0" borderId="0" xfId="1" applyAlignment="1">
      <alignment horizontal="left"/>
    </xf>
    <xf numFmtId="4" fontId="1" fillId="0" borderId="0" xfId="1" applyNumberFormat="1"/>
    <xf numFmtId="4" fontId="2" fillId="0" borderId="0" xfId="1" applyNumberFormat="1" applyFont="1"/>
    <xf numFmtId="3" fontId="1" fillId="0" borderId="0" xfId="1" applyNumberFormat="1"/>
    <xf numFmtId="0" fontId="1" fillId="0" borderId="0" xfId="1" applyAlignment="1">
      <alignment vertical="center" wrapText="1"/>
    </xf>
    <xf numFmtId="3" fontId="1" fillId="0" borderId="0" xfId="1" applyNumberFormat="1" applyAlignment="1">
      <alignment vertical="center" wrapText="1"/>
    </xf>
    <xf numFmtId="0" fontId="11" fillId="0" borderId="0" xfId="1" applyFont="1"/>
    <xf numFmtId="3" fontId="1" fillId="3" borderId="0" xfId="1" applyNumberFormat="1" applyFill="1" applyAlignment="1">
      <alignment vertical="center" wrapText="1"/>
    </xf>
  </cellXfs>
  <cellStyles count="2">
    <cellStyle name="Normální" xfId="0" builtinId="0"/>
    <cellStyle name="Normální 2" xfId="1" xr:uid="{4AA7E70E-5330-401B-92CF-7774E722E8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cs-CZ"/>
              <a:t>Provozní dotace Správy NP České Švýcarsko</a:t>
            </a:r>
          </a:p>
        </c:rich>
      </c:tx>
      <c:layout>
        <c:manualLayout>
          <c:xMode val="edge"/>
          <c:yMode val="edge"/>
          <c:x val="0.24442150233938148"/>
          <c:y val="1.61861396113364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217427360107522E-2"/>
          <c:y val="0.15909159566932121"/>
          <c:w val="0.58967423904763872"/>
          <c:h val="0.71464954880028408"/>
        </c:manualLayout>
      </c:layout>
      <c:areaChart>
        <c:grouping val="standard"/>
        <c:varyColors val="0"/>
        <c:ser>
          <c:idx val="0"/>
          <c:order val="0"/>
          <c:tx>
            <c:strRef>
              <c:f>'Zdroje finacovani_Ces_Svycarsko'!$A$21</c:f>
              <c:strCache>
                <c:ptCount val="1"/>
                <c:pt idx="0">
                  <c:v>PROVOZNÍ DOTACE (VÝNOSY Z TRANSFERŮ)</c:v>
                </c:pt>
              </c:strCache>
            </c:strRef>
          </c:tx>
          <c:cat>
            <c:numRef>
              <c:f>'Zdroje finacovani_Ces_Svycarsko'!$A$22:$A$30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'Zdroje finacovani_Ces_Svycarsko'!$B$22:$B$30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40162057</c:v>
                </c:pt>
                <c:pt idx="4">
                  <c:v>42552674</c:v>
                </c:pt>
                <c:pt idx="5">
                  <c:v>91833348</c:v>
                </c:pt>
                <c:pt idx="6">
                  <c:v>0</c:v>
                </c:pt>
                <c:pt idx="7">
                  <c:v>-8375497</c:v>
                </c:pt>
                <c:pt idx="8">
                  <c:v>54449747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3-469B-931E-55E648C4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01983"/>
        <c:axId val="1"/>
      </c:areaChart>
      <c:catAx>
        <c:axId val="606601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cs-CZ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cs-CZ"/>
          </a:p>
        </c:txPr>
        <c:crossAx val="606601983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1.9579050416054823E-3"/>
                <c:y val="0.11381276589236598"/>
              </c:manualLayout>
            </c:layout>
            <c:tx>
              <c:rich>
                <a:bodyPr rot="-54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rPr lang="cs-CZ"/>
                    <a:t>mil. Kč</a:t>
                  </a:r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69152331661884248"/>
          <c:y val="0.45759022992300635"/>
          <c:w val="0.27474663757920342"/>
          <c:h val="0.12121595494649175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cs-CZ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cs-CZ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cs-CZ"/>
              <a:t>Zdroje financování výdajů SNP České Švýcarsko</a:t>
            </a:r>
          </a:p>
        </c:rich>
      </c:tx>
      <c:layout>
        <c:manualLayout>
          <c:xMode val="edge"/>
          <c:yMode val="edge"/>
          <c:x val="0.27479002624671917"/>
          <c:y val="2.61106362859376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000001022338884E-2"/>
          <c:y val="0.1847575101142046"/>
          <c:w val="0.61300000935363785"/>
          <c:h val="0.6836027874225570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'[2]Zdroje finacovani_Podyjí'!$A$3</c:f>
              <c:strCache>
                <c:ptCount val="1"/>
                <c:pt idx="0">
                  <c:v>Vlastní zdroje, resp. výnosy z vlastní činnosti (např. tržby z prodeje dříví aj.)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'[2]Zdroje finacovani_Podyjí'!$B$2:$I$2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'Zdroje finacovani_Ces_Svycarsko'!$E$3:$I$3</c:f>
              <c:numCache>
                <c:formatCode>#,##0.00</c:formatCode>
                <c:ptCount val="5"/>
                <c:pt idx="0">
                  <c:v>36890153.630000003</c:v>
                </c:pt>
                <c:pt idx="1">
                  <c:v>33238543.210000001</c:v>
                </c:pt>
                <c:pt idx="2">
                  <c:v>43755127.609999999</c:v>
                </c:pt>
                <c:pt idx="3">
                  <c:v>42311761.460000001</c:v>
                </c:pt>
                <c:pt idx="4">
                  <c:v>36454890.259999998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8-4F1A-931D-E47CFEC9FF6D}"/>
            </c:ext>
          </c:extLst>
        </c:ser>
        <c:ser>
          <c:idx val="2"/>
          <c:order val="1"/>
          <c:tx>
            <c:v>Dotace a příspěvky - příspěvek zřizovatele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'[2]Zdroje finacovani_Podyjí'!$B$2:$I$2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'Zdroje finacovani_Ces_Svycarsko'!$E$5:$I$5</c:f>
              <c:numCache>
                <c:formatCode>#,##0.00</c:formatCode>
                <c:ptCount val="5"/>
                <c:pt idx="0">
                  <c:v>54220686.43</c:v>
                </c:pt>
                <c:pt idx="1">
                  <c:v>59344028.479999997</c:v>
                </c:pt>
                <c:pt idx="2">
                  <c:v>91858744.859999999</c:v>
                </c:pt>
                <c:pt idx="3">
                  <c:v>84642465.859999999</c:v>
                </c:pt>
                <c:pt idx="4">
                  <c:v>110224067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8-4F1A-931D-E47CFEC9FF6D}"/>
            </c:ext>
          </c:extLst>
        </c:ser>
        <c:ser>
          <c:idx val="3"/>
          <c:order val="2"/>
          <c:tx>
            <c:v>Dotace a příspěvky - prostředky v rámci národních zdrojů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0.01"/>
                  <c:y val="-4.828226555246061E-2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cs-CZ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18-4F1A-931D-E47CFEC9FF6D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'[2]Zdroje finacovani_Podyjí'!$B$2:$I$2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'Zdroje finacovani_Ces_Svycarsko'!$E$6:$I$6</c:f>
              <c:numCache>
                <c:formatCode>#,##0.00</c:formatCode>
                <c:ptCount val="5"/>
                <c:pt idx="0">
                  <c:v>6286643.1900000004</c:v>
                </c:pt>
                <c:pt idx="1">
                  <c:v>8041389.3499999996</c:v>
                </c:pt>
                <c:pt idx="2">
                  <c:v>7174010.7699999996</c:v>
                </c:pt>
                <c:pt idx="3">
                  <c:v>8429355.7799999993</c:v>
                </c:pt>
                <c:pt idx="4">
                  <c:v>7955017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18-4F1A-931D-E47CFEC9FF6D}"/>
            </c:ext>
          </c:extLst>
        </c:ser>
        <c:ser>
          <c:idx val="9"/>
          <c:order val="3"/>
          <c:tx>
            <c:v>Dotace a příspěvky - prostředky v rámci evropských resp. mezinárodních zdrojů</c:v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'[2]Zdroje finacovani_Podyjí'!$B$2:$I$2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'Zdroje finacovani_Ces_Svycarsko'!$E$11:$I$11</c:f>
              <c:numCache>
                <c:formatCode>#,##0.00</c:formatCode>
                <c:ptCount val="5"/>
                <c:pt idx="0">
                  <c:v>34153535.5</c:v>
                </c:pt>
                <c:pt idx="1">
                  <c:v>37658561.479999997</c:v>
                </c:pt>
                <c:pt idx="2">
                  <c:v>91433461.349999994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18-4F1A-931D-E47CFEC9FF6D}"/>
            </c:ext>
          </c:extLst>
        </c:ser>
        <c:ser>
          <c:idx val="1"/>
          <c:order val="4"/>
          <c:tx>
            <c:v>Finanční dary</c:v>
          </c:tx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'Zdroje finacovani_Ces_Svycarsko'!$E$14:$I$14</c:f>
              <c:numCache>
                <c:formatCode>#,##0.00</c:formatCode>
                <c:ptCount val="5"/>
                <c:pt idx="0">
                  <c:v>100000</c:v>
                </c:pt>
                <c:pt idx="1">
                  <c:v>85444</c:v>
                </c:pt>
                <c:pt idx="2">
                  <c:v>0</c:v>
                </c:pt>
                <c:pt idx="3">
                  <c:v>54000</c:v>
                </c:pt>
                <c:pt idx="4">
                  <c:v>118143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18-4F1A-931D-E47CFEC9F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606601183"/>
        <c:axId val="1"/>
      </c:barChart>
      <c:catAx>
        <c:axId val="606601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cs-CZ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cs-CZ"/>
          </a:p>
        </c:txPr>
        <c:crossAx val="606601183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9377203677556187"/>
          <c:y val="0.38998447719780266"/>
          <c:w val="0.30125956912236107"/>
          <c:h val="0.5599062851197024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cs-CZ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cs-CZ"/>
              <a:t>Zdroje financování výdajů Správy NP České Švýcarsko</a:t>
            </a:r>
          </a:p>
        </c:rich>
      </c:tx>
      <c:layout>
        <c:manualLayout>
          <c:xMode val="edge"/>
          <c:yMode val="edge"/>
          <c:x val="0.13620507375282118"/>
          <c:y val="3.72529384913842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425570378088218E-2"/>
          <c:y val="0.18260870170953844"/>
          <c:w val="0.59106831175596819"/>
          <c:h val="0.684782631410769"/>
        </c:manualLayout>
      </c:layout>
      <c:barChart>
        <c:barDir val="col"/>
        <c:grouping val="percentStacked"/>
        <c:varyColors val="0"/>
        <c:ser>
          <c:idx val="3"/>
          <c:order val="1"/>
          <c:tx>
            <c:v>Dotace a příspěvky - příspěvek zřizovatele</c:v>
          </c:tx>
          <c:spPr>
            <a:solidFill>
              <a:srgbClr val="ED7D31"/>
            </a:solidFill>
            <a:ln>
              <a:noFill/>
            </a:ln>
          </c:spPr>
          <c:invertIfNegative val="0"/>
          <c:cat>
            <c:numRef>
              <c:f>'Zdroje finacovani_Ces_Svycarsko'!$B$2:$I$2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'Zdroje finacovani_Ces_Svycarsko'!$B$5:$I$5</c:f>
              <c:numCache>
                <c:formatCode>#,##0.00</c:formatCode>
                <c:ptCount val="8"/>
                <c:pt idx="0">
                  <c:v>64753839.530000001</c:v>
                </c:pt>
                <c:pt idx="1">
                  <c:v>62992543.789999999</c:v>
                </c:pt>
                <c:pt idx="2">
                  <c:v>52346572</c:v>
                </c:pt>
                <c:pt idx="3">
                  <c:v>54220686.43</c:v>
                </c:pt>
                <c:pt idx="4">
                  <c:v>59344028.479999997</c:v>
                </c:pt>
                <c:pt idx="5">
                  <c:v>91858744.859999999</c:v>
                </c:pt>
                <c:pt idx="6">
                  <c:v>84642465.859999999</c:v>
                </c:pt>
                <c:pt idx="7">
                  <c:v>110224067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E-46F7-BFDA-18C927B6547D}"/>
            </c:ext>
          </c:extLst>
        </c:ser>
        <c:ser>
          <c:idx val="9"/>
          <c:order val="2"/>
          <c:tx>
            <c:v>Dotace a příspěvky - prostředky z národních zdrojů</c:v>
          </c:tx>
          <c:spPr>
            <a:solidFill>
              <a:srgbClr val="FFC000"/>
            </a:solidFill>
          </c:spPr>
          <c:invertIfNegative val="0"/>
          <c:cat>
            <c:numRef>
              <c:f>'Zdroje finacovani_Ces_Svycarsko'!$B$2:$I$2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'Zdroje finacovani_Ces_Svycarsko'!$B$6:$I$6</c:f>
              <c:numCache>
                <c:formatCode>#,##0.00</c:formatCode>
                <c:ptCount val="8"/>
                <c:pt idx="0">
                  <c:v>8853508.4299999997</c:v>
                </c:pt>
                <c:pt idx="1">
                  <c:v>8721943.6099999994</c:v>
                </c:pt>
                <c:pt idx="2">
                  <c:v>8709215.4499999993</c:v>
                </c:pt>
                <c:pt idx="3">
                  <c:v>6286643.1900000004</c:v>
                </c:pt>
                <c:pt idx="4">
                  <c:v>8041389.3499999996</c:v>
                </c:pt>
                <c:pt idx="5">
                  <c:v>7174010.7699999996</c:v>
                </c:pt>
                <c:pt idx="6">
                  <c:v>8429355.7799999993</c:v>
                </c:pt>
                <c:pt idx="7">
                  <c:v>7955017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E-46F7-BFDA-18C927B6547D}"/>
            </c:ext>
          </c:extLst>
        </c:ser>
        <c:ser>
          <c:idx val="7"/>
          <c:order val="3"/>
          <c:tx>
            <c:v>Dotace a příspěvky - prostředky v rámci evropských resp. mezinárodních zdrojů</c:v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'Zdroje finacovani_Ces_Svycarsko'!$B$2:$I$2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'Zdroje finacovani_Ces_Svycarsko'!$B$11:$I$11</c:f>
              <c:numCache>
                <c:formatCode>#,##0.00</c:formatCode>
                <c:ptCount val="8"/>
                <c:pt idx="0">
                  <c:v>9958097.1500000004</c:v>
                </c:pt>
                <c:pt idx="1">
                  <c:v>16415554.84</c:v>
                </c:pt>
                <c:pt idx="2">
                  <c:v>29910489.969999999</c:v>
                </c:pt>
                <c:pt idx="3">
                  <c:v>34153535.5</c:v>
                </c:pt>
                <c:pt idx="4">
                  <c:v>37658561.479999997</c:v>
                </c:pt>
                <c:pt idx="5">
                  <c:v>91433461.349999994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E-46F7-BFDA-18C927B6547D}"/>
            </c:ext>
          </c:extLst>
        </c:ser>
        <c:ser>
          <c:idx val="10"/>
          <c:order val="4"/>
          <c:tx>
            <c:v>Finanční dary</c:v>
          </c:tx>
          <c:spPr>
            <a:solidFill>
              <a:schemeClr val="tx2"/>
            </a:solidFill>
          </c:spPr>
          <c:invertIfNegative val="0"/>
          <c:cat>
            <c:numRef>
              <c:f>'Zdroje finacovani_Ces_Svycarsko'!$B$2:$I$2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'Zdroje finacovani_Ces_Svycarsko'!$B$14:$I$14</c:f>
              <c:numCache>
                <c:formatCode>#,##0.00</c:formatCode>
                <c:ptCount val="8"/>
                <c:pt idx="0">
                  <c:v>415000</c:v>
                </c:pt>
                <c:pt idx="1">
                  <c:v>99000</c:v>
                </c:pt>
                <c:pt idx="2">
                  <c:v>45000</c:v>
                </c:pt>
                <c:pt idx="3">
                  <c:v>100000</c:v>
                </c:pt>
                <c:pt idx="4">
                  <c:v>85444</c:v>
                </c:pt>
                <c:pt idx="5">
                  <c:v>0</c:v>
                </c:pt>
                <c:pt idx="6">
                  <c:v>54000</c:v>
                </c:pt>
                <c:pt idx="7">
                  <c:v>118143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CE-46F7-BFDA-18C927B65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606602783"/>
        <c:axId val="1"/>
      </c:barChart>
      <c:lineChart>
        <c:grouping val="standard"/>
        <c:varyColors val="0"/>
        <c:ser>
          <c:idx val="0"/>
          <c:order val="0"/>
          <c:tx>
            <c:v>Vlastní zdroje, resp. výnosy z vlastní činnosti (např. tržby z prodeje dříví aj.) (pravá osa)</c:v>
          </c:tx>
          <c:spPr>
            <a:ln w="25400">
              <a:prstDash val="dash"/>
            </a:ln>
          </c:spPr>
          <c:marker>
            <c:symbol val="none"/>
          </c:marker>
          <c:cat>
            <c:numRef>
              <c:f>'Zdroje finacovani_Ces_Svycarsko'!$B$2:$I$2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'Zdroje finacovani_Ces_Svycarsko'!$B$3:$I$3</c:f>
              <c:numCache>
                <c:formatCode>#,##0.00</c:formatCode>
                <c:ptCount val="8"/>
                <c:pt idx="0">
                  <c:v>35520830.170000002</c:v>
                </c:pt>
                <c:pt idx="1">
                  <c:v>37208340.840000004</c:v>
                </c:pt>
                <c:pt idx="2">
                  <c:v>34384755.93</c:v>
                </c:pt>
                <c:pt idx="3">
                  <c:v>36890153.630000003</c:v>
                </c:pt>
                <c:pt idx="4">
                  <c:v>33238543.210000001</c:v>
                </c:pt>
                <c:pt idx="5">
                  <c:v>43755127.609999999</c:v>
                </c:pt>
                <c:pt idx="6">
                  <c:v>42311761.460000001</c:v>
                </c:pt>
                <c:pt idx="7">
                  <c:v>36454890.259999998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CE-46F7-BFDA-18C927B65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06602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cs-CZ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cs-CZ"/>
          </a:p>
        </c:txPr>
        <c:crossAx val="60660278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00000000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cs-CZ"/>
          </a:p>
        </c:txPr>
        <c:crossAx val="3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66739330450214518"/>
                <c:y val="8.3745896665423786E-2"/>
              </c:manualLayout>
            </c:layout>
            <c:tx>
              <c:rich>
                <a:bodyPr rot="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rPr lang="cs-CZ"/>
                    <a:t>mil. Kč</a:t>
                  </a:r>
                </a:p>
              </c:rich>
            </c:tx>
          </c:dispUnitsLbl>
        </c:dispUnits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0352312767291769"/>
          <c:y val="0.41776735172624813"/>
          <c:w val="0.29213168754069835"/>
          <c:h val="0.5639859248304349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cs-CZ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32</xdr:row>
      <xdr:rowOff>76200</xdr:rowOff>
    </xdr:from>
    <xdr:to>
      <xdr:col>11</xdr:col>
      <xdr:colOff>285750</xdr:colOff>
      <xdr:row>48</xdr:row>
      <xdr:rowOff>171450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9C1229F-2597-46A2-97D9-3F8E00A1B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1924050</xdr:colOff>
      <xdr:row>31</xdr:row>
      <xdr:rowOff>78105</xdr:rowOff>
    </xdr:from>
    <xdr:ext cx="4587378" cy="609013"/>
    <xdr:sp macro="" textlink="">
      <xdr:nvSpPr>
        <xdr:cNvPr id="3" name="TextovéPole 2">
          <a:extLst>
            <a:ext uri="{FF2B5EF4-FFF2-40B4-BE49-F238E27FC236}">
              <a16:creationId xmlns:a16="http://schemas.microsoft.com/office/drawing/2014/main" id="{B47B0D2E-43AB-4105-9888-E18F411C3EB9}"/>
            </a:ext>
          </a:extLst>
        </xdr:cNvPr>
        <xdr:cNvSpPr txBox="1"/>
      </xdr:nvSpPr>
      <xdr:spPr>
        <a:xfrm>
          <a:off x="1924050" y="6174105"/>
          <a:ext cx="4587378" cy="609013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cs-CZ" sz="1100"/>
            <a:t>jde</a:t>
          </a:r>
          <a:r>
            <a:rPr lang="cs-CZ" sz="1100" baseline="0"/>
            <a:t> o opravu chybně účetně vedené Pohledávky za vybranými ústředními vládními institucemi SÚ 346 z roku 2016, v roce 2017 došlo k vyvedení Pohledávky do výnosů v souladu s ČÚS</a:t>
          </a:r>
          <a:endParaRPr lang="cs-CZ" sz="1100"/>
        </a:p>
      </xdr:txBody>
    </xdr:sp>
    <xdr:clientData/>
  </xdr:oneCellAnchor>
  <xdr:twoCellAnchor>
    <xdr:from>
      <xdr:col>0</xdr:col>
      <xdr:colOff>2034540</xdr:colOff>
      <xdr:row>28</xdr:row>
      <xdr:rowOff>123825</xdr:rowOff>
    </xdr:from>
    <xdr:to>
      <xdr:col>0</xdr:col>
      <xdr:colOff>2080259</xdr:colOff>
      <xdr:row>28</xdr:row>
      <xdr:rowOff>163013</xdr:rowOff>
    </xdr:to>
    <xdr:sp macro="" textlink="">
      <xdr:nvSpPr>
        <xdr:cNvPr id="4" name="TextovéPole 3">
          <a:extLst>
            <a:ext uri="{FF2B5EF4-FFF2-40B4-BE49-F238E27FC236}">
              <a16:creationId xmlns:a16="http://schemas.microsoft.com/office/drawing/2014/main" id="{0B8943DC-F200-4915-8A4D-EE2DB05860CE}"/>
            </a:ext>
          </a:extLst>
        </xdr:cNvPr>
        <xdr:cNvSpPr txBox="1"/>
      </xdr:nvSpPr>
      <xdr:spPr>
        <a:xfrm>
          <a:off x="2034540" y="5648325"/>
          <a:ext cx="45719" cy="391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cs-CZ"/>
        </a:p>
      </xdr:txBody>
    </xdr:sp>
    <xdr:clientData/>
  </xdr:twoCellAnchor>
  <xdr:twoCellAnchor editAs="oneCell">
    <xdr:from>
      <xdr:col>11</xdr:col>
      <xdr:colOff>238125</xdr:colOff>
      <xdr:row>0</xdr:row>
      <xdr:rowOff>161925</xdr:rowOff>
    </xdr:from>
    <xdr:to>
      <xdr:col>23</xdr:col>
      <xdr:colOff>542925</xdr:colOff>
      <xdr:row>17</xdr:row>
      <xdr:rowOff>152400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89A78465-DC32-48EA-ADB5-AAEEE4108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285750</xdr:colOff>
      <xdr:row>31</xdr:row>
      <xdr:rowOff>104775</xdr:rowOff>
    </xdr:from>
    <xdr:to>
      <xdr:col>26</xdr:col>
      <xdr:colOff>457200</xdr:colOff>
      <xdr:row>50</xdr:row>
      <xdr:rowOff>133350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5F19DA82-58D4-4FEA-8C4A-3D2961B38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0.72062</cdr:x>
      <cdr:y>0.0195</cdr:y>
    </cdr:from>
    <cdr:to>
      <cdr:x>0.99234</cdr:x>
      <cdr:y>0.37493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6286500" y="66674"/>
          <a:ext cx="2352675" cy="1228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>
            <a:lnSpc>
              <a:spcPts val="1000"/>
            </a:lnSpc>
          </a:pPr>
          <a:r>
            <a:rPr lang="cs-CZ" sz="1000" i="1"/>
            <a:t>Veškeré příjmy, které jsou tvořeny  činností  Správy NP, jsou příjmy státního rozpočtu ČR, tudíž je Správa NP nemůže použít pro svou další činnost</a:t>
          </a:r>
          <a:r>
            <a:rPr lang="cs-CZ" sz="1000" i="1" baseline="0"/>
            <a:t> (z tohoto důvodu jsou v grafu naznačeny linkou jako hypotetické vlastní zdroje a nejsou součástí čerpání rozpočtu).</a:t>
          </a:r>
          <a:endParaRPr lang="cs-CZ" sz="1000" i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n.franek/Projekty/cenia_star/star_data/podklady/zprava2018%20-%20parky/Data_NPCS_Ekonomika_20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n.pokorny/AppData/Local/Microsoft/Windows/INetCache/Content.Outlook/EMNNZOWE/SNPP%20-%20Cenia%202010%20-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odareni_Ceske Svycarsko"/>
      <sheetName val="Zdroje finacovani_Ces_Svycarsko"/>
      <sheetName val="Investice"/>
      <sheetName val="Bezne_vydaje"/>
      <sheetName val="Obchod drivim_Ceske Svycarsko"/>
      <sheetName val="Zamestnanci_Ceske Svycarsko"/>
      <sheetName val="Infostrediska_navstevnost"/>
      <sheetName val="Grafy"/>
    </sheetNames>
    <sheetDataSet>
      <sheetData sheetId="0"/>
      <sheetData sheetId="1">
        <row r="2">
          <cell r="B2">
            <v>2010</v>
          </cell>
          <cell r="C2">
            <v>2011</v>
          </cell>
          <cell r="D2">
            <v>2012</v>
          </cell>
          <cell r="E2">
            <v>2013</v>
          </cell>
          <cell r="F2">
            <v>2014</v>
          </cell>
          <cell r="G2">
            <v>2015</v>
          </cell>
          <cell r="H2">
            <v>2016</v>
          </cell>
          <cell r="I2">
            <v>2017</v>
          </cell>
        </row>
        <row r="3">
          <cell r="B3">
            <v>35520830.170000002</v>
          </cell>
          <cell r="C3">
            <v>37208340.840000004</v>
          </cell>
          <cell r="D3">
            <v>34384755.93</v>
          </cell>
          <cell r="E3">
            <v>36890153.630000003</v>
          </cell>
          <cell r="F3">
            <v>33238543.210000001</v>
          </cell>
          <cell r="G3">
            <v>43755127.609999999</v>
          </cell>
          <cell r="H3">
            <v>42311761.460000001</v>
          </cell>
          <cell r="I3">
            <v>36454890.259999998</v>
          </cell>
        </row>
        <row r="5">
          <cell r="B5">
            <v>64753839.530000001</v>
          </cell>
          <cell r="C5">
            <v>62992543.789999999</v>
          </cell>
          <cell r="D5">
            <v>52346572</v>
          </cell>
          <cell r="E5">
            <v>54220686.43</v>
          </cell>
          <cell r="F5">
            <v>59344028.479999997</v>
          </cell>
          <cell r="G5">
            <v>91858744.859999999</v>
          </cell>
          <cell r="H5">
            <v>84642465.859999999</v>
          </cell>
          <cell r="I5">
            <v>110224067</v>
          </cell>
        </row>
        <row r="6">
          <cell r="B6">
            <v>8853508.4299999997</v>
          </cell>
          <cell r="C6">
            <v>8721943.6099999994</v>
          </cell>
          <cell r="D6">
            <v>8709215.4499999993</v>
          </cell>
          <cell r="E6">
            <v>6286643.1900000004</v>
          </cell>
          <cell r="F6">
            <v>8041389.3499999996</v>
          </cell>
          <cell r="G6">
            <v>7174010.7699999996</v>
          </cell>
          <cell r="H6">
            <v>8429355.7799999993</v>
          </cell>
          <cell r="I6">
            <v>7955017</v>
          </cell>
        </row>
        <row r="11">
          <cell r="B11">
            <v>9958097.1500000004</v>
          </cell>
          <cell r="C11">
            <v>16415554.84</v>
          </cell>
          <cell r="D11">
            <v>29910489.969999999</v>
          </cell>
          <cell r="E11">
            <v>34153535.5</v>
          </cell>
          <cell r="F11">
            <v>37658561.479999997</v>
          </cell>
          <cell r="G11">
            <v>91433461.349999994</v>
          </cell>
          <cell r="H11">
            <v>0</v>
          </cell>
          <cell r="I11">
            <v>0</v>
          </cell>
        </row>
        <row r="14">
          <cell r="B14">
            <v>415000</v>
          </cell>
          <cell r="C14">
            <v>99000</v>
          </cell>
          <cell r="D14">
            <v>45000</v>
          </cell>
          <cell r="E14">
            <v>100000</v>
          </cell>
          <cell r="F14">
            <v>85444</v>
          </cell>
          <cell r="G14">
            <v>0</v>
          </cell>
          <cell r="H14">
            <v>54000</v>
          </cell>
          <cell r="I14">
            <v>118143</v>
          </cell>
        </row>
        <row r="21">
          <cell r="A21" t="str">
            <v>PROVOZNÍ DOTACE (VÝNOSY Z TRANSFERŮ)</v>
          </cell>
        </row>
        <row r="22">
          <cell r="A22">
            <v>2010</v>
          </cell>
          <cell r="B22">
            <v>0</v>
          </cell>
        </row>
        <row r="23">
          <cell r="A23">
            <v>2011</v>
          </cell>
          <cell r="B23">
            <v>0</v>
          </cell>
        </row>
        <row r="24">
          <cell r="A24">
            <v>2012</v>
          </cell>
          <cell r="B24">
            <v>0</v>
          </cell>
        </row>
        <row r="25">
          <cell r="A25">
            <v>2013</v>
          </cell>
          <cell r="B25">
            <v>40162057</v>
          </cell>
        </row>
        <row r="26">
          <cell r="A26">
            <v>2014</v>
          </cell>
          <cell r="B26">
            <v>42552674</v>
          </cell>
        </row>
        <row r="27">
          <cell r="A27">
            <v>2015</v>
          </cell>
          <cell r="B27">
            <v>91833348</v>
          </cell>
        </row>
        <row r="28">
          <cell r="A28">
            <v>2016</v>
          </cell>
          <cell r="B28">
            <v>0</v>
          </cell>
        </row>
        <row r="29">
          <cell r="A29">
            <v>2017</v>
          </cell>
          <cell r="B29">
            <v>-8375497</v>
          </cell>
        </row>
        <row r="30">
          <cell r="A30">
            <v>2018</v>
          </cell>
          <cell r="B30">
            <v>54449747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odareni_Podyjí"/>
      <sheetName val="Zdroje finacovani_Podyjí"/>
      <sheetName val="Investice"/>
      <sheetName val="Bezne_vydaje"/>
      <sheetName val="Obchod drivim_Podyjí"/>
      <sheetName val="Zaměstnanci_Podyjí"/>
      <sheetName val="Infostrediska"/>
    </sheetNames>
    <sheetDataSet>
      <sheetData sheetId="0">
        <row r="14">
          <cell r="A14">
            <v>2010</v>
          </cell>
        </row>
      </sheetData>
      <sheetData sheetId="1">
        <row r="2">
          <cell r="B2">
            <v>2010</v>
          </cell>
          <cell r="C2">
            <v>2011</v>
          </cell>
          <cell r="D2">
            <v>2012</v>
          </cell>
          <cell r="E2">
            <v>2013</v>
          </cell>
          <cell r="F2">
            <v>2014</v>
          </cell>
          <cell r="G2">
            <v>2015</v>
          </cell>
          <cell r="H2">
            <v>2016</v>
          </cell>
          <cell r="I2">
            <v>2017</v>
          </cell>
        </row>
        <row r="3">
          <cell r="A3" t="str">
            <v>Vlastní zdroje, resp. výnosy z vlastní činnosti (např. tržby z prodeje dříví aj.)</v>
          </cell>
        </row>
      </sheetData>
      <sheetData sheetId="2"/>
      <sheetData sheetId="3">
        <row r="2">
          <cell r="B2">
            <v>2010</v>
          </cell>
        </row>
      </sheetData>
      <sheetData sheetId="4"/>
      <sheetData sheetId="5">
        <row r="1">
          <cell r="B1" t="str">
            <v>Zaměstnanci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1019-126E-40CD-9D72-F5D1994CB9A1}">
  <dimension ref="A1:R46"/>
  <sheetViews>
    <sheetView tabSelected="1" workbookViewId="0">
      <selection activeCell="F13" sqref="F13"/>
    </sheetView>
  </sheetViews>
  <sheetFormatPr defaultRowHeight="15" x14ac:dyDescent="0.25"/>
  <cols>
    <col min="1" max="1" width="98.7109375" style="2" customWidth="1"/>
    <col min="2" max="4" width="12.7109375" style="2" customWidth="1"/>
    <col min="5" max="5" width="14.7109375" style="2" customWidth="1"/>
    <col min="6" max="6" width="13.28515625" style="2" customWidth="1"/>
    <col min="7" max="8" width="14.28515625" style="2" customWidth="1"/>
    <col min="9" max="10" width="15" style="2" customWidth="1"/>
    <col min="11" max="11" width="12.7109375" style="2" customWidth="1"/>
    <col min="12" max="256" width="9.140625" style="2"/>
    <col min="257" max="257" width="98.7109375" style="2" customWidth="1"/>
    <col min="258" max="260" width="12.7109375" style="2" customWidth="1"/>
    <col min="261" max="261" width="14.7109375" style="2" customWidth="1"/>
    <col min="262" max="262" width="13.28515625" style="2" customWidth="1"/>
    <col min="263" max="264" width="14.28515625" style="2" customWidth="1"/>
    <col min="265" max="266" width="15" style="2" customWidth="1"/>
    <col min="267" max="267" width="12.7109375" style="2" customWidth="1"/>
    <col min="268" max="512" width="9.140625" style="2"/>
    <col min="513" max="513" width="98.7109375" style="2" customWidth="1"/>
    <col min="514" max="516" width="12.7109375" style="2" customWidth="1"/>
    <col min="517" max="517" width="14.7109375" style="2" customWidth="1"/>
    <col min="518" max="518" width="13.28515625" style="2" customWidth="1"/>
    <col min="519" max="520" width="14.28515625" style="2" customWidth="1"/>
    <col min="521" max="522" width="15" style="2" customWidth="1"/>
    <col min="523" max="523" width="12.7109375" style="2" customWidth="1"/>
    <col min="524" max="768" width="9.140625" style="2"/>
    <col min="769" max="769" width="98.7109375" style="2" customWidth="1"/>
    <col min="770" max="772" width="12.7109375" style="2" customWidth="1"/>
    <col min="773" max="773" width="14.7109375" style="2" customWidth="1"/>
    <col min="774" max="774" width="13.28515625" style="2" customWidth="1"/>
    <col min="775" max="776" width="14.28515625" style="2" customWidth="1"/>
    <col min="777" max="778" width="15" style="2" customWidth="1"/>
    <col min="779" max="779" width="12.7109375" style="2" customWidth="1"/>
    <col min="780" max="1024" width="9.140625" style="2"/>
    <col min="1025" max="1025" width="98.7109375" style="2" customWidth="1"/>
    <col min="1026" max="1028" width="12.7109375" style="2" customWidth="1"/>
    <col min="1029" max="1029" width="14.7109375" style="2" customWidth="1"/>
    <col min="1030" max="1030" width="13.28515625" style="2" customWidth="1"/>
    <col min="1031" max="1032" width="14.28515625" style="2" customWidth="1"/>
    <col min="1033" max="1034" width="15" style="2" customWidth="1"/>
    <col min="1035" max="1035" width="12.7109375" style="2" customWidth="1"/>
    <col min="1036" max="1280" width="9.140625" style="2"/>
    <col min="1281" max="1281" width="98.7109375" style="2" customWidth="1"/>
    <col min="1282" max="1284" width="12.7109375" style="2" customWidth="1"/>
    <col min="1285" max="1285" width="14.7109375" style="2" customWidth="1"/>
    <col min="1286" max="1286" width="13.28515625" style="2" customWidth="1"/>
    <col min="1287" max="1288" width="14.28515625" style="2" customWidth="1"/>
    <col min="1289" max="1290" width="15" style="2" customWidth="1"/>
    <col min="1291" max="1291" width="12.7109375" style="2" customWidth="1"/>
    <col min="1292" max="1536" width="9.140625" style="2"/>
    <col min="1537" max="1537" width="98.7109375" style="2" customWidth="1"/>
    <col min="1538" max="1540" width="12.7109375" style="2" customWidth="1"/>
    <col min="1541" max="1541" width="14.7109375" style="2" customWidth="1"/>
    <col min="1542" max="1542" width="13.28515625" style="2" customWidth="1"/>
    <col min="1543" max="1544" width="14.28515625" style="2" customWidth="1"/>
    <col min="1545" max="1546" width="15" style="2" customWidth="1"/>
    <col min="1547" max="1547" width="12.7109375" style="2" customWidth="1"/>
    <col min="1548" max="1792" width="9.140625" style="2"/>
    <col min="1793" max="1793" width="98.7109375" style="2" customWidth="1"/>
    <col min="1794" max="1796" width="12.7109375" style="2" customWidth="1"/>
    <col min="1797" max="1797" width="14.7109375" style="2" customWidth="1"/>
    <col min="1798" max="1798" width="13.28515625" style="2" customWidth="1"/>
    <col min="1799" max="1800" width="14.28515625" style="2" customWidth="1"/>
    <col min="1801" max="1802" width="15" style="2" customWidth="1"/>
    <col min="1803" max="1803" width="12.7109375" style="2" customWidth="1"/>
    <col min="1804" max="2048" width="9.140625" style="2"/>
    <col min="2049" max="2049" width="98.7109375" style="2" customWidth="1"/>
    <col min="2050" max="2052" width="12.7109375" style="2" customWidth="1"/>
    <col min="2053" max="2053" width="14.7109375" style="2" customWidth="1"/>
    <col min="2054" max="2054" width="13.28515625" style="2" customWidth="1"/>
    <col min="2055" max="2056" width="14.28515625" style="2" customWidth="1"/>
    <col min="2057" max="2058" width="15" style="2" customWidth="1"/>
    <col min="2059" max="2059" width="12.7109375" style="2" customWidth="1"/>
    <col min="2060" max="2304" width="9.140625" style="2"/>
    <col min="2305" max="2305" width="98.7109375" style="2" customWidth="1"/>
    <col min="2306" max="2308" width="12.7109375" style="2" customWidth="1"/>
    <col min="2309" max="2309" width="14.7109375" style="2" customWidth="1"/>
    <col min="2310" max="2310" width="13.28515625" style="2" customWidth="1"/>
    <col min="2311" max="2312" width="14.28515625" style="2" customWidth="1"/>
    <col min="2313" max="2314" width="15" style="2" customWidth="1"/>
    <col min="2315" max="2315" width="12.7109375" style="2" customWidth="1"/>
    <col min="2316" max="2560" width="9.140625" style="2"/>
    <col min="2561" max="2561" width="98.7109375" style="2" customWidth="1"/>
    <col min="2562" max="2564" width="12.7109375" style="2" customWidth="1"/>
    <col min="2565" max="2565" width="14.7109375" style="2" customWidth="1"/>
    <col min="2566" max="2566" width="13.28515625" style="2" customWidth="1"/>
    <col min="2567" max="2568" width="14.28515625" style="2" customWidth="1"/>
    <col min="2569" max="2570" width="15" style="2" customWidth="1"/>
    <col min="2571" max="2571" width="12.7109375" style="2" customWidth="1"/>
    <col min="2572" max="2816" width="9.140625" style="2"/>
    <col min="2817" max="2817" width="98.7109375" style="2" customWidth="1"/>
    <col min="2818" max="2820" width="12.7109375" style="2" customWidth="1"/>
    <col min="2821" max="2821" width="14.7109375" style="2" customWidth="1"/>
    <col min="2822" max="2822" width="13.28515625" style="2" customWidth="1"/>
    <col min="2823" max="2824" width="14.28515625" style="2" customWidth="1"/>
    <col min="2825" max="2826" width="15" style="2" customWidth="1"/>
    <col min="2827" max="2827" width="12.7109375" style="2" customWidth="1"/>
    <col min="2828" max="3072" width="9.140625" style="2"/>
    <col min="3073" max="3073" width="98.7109375" style="2" customWidth="1"/>
    <col min="3074" max="3076" width="12.7109375" style="2" customWidth="1"/>
    <col min="3077" max="3077" width="14.7109375" style="2" customWidth="1"/>
    <col min="3078" max="3078" width="13.28515625" style="2" customWidth="1"/>
    <col min="3079" max="3080" width="14.28515625" style="2" customWidth="1"/>
    <col min="3081" max="3082" width="15" style="2" customWidth="1"/>
    <col min="3083" max="3083" width="12.7109375" style="2" customWidth="1"/>
    <col min="3084" max="3328" width="9.140625" style="2"/>
    <col min="3329" max="3329" width="98.7109375" style="2" customWidth="1"/>
    <col min="3330" max="3332" width="12.7109375" style="2" customWidth="1"/>
    <col min="3333" max="3333" width="14.7109375" style="2" customWidth="1"/>
    <col min="3334" max="3334" width="13.28515625" style="2" customWidth="1"/>
    <col min="3335" max="3336" width="14.28515625" style="2" customWidth="1"/>
    <col min="3337" max="3338" width="15" style="2" customWidth="1"/>
    <col min="3339" max="3339" width="12.7109375" style="2" customWidth="1"/>
    <col min="3340" max="3584" width="9.140625" style="2"/>
    <col min="3585" max="3585" width="98.7109375" style="2" customWidth="1"/>
    <col min="3586" max="3588" width="12.7109375" style="2" customWidth="1"/>
    <col min="3589" max="3589" width="14.7109375" style="2" customWidth="1"/>
    <col min="3590" max="3590" width="13.28515625" style="2" customWidth="1"/>
    <col min="3591" max="3592" width="14.28515625" style="2" customWidth="1"/>
    <col min="3593" max="3594" width="15" style="2" customWidth="1"/>
    <col min="3595" max="3595" width="12.7109375" style="2" customWidth="1"/>
    <col min="3596" max="3840" width="9.140625" style="2"/>
    <col min="3841" max="3841" width="98.7109375" style="2" customWidth="1"/>
    <col min="3842" max="3844" width="12.7109375" style="2" customWidth="1"/>
    <col min="3845" max="3845" width="14.7109375" style="2" customWidth="1"/>
    <col min="3846" max="3846" width="13.28515625" style="2" customWidth="1"/>
    <col min="3847" max="3848" width="14.28515625" style="2" customWidth="1"/>
    <col min="3849" max="3850" width="15" style="2" customWidth="1"/>
    <col min="3851" max="3851" width="12.7109375" style="2" customWidth="1"/>
    <col min="3852" max="4096" width="9.140625" style="2"/>
    <col min="4097" max="4097" width="98.7109375" style="2" customWidth="1"/>
    <col min="4098" max="4100" width="12.7109375" style="2" customWidth="1"/>
    <col min="4101" max="4101" width="14.7109375" style="2" customWidth="1"/>
    <col min="4102" max="4102" width="13.28515625" style="2" customWidth="1"/>
    <col min="4103" max="4104" width="14.28515625" style="2" customWidth="1"/>
    <col min="4105" max="4106" width="15" style="2" customWidth="1"/>
    <col min="4107" max="4107" width="12.7109375" style="2" customWidth="1"/>
    <col min="4108" max="4352" width="9.140625" style="2"/>
    <col min="4353" max="4353" width="98.7109375" style="2" customWidth="1"/>
    <col min="4354" max="4356" width="12.7109375" style="2" customWidth="1"/>
    <col min="4357" max="4357" width="14.7109375" style="2" customWidth="1"/>
    <col min="4358" max="4358" width="13.28515625" style="2" customWidth="1"/>
    <col min="4359" max="4360" width="14.28515625" style="2" customWidth="1"/>
    <col min="4361" max="4362" width="15" style="2" customWidth="1"/>
    <col min="4363" max="4363" width="12.7109375" style="2" customWidth="1"/>
    <col min="4364" max="4608" width="9.140625" style="2"/>
    <col min="4609" max="4609" width="98.7109375" style="2" customWidth="1"/>
    <col min="4610" max="4612" width="12.7109375" style="2" customWidth="1"/>
    <col min="4613" max="4613" width="14.7109375" style="2" customWidth="1"/>
    <col min="4614" max="4614" width="13.28515625" style="2" customWidth="1"/>
    <col min="4615" max="4616" width="14.28515625" style="2" customWidth="1"/>
    <col min="4617" max="4618" width="15" style="2" customWidth="1"/>
    <col min="4619" max="4619" width="12.7109375" style="2" customWidth="1"/>
    <col min="4620" max="4864" width="9.140625" style="2"/>
    <col min="4865" max="4865" width="98.7109375" style="2" customWidth="1"/>
    <col min="4866" max="4868" width="12.7109375" style="2" customWidth="1"/>
    <col min="4869" max="4869" width="14.7109375" style="2" customWidth="1"/>
    <col min="4870" max="4870" width="13.28515625" style="2" customWidth="1"/>
    <col min="4871" max="4872" width="14.28515625" style="2" customWidth="1"/>
    <col min="4873" max="4874" width="15" style="2" customWidth="1"/>
    <col min="4875" max="4875" width="12.7109375" style="2" customWidth="1"/>
    <col min="4876" max="5120" width="9.140625" style="2"/>
    <col min="5121" max="5121" width="98.7109375" style="2" customWidth="1"/>
    <col min="5122" max="5124" width="12.7109375" style="2" customWidth="1"/>
    <col min="5125" max="5125" width="14.7109375" style="2" customWidth="1"/>
    <col min="5126" max="5126" width="13.28515625" style="2" customWidth="1"/>
    <col min="5127" max="5128" width="14.28515625" style="2" customWidth="1"/>
    <col min="5129" max="5130" width="15" style="2" customWidth="1"/>
    <col min="5131" max="5131" width="12.7109375" style="2" customWidth="1"/>
    <col min="5132" max="5376" width="9.140625" style="2"/>
    <col min="5377" max="5377" width="98.7109375" style="2" customWidth="1"/>
    <col min="5378" max="5380" width="12.7109375" style="2" customWidth="1"/>
    <col min="5381" max="5381" width="14.7109375" style="2" customWidth="1"/>
    <col min="5382" max="5382" width="13.28515625" style="2" customWidth="1"/>
    <col min="5383" max="5384" width="14.28515625" style="2" customWidth="1"/>
    <col min="5385" max="5386" width="15" style="2" customWidth="1"/>
    <col min="5387" max="5387" width="12.7109375" style="2" customWidth="1"/>
    <col min="5388" max="5632" width="9.140625" style="2"/>
    <col min="5633" max="5633" width="98.7109375" style="2" customWidth="1"/>
    <col min="5634" max="5636" width="12.7109375" style="2" customWidth="1"/>
    <col min="5637" max="5637" width="14.7109375" style="2" customWidth="1"/>
    <col min="5638" max="5638" width="13.28515625" style="2" customWidth="1"/>
    <col min="5639" max="5640" width="14.28515625" style="2" customWidth="1"/>
    <col min="5641" max="5642" width="15" style="2" customWidth="1"/>
    <col min="5643" max="5643" width="12.7109375" style="2" customWidth="1"/>
    <col min="5644" max="5888" width="9.140625" style="2"/>
    <col min="5889" max="5889" width="98.7109375" style="2" customWidth="1"/>
    <col min="5890" max="5892" width="12.7109375" style="2" customWidth="1"/>
    <col min="5893" max="5893" width="14.7109375" style="2" customWidth="1"/>
    <col min="5894" max="5894" width="13.28515625" style="2" customWidth="1"/>
    <col min="5895" max="5896" width="14.28515625" style="2" customWidth="1"/>
    <col min="5897" max="5898" width="15" style="2" customWidth="1"/>
    <col min="5899" max="5899" width="12.7109375" style="2" customWidth="1"/>
    <col min="5900" max="6144" width="9.140625" style="2"/>
    <col min="6145" max="6145" width="98.7109375" style="2" customWidth="1"/>
    <col min="6146" max="6148" width="12.7109375" style="2" customWidth="1"/>
    <col min="6149" max="6149" width="14.7109375" style="2" customWidth="1"/>
    <col min="6150" max="6150" width="13.28515625" style="2" customWidth="1"/>
    <col min="6151" max="6152" width="14.28515625" style="2" customWidth="1"/>
    <col min="6153" max="6154" width="15" style="2" customWidth="1"/>
    <col min="6155" max="6155" width="12.7109375" style="2" customWidth="1"/>
    <col min="6156" max="6400" width="9.140625" style="2"/>
    <col min="6401" max="6401" width="98.7109375" style="2" customWidth="1"/>
    <col min="6402" max="6404" width="12.7109375" style="2" customWidth="1"/>
    <col min="6405" max="6405" width="14.7109375" style="2" customWidth="1"/>
    <col min="6406" max="6406" width="13.28515625" style="2" customWidth="1"/>
    <col min="6407" max="6408" width="14.28515625" style="2" customWidth="1"/>
    <col min="6409" max="6410" width="15" style="2" customWidth="1"/>
    <col min="6411" max="6411" width="12.7109375" style="2" customWidth="1"/>
    <col min="6412" max="6656" width="9.140625" style="2"/>
    <col min="6657" max="6657" width="98.7109375" style="2" customWidth="1"/>
    <col min="6658" max="6660" width="12.7109375" style="2" customWidth="1"/>
    <col min="6661" max="6661" width="14.7109375" style="2" customWidth="1"/>
    <col min="6662" max="6662" width="13.28515625" style="2" customWidth="1"/>
    <col min="6663" max="6664" width="14.28515625" style="2" customWidth="1"/>
    <col min="6665" max="6666" width="15" style="2" customWidth="1"/>
    <col min="6667" max="6667" width="12.7109375" style="2" customWidth="1"/>
    <col min="6668" max="6912" width="9.140625" style="2"/>
    <col min="6913" max="6913" width="98.7109375" style="2" customWidth="1"/>
    <col min="6914" max="6916" width="12.7109375" style="2" customWidth="1"/>
    <col min="6917" max="6917" width="14.7109375" style="2" customWidth="1"/>
    <col min="6918" max="6918" width="13.28515625" style="2" customWidth="1"/>
    <col min="6919" max="6920" width="14.28515625" style="2" customWidth="1"/>
    <col min="6921" max="6922" width="15" style="2" customWidth="1"/>
    <col min="6923" max="6923" width="12.7109375" style="2" customWidth="1"/>
    <col min="6924" max="7168" width="9.140625" style="2"/>
    <col min="7169" max="7169" width="98.7109375" style="2" customWidth="1"/>
    <col min="7170" max="7172" width="12.7109375" style="2" customWidth="1"/>
    <col min="7173" max="7173" width="14.7109375" style="2" customWidth="1"/>
    <col min="7174" max="7174" width="13.28515625" style="2" customWidth="1"/>
    <col min="7175" max="7176" width="14.28515625" style="2" customWidth="1"/>
    <col min="7177" max="7178" width="15" style="2" customWidth="1"/>
    <col min="7179" max="7179" width="12.7109375" style="2" customWidth="1"/>
    <col min="7180" max="7424" width="9.140625" style="2"/>
    <col min="7425" max="7425" width="98.7109375" style="2" customWidth="1"/>
    <col min="7426" max="7428" width="12.7109375" style="2" customWidth="1"/>
    <col min="7429" max="7429" width="14.7109375" style="2" customWidth="1"/>
    <col min="7430" max="7430" width="13.28515625" style="2" customWidth="1"/>
    <col min="7431" max="7432" width="14.28515625" style="2" customWidth="1"/>
    <col min="7433" max="7434" width="15" style="2" customWidth="1"/>
    <col min="7435" max="7435" width="12.7109375" style="2" customWidth="1"/>
    <col min="7436" max="7680" width="9.140625" style="2"/>
    <col min="7681" max="7681" width="98.7109375" style="2" customWidth="1"/>
    <col min="7682" max="7684" width="12.7109375" style="2" customWidth="1"/>
    <col min="7685" max="7685" width="14.7109375" style="2" customWidth="1"/>
    <col min="7686" max="7686" width="13.28515625" style="2" customWidth="1"/>
    <col min="7687" max="7688" width="14.28515625" style="2" customWidth="1"/>
    <col min="7689" max="7690" width="15" style="2" customWidth="1"/>
    <col min="7691" max="7691" width="12.7109375" style="2" customWidth="1"/>
    <col min="7692" max="7936" width="9.140625" style="2"/>
    <col min="7937" max="7937" width="98.7109375" style="2" customWidth="1"/>
    <col min="7938" max="7940" width="12.7109375" style="2" customWidth="1"/>
    <col min="7941" max="7941" width="14.7109375" style="2" customWidth="1"/>
    <col min="7942" max="7942" width="13.28515625" style="2" customWidth="1"/>
    <col min="7943" max="7944" width="14.28515625" style="2" customWidth="1"/>
    <col min="7945" max="7946" width="15" style="2" customWidth="1"/>
    <col min="7947" max="7947" width="12.7109375" style="2" customWidth="1"/>
    <col min="7948" max="8192" width="9.140625" style="2"/>
    <col min="8193" max="8193" width="98.7109375" style="2" customWidth="1"/>
    <col min="8194" max="8196" width="12.7109375" style="2" customWidth="1"/>
    <col min="8197" max="8197" width="14.7109375" style="2" customWidth="1"/>
    <col min="8198" max="8198" width="13.28515625" style="2" customWidth="1"/>
    <col min="8199" max="8200" width="14.28515625" style="2" customWidth="1"/>
    <col min="8201" max="8202" width="15" style="2" customWidth="1"/>
    <col min="8203" max="8203" width="12.7109375" style="2" customWidth="1"/>
    <col min="8204" max="8448" width="9.140625" style="2"/>
    <col min="8449" max="8449" width="98.7109375" style="2" customWidth="1"/>
    <col min="8450" max="8452" width="12.7109375" style="2" customWidth="1"/>
    <col min="8453" max="8453" width="14.7109375" style="2" customWidth="1"/>
    <col min="8454" max="8454" width="13.28515625" style="2" customWidth="1"/>
    <col min="8455" max="8456" width="14.28515625" style="2" customWidth="1"/>
    <col min="8457" max="8458" width="15" style="2" customWidth="1"/>
    <col min="8459" max="8459" width="12.7109375" style="2" customWidth="1"/>
    <col min="8460" max="8704" width="9.140625" style="2"/>
    <col min="8705" max="8705" width="98.7109375" style="2" customWidth="1"/>
    <col min="8706" max="8708" width="12.7109375" style="2" customWidth="1"/>
    <col min="8709" max="8709" width="14.7109375" style="2" customWidth="1"/>
    <col min="8710" max="8710" width="13.28515625" style="2" customWidth="1"/>
    <col min="8711" max="8712" width="14.28515625" style="2" customWidth="1"/>
    <col min="8713" max="8714" width="15" style="2" customWidth="1"/>
    <col min="8715" max="8715" width="12.7109375" style="2" customWidth="1"/>
    <col min="8716" max="8960" width="9.140625" style="2"/>
    <col min="8961" max="8961" width="98.7109375" style="2" customWidth="1"/>
    <col min="8962" max="8964" width="12.7109375" style="2" customWidth="1"/>
    <col min="8965" max="8965" width="14.7109375" style="2" customWidth="1"/>
    <col min="8966" max="8966" width="13.28515625" style="2" customWidth="1"/>
    <col min="8967" max="8968" width="14.28515625" style="2" customWidth="1"/>
    <col min="8969" max="8970" width="15" style="2" customWidth="1"/>
    <col min="8971" max="8971" width="12.7109375" style="2" customWidth="1"/>
    <col min="8972" max="9216" width="9.140625" style="2"/>
    <col min="9217" max="9217" width="98.7109375" style="2" customWidth="1"/>
    <col min="9218" max="9220" width="12.7109375" style="2" customWidth="1"/>
    <col min="9221" max="9221" width="14.7109375" style="2" customWidth="1"/>
    <col min="9222" max="9222" width="13.28515625" style="2" customWidth="1"/>
    <col min="9223" max="9224" width="14.28515625" style="2" customWidth="1"/>
    <col min="9225" max="9226" width="15" style="2" customWidth="1"/>
    <col min="9227" max="9227" width="12.7109375" style="2" customWidth="1"/>
    <col min="9228" max="9472" width="9.140625" style="2"/>
    <col min="9473" max="9473" width="98.7109375" style="2" customWidth="1"/>
    <col min="9474" max="9476" width="12.7109375" style="2" customWidth="1"/>
    <col min="9477" max="9477" width="14.7109375" style="2" customWidth="1"/>
    <col min="9478" max="9478" width="13.28515625" style="2" customWidth="1"/>
    <col min="9479" max="9480" width="14.28515625" style="2" customWidth="1"/>
    <col min="9481" max="9482" width="15" style="2" customWidth="1"/>
    <col min="9483" max="9483" width="12.7109375" style="2" customWidth="1"/>
    <col min="9484" max="9728" width="9.140625" style="2"/>
    <col min="9729" max="9729" width="98.7109375" style="2" customWidth="1"/>
    <col min="9730" max="9732" width="12.7109375" style="2" customWidth="1"/>
    <col min="9733" max="9733" width="14.7109375" style="2" customWidth="1"/>
    <col min="9734" max="9734" width="13.28515625" style="2" customWidth="1"/>
    <col min="9735" max="9736" width="14.28515625" style="2" customWidth="1"/>
    <col min="9737" max="9738" width="15" style="2" customWidth="1"/>
    <col min="9739" max="9739" width="12.7109375" style="2" customWidth="1"/>
    <col min="9740" max="9984" width="9.140625" style="2"/>
    <col min="9985" max="9985" width="98.7109375" style="2" customWidth="1"/>
    <col min="9986" max="9988" width="12.7109375" style="2" customWidth="1"/>
    <col min="9989" max="9989" width="14.7109375" style="2" customWidth="1"/>
    <col min="9990" max="9990" width="13.28515625" style="2" customWidth="1"/>
    <col min="9991" max="9992" width="14.28515625" style="2" customWidth="1"/>
    <col min="9993" max="9994" width="15" style="2" customWidth="1"/>
    <col min="9995" max="9995" width="12.7109375" style="2" customWidth="1"/>
    <col min="9996" max="10240" width="9.140625" style="2"/>
    <col min="10241" max="10241" width="98.7109375" style="2" customWidth="1"/>
    <col min="10242" max="10244" width="12.7109375" style="2" customWidth="1"/>
    <col min="10245" max="10245" width="14.7109375" style="2" customWidth="1"/>
    <col min="10246" max="10246" width="13.28515625" style="2" customWidth="1"/>
    <col min="10247" max="10248" width="14.28515625" style="2" customWidth="1"/>
    <col min="10249" max="10250" width="15" style="2" customWidth="1"/>
    <col min="10251" max="10251" width="12.7109375" style="2" customWidth="1"/>
    <col min="10252" max="10496" width="9.140625" style="2"/>
    <col min="10497" max="10497" width="98.7109375" style="2" customWidth="1"/>
    <col min="10498" max="10500" width="12.7109375" style="2" customWidth="1"/>
    <col min="10501" max="10501" width="14.7109375" style="2" customWidth="1"/>
    <col min="10502" max="10502" width="13.28515625" style="2" customWidth="1"/>
    <col min="10503" max="10504" width="14.28515625" style="2" customWidth="1"/>
    <col min="10505" max="10506" width="15" style="2" customWidth="1"/>
    <col min="10507" max="10507" width="12.7109375" style="2" customWidth="1"/>
    <col min="10508" max="10752" width="9.140625" style="2"/>
    <col min="10753" max="10753" width="98.7109375" style="2" customWidth="1"/>
    <col min="10754" max="10756" width="12.7109375" style="2" customWidth="1"/>
    <col min="10757" max="10757" width="14.7109375" style="2" customWidth="1"/>
    <col min="10758" max="10758" width="13.28515625" style="2" customWidth="1"/>
    <col min="10759" max="10760" width="14.28515625" style="2" customWidth="1"/>
    <col min="10761" max="10762" width="15" style="2" customWidth="1"/>
    <col min="10763" max="10763" width="12.7109375" style="2" customWidth="1"/>
    <col min="10764" max="11008" width="9.140625" style="2"/>
    <col min="11009" max="11009" width="98.7109375" style="2" customWidth="1"/>
    <col min="11010" max="11012" width="12.7109375" style="2" customWidth="1"/>
    <col min="11013" max="11013" width="14.7109375" style="2" customWidth="1"/>
    <col min="11014" max="11014" width="13.28515625" style="2" customWidth="1"/>
    <col min="11015" max="11016" width="14.28515625" style="2" customWidth="1"/>
    <col min="11017" max="11018" width="15" style="2" customWidth="1"/>
    <col min="11019" max="11019" width="12.7109375" style="2" customWidth="1"/>
    <col min="11020" max="11264" width="9.140625" style="2"/>
    <col min="11265" max="11265" width="98.7109375" style="2" customWidth="1"/>
    <col min="11266" max="11268" width="12.7109375" style="2" customWidth="1"/>
    <col min="11269" max="11269" width="14.7109375" style="2" customWidth="1"/>
    <col min="11270" max="11270" width="13.28515625" style="2" customWidth="1"/>
    <col min="11271" max="11272" width="14.28515625" style="2" customWidth="1"/>
    <col min="11273" max="11274" width="15" style="2" customWidth="1"/>
    <col min="11275" max="11275" width="12.7109375" style="2" customWidth="1"/>
    <col min="11276" max="11520" width="9.140625" style="2"/>
    <col min="11521" max="11521" width="98.7109375" style="2" customWidth="1"/>
    <col min="11522" max="11524" width="12.7109375" style="2" customWidth="1"/>
    <col min="11525" max="11525" width="14.7109375" style="2" customWidth="1"/>
    <col min="11526" max="11526" width="13.28515625" style="2" customWidth="1"/>
    <col min="11527" max="11528" width="14.28515625" style="2" customWidth="1"/>
    <col min="11529" max="11530" width="15" style="2" customWidth="1"/>
    <col min="11531" max="11531" width="12.7109375" style="2" customWidth="1"/>
    <col min="11532" max="11776" width="9.140625" style="2"/>
    <col min="11777" max="11777" width="98.7109375" style="2" customWidth="1"/>
    <col min="11778" max="11780" width="12.7109375" style="2" customWidth="1"/>
    <col min="11781" max="11781" width="14.7109375" style="2" customWidth="1"/>
    <col min="11782" max="11782" width="13.28515625" style="2" customWidth="1"/>
    <col min="11783" max="11784" width="14.28515625" style="2" customWidth="1"/>
    <col min="11785" max="11786" width="15" style="2" customWidth="1"/>
    <col min="11787" max="11787" width="12.7109375" style="2" customWidth="1"/>
    <col min="11788" max="12032" width="9.140625" style="2"/>
    <col min="12033" max="12033" width="98.7109375" style="2" customWidth="1"/>
    <col min="12034" max="12036" width="12.7109375" style="2" customWidth="1"/>
    <col min="12037" max="12037" width="14.7109375" style="2" customWidth="1"/>
    <col min="12038" max="12038" width="13.28515625" style="2" customWidth="1"/>
    <col min="12039" max="12040" width="14.28515625" style="2" customWidth="1"/>
    <col min="12041" max="12042" width="15" style="2" customWidth="1"/>
    <col min="12043" max="12043" width="12.7109375" style="2" customWidth="1"/>
    <col min="12044" max="12288" width="9.140625" style="2"/>
    <col min="12289" max="12289" width="98.7109375" style="2" customWidth="1"/>
    <col min="12290" max="12292" width="12.7109375" style="2" customWidth="1"/>
    <col min="12293" max="12293" width="14.7109375" style="2" customWidth="1"/>
    <col min="12294" max="12294" width="13.28515625" style="2" customWidth="1"/>
    <col min="12295" max="12296" width="14.28515625" style="2" customWidth="1"/>
    <col min="12297" max="12298" width="15" style="2" customWidth="1"/>
    <col min="12299" max="12299" width="12.7109375" style="2" customWidth="1"/>
    <col min="12300" max="12544" width="9.140625" style="2"/>
    <col min="12545" max="12545" width="98.7109375" style="2" customWidth="1"/>
    <col min="12546" max="12548" width="12.7109375" style="2" customWidth="1"/>
    <col min="12549" max="12549" width="14.7109375" style="2" customWidth="1"/>
    <col min="12550" max="12550" width="13.28515625" style="2" customWidth="1"/>
    <col min="12551" max="12552" width="14.28515625" style="2" customWidth="1"/>
    <col min="12553" max="12554" width="15" style="2" customWidth="1"/>
    <col min="12555" max="12555" width="12.7109375" style="2" customWidth="1"/>
    <col min="12556" max="12800" width="9.140625" style="2"/>
    <col min="12801" max="12801" width="98.7109375" style="2" customWidth="1"/>
    <col min="12802" max="12804" width="12.7109375" style="2" customWidth="1"/>
    <col min="12805" max="12805" width="14.7109375" style="2" customWidth="1"/>
    <col min="12806" max="12806" width="13.28515625" style="2" customWidth="1"/>
    <col min="12807" max="12808" width="14.28515625" style="2" customWidth="1"/>
    <col min="12809" max="12810" width="15" style="2" customWidth="1"/>
    <col min="12811" max="12811" width="12.7109375" style="2" customWidth="1"/>
    <col min="12812" max="13056" width="9.140625" style="2"/>
    <col min="13057" max="13057" width="98.7109375" style="2" customWidth="1"/>
    <col min="13058" max="13060" width="12.7109375" style="2" customWidth="1"/>
    <col min="13061" max="13061" width="14.7109375" style="2" customWidth="1"/>
    <col min="13062" max="13062" width="13.28515625" style="2" customWidth="1"/>
    <col min="13063" max="13064" width="14.28515625" style="2" customWidth="1"/>
    <col min="13065" max="13066" width="15" style="2" customWidth="1"/>
    <col min="13067" max="13067" width="12.7109375" style="2" customWidth="1"/>
    <col min="13068" max="13312" width="9.140625" style="2"/>
    <col min="13313" max="13313" width="98.7109375" style="2" customWidth="1"/>
    <col min="13314" max="13316" width="12.7109375" style="2" customWidth="1"/>
    <col min="13317" max="13317" width="14.7109375" style="2" customWidth="1"/>
    <col min="13318" max="13318" width="13.28515625" style="2" customWidth="1"/>
    <col min="13319" max="13320" width="14.28515625" style="2" customWidth="1"/>
    <col min="13321" max="13322" width="15" style="2" customWidth="1"/>
    <col min="13323" max="13323" width="12.7109375" style="2" customWidth="1"/>
    <col min="13324" max="13568" width="9.140625" style="2"/>
    <col min="13569" max="13569" width="98.7109375" style="2" customWidth="1"/>
    <col min="13570" max="13572" width="12.7109375" style="2" customWidth="1"/>
    <col min="13573" max="13573" width="14.7109375" style="2" customWidth="1"/>
    <col min="13574" max="13574" width="13.28515625" style="2" customWidth="1"/>
    <col min="13575" max="13576" width="14.28515625" style="2" customWidth="1"/>
    <col min="13577" max="13578" width="15" style="2" customWidth="1"/>
    <col min="13579" max="13579" width="12.7109375" style="2" customWidth="1"/>
    <col min="13580" max="13824" width="9.140625" style="2"/>
    <col min="13825" max="13825" width="98.7109375" style="2" customWidth="1"/>
    <col min="13826" max="13828" width="12.7109375" style="2" customWidth="1"/>
    <col min="13829" max="13829" width="14.7109375" style="2" customWidth="1"/>
    <col min="13830" max="13830" width="13.28515625" style="2" customWidth="1"/>
    <col min="13831" max="13832" width="14.28515625" style="2" customWidth="1"/>
    <col min="13833" max="13834" width="15" style="2" customWidth="1"/>
    <col min="13835" max="13835" width="12.7109375" style="2" customWidth="1"/>
    <col min="13836" max="14080" width="9.140625" style="2"/>
    <col min="14081" max="14081" width="98.7109375" style="2" customWidth="1"/>
    <col min="14082" max="14084" width="12.7109375" style="2" customWidth="1"/>
    <col min="14085" max="14085" width="14.7109375" style="2" customWidth="1"/>
    <col min="14086" max="14086" width="13.28515625" style="2" customWidth="1"/>
    <col min="14087" max="14088" width="14.28515625" style="2" customWidth="1"/>
    <col min="14089" max="14090" width="15" style="2" customWidth="1"/>
    <col min="14091" max="14091" width="12.7109375" style="2" customWidth="1"/>
    <col min="14092" max="14336" width="9.140625" style="2"/>
    <col min="14337" max="14337" width="98.7109375" style="2" customWidth="1"/>
    <col min="14338" max="14340" width="12.7109375" style="2" customWidth="1"/>
    <col min="14341" max="14341" width="14.7109375" style="2" customWidth="1"/>
    <col min="14342" max="14342" width="13.28515625" style="2" customWidth="1"/>
    <col min="14343" max="14344" width="14.28515625" style="2" customWidth="1"/>
    <col min="14345" max="14346" width="15" style="2" customWidth="1"/>
    <col min="14347" max="14347" width="12.7109375" style="2" customWidth="1"/>
    <col min="14348" max="14592" width="9.140625" style="2"/>
    <col min="14593" max="14593" width="98.7109375" style="2" customWidth="1"/>
    <col min="14594" max="14596" width="12.7109375" style="2" customWidth="1"/>
    <col min="14597" max="14597" width="14.7109375" style="2" customWidth="1"/>
    <col min="14598" max="14598" width="13.28515625" style="2" customWidth="1"/>
    <col min="14599" max="14600" width="14.28515625" style="2" customWidth="1"/>
    <col min="14601" max="14602" width="15" style="2" customWidth="1"/>
    <col min="14603" max="14603" width="12.7109375" style="2" customWidth="1"/>
    <col min="14604" max="14848" width="9.140625" style="2"/>
    <col min="14849" max="14849" width="98.7109375" style="2" customWidth="1"/>
    <col min="14850" max="14852" width="12.7109375" style="2" customWidth="1"/>
    <col min="14853" max="14853" width="14.7109375" style="2" customWidth="1"/>
    <col min="14854" max="14854" width="13.28515625" style="2" customWidth="1"/>
    <col min="14855" max="14856" width="14.28515625" style="2" customWidth="1"/>
    <col min="14857" max="14858" width="15" style="2" customWidth="1"/>
    <col min="14859" max="14859" width="12.7109375" style="2" customWidth="1"/>
    <col min="14860" max="15104" width="9.140625" style="2"/>
    <col min="15105" max="15105" width="98.7109375" style="2" customWidth="1"/>
    <col min="15106" max="15108" width="12.7109375" style="2" customWidth="1"/>
    <col min="15109" max="15109" width="14.7109375" style="2" customWidth="1"/>
    <col min="15110" max="15110" width="13.28515625" style="2" customWidth="1"/>
    <col min="15111" max="15112" width="14.28515625" style="2" customWidth="1"/>
    <col min="15113" max="15114" width="15" style="2" customWidth="1"/>
    <col min="15115" max="15115" width="12.7109375" style="2" customWidth="1"/>
    <col min="15116" max="15360" width="9.140625" style="2"/>
    <col min="15361" max="15361" width="98.7109375" style="2" customWidth="1"/>
    <col min="15362" max="15364" width="12.7109375" style="2" customWidth="1"/>
    <col min="15365" max="15365" width="14.7109375" style="2" customWidth="1"/>
    <col min="15366" max="15366" width="13.28515625" style="2" customWidth="1"/>
    <col min="15367" max="15368" width="14.28515625" style="2" customWidth="1"/>
    <col min="15369" max="15370" width="15" style="2" customWidth="1"/>
    <col min="15371" max="15371" width="12.7109375" style="2" customWidth="1"/>
    <col min="15372" max="15616" width="9.140625" style="2"/>
    <col min="15617" max="15617" width="98.7109375" style="2" customWidth="1"/>
    <col min="15618" max="15620" width="12.7109375" style="2" customWidth="1"/>
    <col min="15621" max="15621" width="14.7109375" style="2" customWidth="1"/>
    <col min="15622" max="15622" width="13.28515625" style="2" customWidth="1"/>
    <col min="15623" max="15624" width="14.28515625" style="2" customWidth="1"/>
    <col min="15625" max="15626" width="15" style="2" customWidth="1"/>
    <col min="15627" max="15627" width="12.7109375" style="2" customWidth="1"/>
    <col min="15628" max="15872" width="9.140625" style="2"/>
    <col min="15873" max="15873" width="98.7109375" style="2" customWidth="1"/>
    <col min="15874" max="15876" width="12.7109375" style="2" customWidth="1"/>
    <col min="15877" max="15877" width="14.7109375" style="2" customWidth="1"/>
    <col min="15878" max="15878" width="13.28515625" style="2" customWidth="1"/>
    <col min="15879" max="15880" width="14.28515625" style="2" customWidth="1"/>
    <col min="15881" max="15882" width="15" style="2" customWidth="1"/>
    <col min="15883" max="15883" width="12.7109375" style="2" customWidth="1"/>
    <col min="15884" max="16128" width="9.140625" style="2"/>
    <col min="16129" max="16129" width="98.7109375" style="2" customWidth="1"/>
    <col min="16130" max="16132" width="12.7109375" style="2" customWidth="1"/>
    <col min="16133" max="16133" width="14.7109375" style="2" customWidth="1"/>
    <col min="16134" max="16134" width="13.28515625" style="2" customWidth="1"/>
    <col min="16135" max="16136" width="14.28515625" style="2" customWidth="1"/>
    <col min="16137" max="16138" width="15" style="2" customWidth="1"/>
    <col min="16139" max="16139" width="12.7109375" style="2" customWidth="1"/>
    <col min="16140" max="16384" width="9.140625" style="2"/>
  </cols>
  <sheetData>
    <row r="1" spans="1:11" ht="30" customHeight="1" x14ac:dyDescent="0.25">
      <c r="A1" s="1" t="s">
        <v>0</v>
      </c>
    </row>
    <row r="2" spans="1:11" ht="15" customHeight="1" x14ac:dyDescent="0.25">
      <c r="A2" s="3" t="s">
        <v>1</v>
      </c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  <c r="J2" s="5">
        <v>2018</v>
      </c>
    </row>
    <row r="3" spans="1:11" x14ac:dyDescent="0.25">
      <c r="A3" s="6" t="s">
        <v>2</v>
      </c>
      <c r="B3" s="7">
        <v>35520830.170000002</v>
      </c>
      <c r="C3" s="7">
        <v>37208340.840000004</v>
      </c>
      <c r="D3" s="7">
        <v>34384755.93</v>
      </c>
      <c r="E3" s="7">
        <v>36890153.630000003</v>
      </c>
      <c r="F3" s="7">
        <v>33238543.210000001</v>
      </c>
      <c r="G3" s="7">
        <v>43755127.609999999</v>
      </c>
      <c r="H3" s="7">
        <v>42311761.460000001</v>
      </c>
      <c r="I3" s="7">
        <v>36454890.259999998</v>
      </c>
      <c r="J3" s="8">
        <v>62924977.440000005</v>
      </c>
    </row>
    <row r="4" spans="1:11" x14ac:dyDescent="0.25">
      <c r="A4" s="6" t="s">
        <v>3</v>
      </c>
      <c r="B4" s="7">
        <v>83565445.109999999</v>
      </c>
      <c r="C4" s="7">
        <v>88130042.239999995</v>
      </c>
      <c r="D4" s="7">
        <v>90966277.420000002</v>
      </c>
      <c r="E4" s="7">
        <v>94660865.120000005</v>
      </c>
      <c r="F4" s="7">
        <v>105043979.3</v>
      </c>
      <c r="G4" s="7">
        <v>190520216.97999999</v>
      </c>
      <c r="H4" s="7">
        <v>93071821.640000001</v>
      </c>
      <c r="I4" s="7">
        <v>118179084</v>
      </c>
      <c r="J4" s="8">
        <f>54449747+4606129.36</f>
        <v>59055876.359999999</v>
      </c>
    </row>
    <row r="5" spans="1:11" x14ac:dyDescent="0.25">
      <c r="A5" s="9" t="s">
        <v>4</v>
      </c>
      <c r="B5" s="7">
        <v>64753839.530000001</v>
      </c>
      <c r="C5" s="7">
        <v>62992543.789999999</v>
      </c>
      <c r="D5" s="7">
        <v>52346572</v>
      </c>
      <c r="E5" s="7">
        <v>54220686.43</v>
      </c>
      <c r="F5" s="10">
        <v>59344028.479999997</v>
      </c>
      <c r="G5" s="10">
        <v>91858744.859999999</v>
      </c>
      <c r="H5" s="7">
        <v>84642465.859999999</v>
      </c>
      <c r="I5" s="7">
        <v>110224067</v>
      </c>
      <c r="J5" s="8">
        <f>46463852+4606129.36</f>
        <v>51069981.359999999</v>
      </c>
      <c r="K5" s="11">
        <f>AVERAGE(E5:J5)</f>
        <v>75226662.331666663</v>
      </c>
    </row>
    <row r="6" spans="1:11" x14ac:dyDescent="0.25">
      <c r="A6" s="9" t="s">
        <v>5</v>
      </c>
      <c r="B6" s="7">
        <v>8853508.4299999997</v>
      </c>
      <c r="C6" s="7">
        <v>8721943.6099999994</v>
      </c>
      <c r="D6" s="7">
        <v>8709215.4499999993</v>
      </c>
      <c r="E6" s="7">
        <v>6286643.1900000004</v>
      </c>
      <c r="F6" s="7">
        <v>8041389.3499999996</v>
      </c>
      <c r="G6" s="7">
        <v>7174010.7699999996</v>
      </c>
      <c r="H6" s="7">
        <v>8429355.7799999993</v>
      </c>
      <c r="I6" s="7">
        <v>7955017</v>
      </c>
      <c r="J6" s="8">
        <f>J7+J8+J9</f>
        <v>7825404</v>
      </c>
    </row>
    <row r="7" spans="1:11" x14ac:dyDescent="0.25">
      <c r="A7" s="12" t="s">
        <v>6</v>
      </c>
      <c r="B7" s="13">
        <v>2196908.4</v>
      </c>
      <c r="C7" s="13">
        <v>2534337.9300000002</v>
      </c>
      <c r="D7" s="13">
        <v>2376839.7999999998</v>
      </c>
      <c r="E7" s="13">
        <v>2490234.2799999998</v>
      </c>
      <c r="F7" s="13">
        <v>2825905.43</v>
      </c>
      <c r="G7" s="13">
        <v>2490206.39</v>
      </c>
      <c r="H7" s="13">
        <v>2527806.96</v>
      </c>
      <c r="I7" s="13">
        <v>3998108</v>
      </c>
      <c r="J7" s="8">
        <v>4534309</v>
      </c>
    </row>
    <row r="8" spans="1:11" x14ac:dyDescent="0.25">
      <c r="A8" s="12" t="s">
        <v>7</v>
      </c>
      <c r="B8" s="13">
        <v>1837329</v>
      </c>
      <c r="C8" s="13">
        <v>612534.69999999995</v>
      </c>
      <c r="D8" s="13">
        <v>1413183.5</v>
      </c>
      <c r="E8" s="13">
        <v>1090208.72</v>
      </c>
      <c r="F8" s="13">
        <v>2232159.2000000002</v>
      </c>
      <c r="G8" s="13">
        <v>1722801.6</v>
      </c>
      <c r="H8" s="13">
        <v>2261288.7999999998</v>
      </c>
      <c r="I8" s="13">
        <v>1992897</v>
      </c>
      <c r="J8" s="8">
        <v>1941098</v>
      </c>
    </row>
    <row r="9" spans="1:11" x14ac:dyDescent="0.25">
      <c r="A9" s="12" t="s">
        <v>8</v>
      </c>
      <c r="B9" s="13">
        <v>4059236.06</v>
      </c>
      <c r="C9" s="13">
        <v>4082507.64</v>
      </c>
      <c r="D9" s="13">
        <v>3030440.2</v>
      </c>
      <c r="E9" s="13">
        <v>1334718.25</v>
      </c>
      <c r="F9" s="13">
        <v>1153725</v>
      </c>
      <c r="G9" s="13">
        <v>1315600.44</v>
      </c>
      <c r="H9" s="13">
        <v>1311565.5900000001</v>
      </c>
      <c r="I9" s="13">
        <v>1376772</v>
      </c>
      <c r="J9" s="8">
        <v>1349997</v>
      </c>
    </row>
    <row r="10" spans="1:11" x14ac:dyDescent="0.25">
      <c r="A10" s="12" t="s">
        <v>9</v>
      </c>
      <c r="B10" s="13">
        <v>760034.97</v>
      </c>
      <c r="C10" s="13">
        <v>1492563.34</v>
      </c>
      <c r="D10" s="13">
        <v>1888751.95</v>
      </c>
      <c r="E10" s="13">
        <v>1371481.94</v>
      </c>
      <c r="F10" s="13">
        <v>1829599.72</v>
      </c>
      <c r="G10" s="13">
        <v>1645402.34</v>
      </c>
      <c r="H10" s="13">
        <v>2328694.4300000002</v>
      </c>
      <c r="I10" s="13">
        <v>587240</v>
      </c>
      <c r="J10" s="8"/>
    </row>
    <row r="11" spans="1:11" x14ac:dyDescent="0.25">
      <c r="A11" s="9" t="s">
        <v>10</v>
      </c>
      <c r="B11" s="7">
        <v>9958097.1500000004</v>
      </c>
      <c r="C11" s="7">
        <v>16415554.84</v>
      </c>
      <c r="D11" s="7">
        <v>29910489.969999999</v>
      </c>
      <c r="E11" s="7">
        <v>34153535.5</v>
      </c>
      <c r="F11" s="7">
        <v>37658561.479999997</v>
      </c>
      <c r="G11" s="7">
        <v>91433461.349999994</v>
      </c>
      <c r="H11" s="7">
        <v>0</v>
      </c>
      <c r="I11" s="7">
        <v>0</v>
      </c>
      <c r="J11" s="8"/>
    </row>
    <row r="12" spans="1:11" x14ac:dyDescent="0.25">
      <c r="A12" s="12" t="s">
        <v>11</v>
      </c>
      <c r="B12" s="13">
        <v>2928150.52</v>
      </c>
      <c r="C12" s="13">
        <v>16037779.720000001</v>
      </c>
      <c r="D12" s="13">
        <v>29910489.969999999</v>
      </c>
      <c r="E12" s="13">
        <v>34153535.5</v>
      </c>
      <c r="F12" s="13">
        <v>37658561.479999997</v>
      </c>
      <c r="G12" s="13">
        <v>91433461.349999994</v>
      </c>
      <c r="H12" s="13">
        <v>0</v>
      </c>
      <c r="I12" s="13">
        <v>0</v>
      </c>
      <c r="J12" s="8"/>
    </row>
    <row r="13" spans="1:11" x14ac:dyDescent="0.25">
      <c r="A13" s="14" t="s">
        <v>12</v>
      </c>
      <c r="B13" s="13">
        <v>7029946.6299999999</v>
      </c>
      <c r="C13" s="13">
        <v>377775.12</v>
      </c>
      <c r="D13" s="13">
        <v>0</v>
      </c>
      <c r="E13" s="13"/>
      <c r="F13" s="13"/>
      <c r="G13" s="13"/>
      <c r="H13" s="13"/>
      <c r="I13" s="13"/>
      <c r="J13" s="8"/>
    </row>
    <row r="14" spans="1:11" x14ac:dyDescent="0.25">
      <c r="A14" s="15" t="s">
        <v>13</v>
      </c>
      <c r="B14" s="7">
        <v>415000</v>
      </c>
      <c r="C14" s="7">
        <v>99000</v>
      </c>
      <c r="D14" s="7">
        <v>45000</v>
      </c>
      <c r="E14" s="7">
        <v>100000</v>
      </c>
      <c r="F14" s="7">
        <v>85444</v>
      </c>
      <c r="G14" s="7">
        <v>0</v>
      </c>
      <c r="H14" s="7">
        <v>54000</v>
      </c>
      <c r="I14" s="7">
        <v>118143</v>
      </c>
      <c r="J14" s="8">
        <v>160491</v>
      </c>
    </row>
    <row r="15" spans="1:11" x14ac:dyDescent="0.25">
      <c r="A15" s="15" t="s">
        <v>14</v>
      </c>
      <c r="B15" s="7">
        <v>0</v>
      </c>
      <c r="C15" s="7">
        <v>0</v>
      </c>
      <c r="D15" s="7"/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8"/>
    </row>
    <row r="16" spans="1:11" x14ac:dyDescent="0.25">
      <c r="A16" s="16" t="s">
        <v>15</v>
      </c>
      <c r="B16" s="7">
        <v>0</v>
      </c>
      <c r="C16" s="7">
        <v>0</v>
      </c>
      <c r="D16" s="7"/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8"/>
    </row>
    <row r="17" spans="1:18" x14ac:dyDescent="0.25">
      <c r="A17" s="16" t="s">
        <v>16</v>
      </c>
      <c r="B17" s="17">
        <v>83980445.109999999</v>
      </c>
      <c r="C17" s="17">
        <v>88229042.239999995</v>
      </c>
      <c r="D17" s="17">
        <v>91011277.420000002</v>
      </c>
      <c r="E17" s="17">
        <v>94760865.120000005</v>
      </c>
      <c r="F17" s="17">
        <v>105129423.31</v>
      </c>
      <c r="G17" s="17">
        <v>190520216.97999999</v>
      </c>
      <c r="H17" s="17">
        <v>93125821.640000001</v>
      </c>
      <c r="I17" s="17">
        <v>118297227</v>
      </c>
      <c r="J17" s="8">
        <v>121980853.80000001</v>
      </c>
    </row>
    <row r="18" spans="1:18" x14ac:dyDescent="0.25">
      <c r="A18" s="18"/>
      <c r="B18" s="19">
        <f t="shared" ref="B18:I18" si="0">B5+B6+B11+B14</f>
        <v>83980445.110000014</v>
      </c>
      <c r="C18" s="19">
        <f t="shared" si="0"/>
        <v>88229042.24000001</v>
      </c>
      <c r="D18" s="19">
        <f t="shared" si="0"/>
        <v>91011277.420000002</v>
      </c>
      <c r="E18" s="19">
        <f t="shared" si="0"/>
        <v>94760865.120000005</v>
      </c>
      <c r="F18" s="19">
        <f t="shared" si="0"/>
        <v>105129423.31</v>
      </c>
      <c r="G18" s="20">
        <f t="shared" si="0"/>
        <v>190466216.97999999</v>
      </c>
      <c r="H18" s="19">
        <f t="shared" si="0"/>
        <v>93125821.640000001</v>
      </c>
      <c r="I18" s="19">
        <f t="shared" si="0"/>
        <v>118297227</v>
      </c>
      <c r="J18" s="19">
        <v>59055876.359999999</v>
      </c>
      <c r="K18" s="11">
        <f>AVERAGE(B18:J18)</f>
        <v>102672910.57555556</v>
      </c>
    </row>
    <row r="19" spans="1:18" x14ac:dyDescent="0.25">
      <c r="A19" s="18"/>
    </row>
    <row r="20" spans="1:18" x14ac:dyDescent="0.25">
      <c r="A20" s="2" t="s">
        <v>17</v>
      </c>
    </row>
    <row r="21" spans="1:18" x14ac:dyDescent="0.25">
      <c r="A21" s="2" t="s">
        <v>18</v>
      </c>
      <c r="R21" s="2" t="s">
        <v>19</v>
      </c>
    </row>
    <row r="22" spans="1:18" x14ac:dyDescent="0.25">
      <c r="A22" s="2">
        <v>2010</v>
      </c>
      <c r="B22" s="21">
        <v>0</v>
      </c>
      <c r="C22" s="22"/>
    </row>
    <row r="23" spans="1:18" x14ac:dyDescent="0.25">
      <c r="A23" s="2">
        <v>2011</v>
      </c>
      <c r="B23" s="23">
        <v>0</v>
      </c>
      <c r="C23" s="22"/>
    </row>
    <row r="24" spans="1:18" x14ac:dyDescent="0.25">
      <c r="A24" s="2">
        <v>2012</v>
      </c>
      <c r="B24" s="21">
        <v>0</v>
      </c>
      <c r="C24" s="22"/>
    </row>
    <row r="25" spans="1:18" x14ac:dyDescent="0.25">
      <c r="A25" s="2">
        <v>2013</v>
      </c>
      <c r="B25" s="23">
        <v>40162057</v>
      </c>
      <c r="C25" s="22"/>
    </row>
    <row r="26" spans="1:18" x14ac:dyDescent="0.25">
      <c r="A26" s="2">
        <v>2014</v>
      </c>
      <c r="B26" s="23">
        <v>42552674</v>
      </c>
      <c r="C26" s="22"/>
    </row>
    <row r="27" spans="1:18" x14ac:dyDescent="0.25">
      <c r="A27" s="2">
        <v>2015</v>
      </c>
      <c r="B27" s="21">
        <v>91833348</v>
      </c>
      <c r="C27" s="22"/>
    </row>
    <row r="28" spans="1:18" x14ac:dyDescent="0.25">
      <c r="A28" s="2">
        <v>2016</v>
      </c>
      <c r="B28" s="21">
        <v>0</v>
      </c>
      <c r="C28" s="22"/>
    </row>
    <row r="29" spans="1:18" x14ac:dyDescent="0.25">
      <c r="A29" s="24">
        <v>2017</v>
      </c>
      <c r="B29" s="25">
        <v>-8375497</v>
      </c>
      <c r="C29" s="22"/>
    </row>
    <row r="30" spans="1:18" x14ac:dyDescent="0.25">
      <c r="A30" s="24">
        <v>2018</v>
      </c>
      <c r="B30" s="23">
        <v>54449747</v>
      </c>
      <c r="C30" s="22"/>
    </row>
    <row r="31" spans="1:18" x14ac:dyDescent="0.25">
      <c r="A31" s="2" t="s">
        <v>20</v>
      </c>
    </row>
    <row r="32" spans="1:18" x14ac:dyDescent="0.25">
      <c r="B32" s="21"/>
    </row>
    <row r="33" spans="2:2" x14ac:dyDescent="0.25">
      <c r="B33" s="21"/>
    </row>
    <row r="34" spans="2:2" x14ac:dyDescent="0.25">
      <c r="B34" s="21"/>
    </row>
    <row r="35" spans="2:2" x14ac:dyDescent="0.25">
      <c r="B35" s="21"/>
    </row>
    <row r="36" spans="2:2" x14ac:dyDescent="0.25">
      <c r="B36" s="21"/>
    </row>
    <row r="39" spans="2:2" x14ac:dyDescent="0.25">
      <c r="B39" s="21"/>
    </row>
    <row r="40" spans="2:2" x14ac:dyDescent="0.25">
      <c r="B40" s="21"/>
    </row>
    <row r="42" spans="2:2" x14ac:dyDescent="0.25">
      <c r="B42" s="21"/>
    </row>
    <row r="43" spans="2:2" x14ac:dyDescent="0.25">
      <c r="B43" s="21"/>
    </row>
    <row r="44" spans="2:2" x14ac:dyDescent="0.25">
      <c r="B44" s="21"/>
    </row>
    <row r="45" spans="2:2" x14ac:dyDescent="0.25">
      <c r="B45" s="21"/>
    </row>
    <row r="46" spans="2:2" x14ac:dyDescent="0.25">
      <c r="B46" s="21"/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Zdroje finacovani_Ces_Svycarsko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Fránek</dc:creator>
  <cp:lastModifiedBy>Jan Fránek</cp:lastModifiedBy>
  <dcterms:created xsi:type="dcterms:W3CDTF">2015-06-05T18:19:34Z</dcterms:created>
  <dcterms:modified xsi:type="dcterms:W3CDTF">2020-07-07T10:45:39Z</dcterms:modified>
</cp:coreProperties>
</file>