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 Projects\Excel\"/>
    </mc:Choice>
  </mc:AlternateContent>
  <xr:revisionPtr revIDLastSave="0" documentId="13_ncr:1_{B836A201-365B-4E7D-AEAA-3881D27D0A22}" xr6:coauthVersionLast="47" xr6:coauthVersionMax="47" xr10:uidLastSave="{00000000-0000-0000-0000-000000000000}"/>
  <bookViews>
    <workbookView xWindow="-120" yWindow="-120" windowWidth="29040" windowHeight="15990" activeTab="1" xr2:uid="{C2545DE2-C3FE-420D-B949-60E1819C5600}"/>
  </bookViews>
  <sheets>
    <sheet name="Details" sheetId="1" r:id="rId1"/>
    <sheet name="Essays" sheetId="2" r:id="rId2"/>
    <sheet name="Pivot" sheetId="3" r:id="rId3"/>
    <sheet name="Grading Scale" sheetId="4" r:id="rId4"/>
  </sheets>
  <definedNames>
    <definedName name="_xlnm._FilterDatabase" localSheetId="0" hidden="1">Details!$A$3:$T$21</definedName>
    <definedName name="_xlchart.v1.0" hidden="1">Essays!$C$1:$K$1</definedName>
    <definedName name="_xlchart.v1.1" hidden="1">Essays!$C$23:$K$23</definedName>
    <definedName name="_xlchart.v1.10" hidden="1">Essays!$C$24:$K$24</definedName>
    <definedName name="_xlchart.v1.11" hidden="1">Essays!$C$25:$K$25</definedName>
    <definedName name="_xlchart.v1.2" hidden="1">Essays!$C$24:$K$24</definedName>
    <definedName name="_xlchart.v1.3" hidden="1">Essays!$C$25:$K$25</definedName>
    <definedName name="_xlchart.v1.4" hidden="1">Essays!$C$22:$K$22</definedName>
    <definedName name="_xlchart.v1.5" hidden="1">Essays!$C$23:$K$23</definedName>
    <definedName name="_xlchart.v1.6" hidden="1">Essays!$C$24:$K$24</definedName>
    <definedName name="_xlchart.v1.7" hidden="1">Essays!$C$25:$K$25</definedName>
    <definedName name="_xlchart.v1.8" hidden="1">Essays!$C$1:$K$1</definedName>
    <definedName name="_xlchart.v1.9" hidden="1">Essays!$C$23:$K$23</definedName>
  </definedNames>
  <calcPr calcId="0"/>
  <pivotCaches>
    <pivotCache cacheId="27" r:id="rId5"/>
  </pivotCaches>
</workbook>
</file>

<file path=xl/calcChain.xml><?xml version="1.0" encoding="utf-8"?>
<calcChain xmlns="http://schemas.openxmlformats.org/spreadsheetml/2006/main">
  <c r="A21" i="2" l="1"/>
  <c r="B21" i="2"/>
  <c r="C21" i="2"/>
  <c r="D21" i="2"/>
  <c r="E21" i="2"/>
  <c r="F21" i="2"/>
  <c r="G21" i="2"/>
  <c r="H21" i="2"/>
  <c r="I21" i="2"/>
  <c r="J21" i="2"/>
  <c r="K21" i="2"/>
  <c r="A1" i="2"/>
  <c r="B1" i="2"/>
  <c r="C1" i="2"/>
  <c r="D1" i="2"/>
  <c r="E1" i="2"/>
  <c r="F1" i="2"/>
  <c r="G1" i="2"/>
  <c r="H1" i="2"/>
  <c r="I1" i="2"/>
  <c r="J1" i="2"/>
  <c r="K1" i="2"/>
  <c r="A2" i="2"/>
  <c r="B2" i="2"/>
  <c r="C2" i="2"/>
  <c r="D2" i="2"/>
  <c r="E2" i="2"/>
  <c r="F2" i="2"/>
  <c r="G2" i="2"/>
  <c r="H2" i="2"/>
  <c r="I2" i="2"/>
  <c r="J2" i="2"/>
  <c r="K2" i="2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H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R20" i="1"/>
  <c r="R6" i="1"/>
  <c r="R13" i="1"/>
  <c r="R17" i="1"/>
  <c r="R3" i="1"/>
  <c r="R7" i="1"/>
  <c r="R18" i="1"/>
  <c r="R14" i="1"/>
  <c r="R21" i="1"/>
  <c r="R9" i="1"/>
  <c r="R19" i="1"/>
  <c r="R11" i="1"/>
  <c r="R16" i="1"/>
  <c r="S16" i="1" s="1"/>
  <c r="T16" i="1" s="1" a="1"/>
  <c r="T16" i="1" s="1"/>
  <c r="R15" i="1"/>
  <c r="R12" i="1"/>
  <c r="R4" i="1"/>
  <c r="R8" i="1"/>
  <c r="R5" i="1"/>
  <c r="R10" i="1"/>
  <c r="R2" i="1"/>
  <c r="Q20" i="1"/>
  <c r="Q6" i="1"/>
  <c r="Q13" i="1"/>
  <c r="Q17" i="1"/>
  <c r="Q3" i="1"/>
  <c r="Q7" i="1"/>
  <c r="Q18" i="1"/>
  <c r="Q14" i="1"/>
  <c r="Q21" i="1"/>
  <c r="Q9" i="1"/>
  <c r="Q19" i="1"/>
  <c r="Q11" i="1"/>
  <c r="Q16" i="1"/>
  <c r="Q15" i="1"/>
  <c r="Q12" i="1"/>
  <c r="Q4" i="1"/>
  <c r="Q8" i="1"/>
  <c r="Q5" i="1"/>
  <c r="Q10" i="1"/>
  <c r="Q2" i="1"/>
  <c r="P2" i="1"/>
  <c r="P6" i="1"/>
  <c r="P13" i="1"/>
  <c r="P17" i="1"/>
  <c r="P3" i="1"/>
  <c r="P7" i="1"/>
  <c r="P18" i="1"/>
  <c r="P14" i="1"/>
  <c r="P21" i="1"/>
  <c r="P9" i="1"/>
  <c r="P19" i="1"/>
  <c r="P11" i="1"/>
  <c r="P16" i="1"/>
  <c r="P15" i="1"/>
  <c r="P12" i="1"/>
  <c r="P4" i="1"/>
  <c r="P8" i="1"/>
  <c r="P5" i="1"/>
  <c r="P10" i="1"/>
  <c r="P20" i="1"/>
  <c r="S3" i="1" l="1"/>
  <c r="T3" i="1" s="1" a="1"/>
  <c r="T3" i="1" s="1"/>
  <c r="L20" i="2"/>
  <c r="L17" i="2"/>
  <c r="O17" i="2" s="1"/>
  <c r="L8" i="2"/>
  <c r="O8" i="2" s="1"/>
  <c r="L19" i="2"/>
  <c r="S12" i="1"/>
  <c r="T12" i="1" s="1" a="1"/>
  <c r="T12" i="1" s="1"/>
  <c r="L16" i="2"/>
  <c r="O16" i="2" s="1"/>
  <c r="F23" i="2"/>
  <c r="S9" i="1"/>
  <c r="T9" i="1" s="1" a="1"/>
  <c r="T9" i="1" s="1"/>
  <c r="G23" i="2"/>
  <c r="S13" i="1"/>
  <c r="T13" i="1" s="1" a="1"/>
  <c r="T13" i="1" s="1"/>
  <c r="S18" i="1"/>
  <c r="T18" i="1" s="1" a="1"/>
  <c r="T18" i="1" s="1"/>
  <c r="L21" i="2"/>
  <c r="M21" i="2" s="1"/>
  <c r="N21" i="2" s="1" a="1"/>
  <c r="N21" i="2" s="1"/>
  <c r="S20" i="1"/>
  <c r="T20" i="1" s="1" a="1"/>
  <c r="T20" i="1" s="1"/>
  <c r="S17" i="1"/>
  <c r="T17" i="1" s="1" a="1"/>
  <c r="T17" i="1" s="1"/>
  <c r="E23" i="2"/>
  <c r="D23" i="2"/>
  <c r="S19" i="1"/>
  <c r="T19" i="1" s="1" a="1"/>
  <c r="T19" i="1" s="1"/>
  <c r="L13" i="2"/>
  <c r="C25" i="2"/>
  <c r="J24" i="2"/>
  <c r="J26" i="2" s="1"/>
  <c r="J27" i="2" s="1" a="1"/>
  <c r="J27" i="2" s="1"/>
  <c r="G22" i="2"/>
  <c r="S21" i="1"/>
  <c r="T21" i="1" s="1" a="1"/>
  <c r="T21" i="1" s="1"/>
  <c r="L7" i="2"/>
  <c r="M7" i="2" s="1"/>
  <c r="N7" i="2" s="1" a="1"/>
  <c r="N7" i="2" s="1"/>
  <c r="L18" i="2"/>
  <c r="M18" i="2" s="1"/>
  <c r="N18" i="2" s="1" a="1"/>
  <c r="N18" i="2" s="1"/>
  <c r="S7" i="1"/>
  <c r="T7" i="1" s="1" a="1"/>
  <c r="T7" i="1" s="1"/>
  <c r="L15" i="2"/>
  <c r="O15" i="2" s="1"/>
  <c r="P15" i="2" s="1"/>
  <c r="Q15" i="2" s="1" a="1"/>
  <c r="Q15" i="2" s="1"/>
  <c r="S6" i="1"/>
  <c r="T6" i="1" s="1" a="1"/>
  <c r="T6" i="1" s="1"/>
  <c r="L10" i="2"/>
  <c r="M10" i="2" s="1"/>
  <c r="N10" i="2" s="1" a="1"/>
  <c r="N10" i="2" s="1"/>
  <c r="L9" i="2"/>
  <c r="O9" i="2" s="1"/>
  <c r="P9" i="2" s="1"/>
  <c r="Q9" i="2" s="1" a="1"/>
  <c r="Q9" i="2" s="1"/>
  <c r="C23" i="2"/>
  <c r="I24" i="2"/>
  <c r="I26" i="2" s="1"/>
  <c r="I27" i="2" s="1" a="1"/>
  <c r="I27" i="2" s="1"/>
  <c r="L12" i="2"/>
  <c r="L6" i="2"/>
  <c r="L14" i="2"/>
  <c r="I23" i="2"/>
  <c r="K23" i="2"/>
  <c r="L11" i="2"/>
  <c r="O11" i="2" s="1"/>
  <c r="F22" i="2"/>
  <c r="E22" i="2"/>
  <c r="L5" i="2"/>
  <c r="D22" i="2"/>
  <c r="H23" i="2"/>
  <c r="L2" i="2"/>
  <c r="O2" i="2" s="1"/>
  <c r="P2" i="2" s="1"/>
  <c r="Q2" i="2" s="1" a="1"/>
  <c r="Q2" i="2" s="1"/>
  <c r="S11" i="1"/>
  <c r="T11" i="1" s="1" a="1"/>
  <c r="T11" i="1" s="1"/>
  <c r="S8" i="1"/>
  <c r="T8" i="1" s="1" a="1"/>
  <c r="T8" i="1" s="1"/>
  <c r="S14" i="1"/>
  <c r="T14" i="1" s="1" a="1"/>
  <c r="T14" i="1" s="1"/>
  <c r="H24" i="2"/>
  <c r="H26" i="2" s="1"/>
  <c r="H27" i="2" s="1" a="1"/>
  <c r="H27" i="2" s="1"/>
  <c r="H22" i="2"/>
  <c r="J23" i="2"/>
  <c r="S4" i="1"/>
  <c r="T4" i="1" s="1" a="1"/>
  <c r="T4" i="1" s="1"/>
  <c r="L3" i="2"/>
  <c r="S10" i="1"/>
  <c r="T10" i="1" s="1" a="1"/>
  <c r="T10" i="1" s="1"/>
  <c r="M3" i="2"/>
  <c r="N3" i="2" s="1" a="1"/>
  <c r="N3" i="2" s="1"/>
  <c r="O3" i="2"/>
  <c r="P3" i="2" s="1"/>
  <c r="Q3" i="2" s="1" a="1"/>
  <c r="Q3" i="2" s="1"/>
  <c r="O10" i="2"/>
  <c r="P10" i="2" s="1"/>
  <c r="Q10" i="2" s="1" a="1"/>
  <c r="Q10" i="2" s="1"/>
  <c r="M13" i="2"/>
  <c r="N13" i="2" s="1" a="1"/>
  <c r="N13" i="2" s="1"/>
  <c r="O13" i="2"/>
  <c r="P13" i="2" s="1"/>
  <c r="Q13" i="2" s="1" a="1"/>
  <c r="Q13" i="2" s="1"/>
  <c r="O6" i="2"/>
  <c r="O14" i="2"/>
  <c r="K24" i="2"/>
  <c r="K26" i="2" s="1"/>
  <c r="K27" i="2" s="1" a="1"/>
  <c r="K27" i="2" s="1"/>
  <c r="G24" i="2"/>
  <c r="G26" i="2" s="1"/>
  <c r="G27" i="2" s="1" a="1"/>
  <c r="G27" i="2" s="1"/>
  <c r="F24" i="2"/>
  <c r="F26" i="2" s="1"/>
  <c r="F27" i="2" s="1" a="1"/>
  <c r="F27" i="2" s="1"/>
  <c r="E24" i="2"/>
  <c r="E26" i="2" s="1"/>
  <c r="E27" i="2" s="1" a="1"/>
  <c r="E27" i="2" s="1"/>
  <c r="D24" i="2"/>
  <c r="D26" i="2" s="1"/>
  <c r="D27" i="2" s="1" a="1"/>
  <c r="D27" i="2" s="1"/>
  <c r="K25" i="2"/>
  <c r="S15" i="1"/>
  <c r="T15" i="1" s="1" a="1"/>
  <c r="T15" i="1" s="1"/>
  <c r="J25" i="2"/>
  <c r="I25" i="2"/>
  <c r="O20" i="2"/>
  <c r="L4" i="2"/>
  <c r="C22" i="2"/>
  <c r="G25" i="2"/>
  <c r="O19" i="2"/>
  <c r="P19" i="2" s="1"/>
  <c r="Q19" i="2" s="1" a="1"/>
  <c r="Q19" i="2" s="1"/>
  <c r="K22" i="2"/>
  <c r="F25" i="2"/>
  <c r="J22" i="2"/>
  <c r="E25" i="2"/>
  <c r="I22" i="2"/>
  <c r="D25" i="2"/>
  <c r="S2" i="1"/>
  <c r="S5" i="1"/>
  <c r="T5" i="1" s="1" a="1"/>
  <c r="T5" i="1" s="1"/>
  <c r="H25" i="2"/>
  <c r="C24" i="2"/>
  <c r="C26" i="2" s="1"/>
  <c r="C27" i="2" s="1" a="1"/>
  <c r="C27" i="2" s="1"/>
  <c r="M15" i="2" l="1"/>
  <c r="N15" i="2" s="1" a="1"/>
  <c r="N15" i="2" s="1"/>
  <c r="O7" i="2"/>
  <c r="P7" i="2" s="1"/>
  <c r="Q7" i="2" s="1" a="1"/>
  <c r="Q7" i="2" s="1"/>
  <c r="P20" i="2"/>
  <c r="Q20" i="2" s="1" a="1"/>
  <c r="Q20" i="2" s="1"/>
  <c r="O21" i="2"/>
  <c r="P21" i="2" s="1"/>
  <c r="Q21" i="2" s="1" a="1"/>
  <c r="Q21" i="2" s="1"/>
  <c r="M12" i="2"/>
  <c r="N12" i="2" s="1" a="1"/>
  <c r="N12" i="2" s="1"/>
  <c r="O18" i="2"/>
  <c r="P18" i="2" s="1"/>
  <c r="Q18" i="2" s="1" a="1"/>
  <c r="Q18" i="2" s="1"/>
  <c r="M9" i="2"/>
  <c r="N9" i="2" s="1" a="1"/>
  <c r="N9" i="2" s="1"/>
  <c r="M5" i="2"/>
  <c r="N5" i="2" s="1" a="1"/>
  <c r="N5" i="2" s="1"/>
  <c r="P16" i="2"/>
  <c r="Q16" i="2" s="1" a="1"/>
  <c r="Q16" i="2" s="1"/>
  <c r="P14" i="2"/>
  <c r="Q14" i="2" s="1" a="1"/>
  <c r="Q14" i="2" s="1"/>
  <c r="M19" i="2"/>
  <c r="N19" i="2" s="1" a="1"/>
  <c r="N19" i="2" s="1"/>
  <c r="O5" i="2"/>
  <c r="P5" i="2" s="1"/>
  <c r="Q5" i="2" s="1" a="1"/>
  <c r="Q5" i="2" s="1"/>
  <c r="P8" i="2"/>
  <c r="Q8" i="2" s="1" a="1"/>
  <c r="Q8" i="2" s="1"/>
  <c r="M8" i="2"/>
  <c r="N8" i="2" s="1" a="1"/>
  <c r="N8" i="2" s="1"/>
  <c r="M14" i="2"/>
  <c r="N14" i="2" s="1" a="1"/>
  <c r="N14" i="2" s="1"/>
  <c r="P6" i="2"/>
  <c r="Q6" i="2" s="1" a="1"/>
  <c r="Q6" i="2" s="1"/>
  <c r="M6" i="2"/>
  <c r="N6" i="2" s="1" a="1"/>
  <c r="N6" i="2" s="1"/>
  <c r="M16" i="2"/>
  <c r="N16" i="2" s="1" a="1"/>
  <c r="N16" i="2" s="1"/>
  <c r="O12" i="2"/>
  <c r="P12" i="2" s="1"/>
  <c r="Q12" i="2" s="1" a="1"/>
  <c r="Q12" i="2" s="1"/>
  <c r="P17" i="2"/>
  <c r="Q17" i="2" s="1" a="1"/>
  <c r="Q17" i="2" s="1"/>
  <c r="P11" i="2"/>
  <c r="Q11" i="2" s="1" a="1"/>
  <c r="Q11" i="2" s="1"/>
  <c r="M17" i="2"/>
  <c r="N17" i="2" s="1" a="1"/>
  <c r="N17" i="2" s="1"/>
  <c r="M20" i="2"/>
  <c r="N20" i="2" s="1" a="1"/>
  <c r="N20" i="2" s="1"/>
  <c r="M2" i="2"/>
  <c r="N2" i="2" s="1" a="1"/>
  <c r="N2" i="2" s="1"/>
  <c r="M11" i="2"/>
  <c r="N11" i="2" s="1" a="1"/>
  <c r="N11" i="2" s="1"/>
  <c r="O4" i="2"/>
  <c r="P4" i="2" s="1"/>
  <c r="Q4" i="2" s="1" a="1"/>
  <c r="Q4" i="2" s="1"/>
  <c r="M4" i="2"/>
  <c r="N4" i="2" s="1" a="1"/>
  <c r="N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<sst xmlns="http://schemas.openxmlformats.org/spreadsheetml/2006/main" count="97" uniqueCount="83">
  <si>
    <t>First Name</t>
  </si>
  <si>
    <t>Last Name</t>
  </si>
  <si>
    <t>Essay 1</t>
  </si>
  <si>
    <t>Essay 2</t>
  </si>
  <si>
    <t>Essay 3</t>
  </si>
  <si>
    <t>Essay 4</t>
  </si>
  <si>
    <t>Essay 5</t>
  </si>
  <si>
    <t>Essay 6</t>
  </si>
  <si>
    <t>Essay 7</t>
  </si>
  <si>
    <t>Essay 8</t>
  </si>
  <si>
    <t>Essay 9</t>
  </si>
  <si>
    <t>Exam 1</t>
  </si>
  <si>
    <t>Exam 2</t>
  </si>
  <si>
    <t>Exam 3</t>
  </si>
  <si>
    <t>Final Exam</t>
  </si>
  <si>
    <t>Total Points Possible</t>
  </si>
  <si>
    <t>Fidel</t>
  </si>
  <si>
    <t>Vandixon</t>
  </si>
  <si>
    <t>Moses</t>
  </si>
  <si>
    <t>Butzlaff</t>
  </si>
  <si>
    <t>Toi</t>
  </si>
  <si>
    <t>Mieszala</t>
  </si>
  <si>
    <t>Nolan</t>
  </si>
  <si>
    <t>Sedam</t>
  </si>
  <si>
    <t>Thaddeus</t>
  </si>
  <si>
    <t>Windler</t>
  </si>
  <si>
    <t>Melodee</t>
  </si>
  <si>
    <t>Czaplicki</t>
  </si>
  <si>
    <t>Beaulah</t>
  </si>
  <si>
    <t>Skrock</t>
  </si>
  <si>
    <t>Rivka</t>
  </si>
  <si>
    <t>Remmele</t>
  </si>
  <si>
    <t>Hertha</t>
  </si>
  <si>
    <t>Walby</t>
  </si>
  <si>
    <t>Merrilee</t>
  </si>
  <si>
    <t>Faretra</t>
  </si>
  <si>
    <t>Ming</t>
  </si>
  <si>
    <t>Urion</t>
  </si>
  <si>
    <t>Natisha</t>
  </si>
  <si>
    <t>Heppell</t>
  </si>
  <si>
    <t>Brain</t>
  </si>
  <si>
    <t>Schneekloth</t>
  </si>
  <si>
    <t>Rowett</t>
  </si>
  <si>
    <t>Delsie</t>
  </si>
  <si>
    <t>Hummons</t>
  </si>
  <si>
    <t>Buccino</t>
  </si>
  <si>
    <t>Lucilla</t>
  </si>
  <si>
    <t>Dettinger</t>
  </si>
  <si>
    <t>Darius</t>
  </si>
  <si>
    <t>Butorac</t>
  </si>
  <si>
    <t>Mose</t>
  </si>
  <si>
    <t>Harvilchuck</t>
  </si>
  <si>
    <t>Average Exam</t>
  </si>
  <si>
    <t>Average Essay</t>
  </si>
  <si>
    <t>total points</t>
  </si>
  <si>
    <t>Percent Score</t>
  </si>
  <si>
    <t>Grade Letter</t>
  </si>
  <si>
    <t>Highest</t>
  </si>
  <si>
    <t>Lowest</t>
  </si>
  <si>
    <t>Average</t>
  </si>
  <si>
    <t>Median</t>
  </si>
  <si>
    <t>Percent</t>
  </si>
  <si>
    <t>Letter Grade</t>
  </si>
  <si>
    <t>Total</t>
  </si>
  <si>
    <t>Revised Total</t>
  </si>
  <si>
    <t>Revised Percent</t>
  </si>
  <si>
    <t>Revised Letter Grade</t>
  </si>
  <si>
    <t>Row Labels</t>
  </si>
  <si>
    <t>A</t>
  </si>
  <si>
    <t>A-</t>
  </si>
  <si>
    <t>B-</t>
  </si>
  <si>
    <t>B+</t>
  </si>
  <si>
    <t>C</t>
  </si>
  <si>
    <t>C+</t>
  </si>
  <si>
    <t>D</t>
  </si>
  <si>
    <t>D-</t>
  </si>
  <si>
    <t>D+</t>
  </si>
  <si>
    <t>F</t>
  </si>
  <si>
    <t>Grand Total</t>
  </si>
  <si>
    <t>(blank)</t>
  </si>
  <si>
    <t>C-</t>
  </si>
  <si>
    <t>B</t>
  </si>
  <si>
    <t>Count of Grade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</si>
</sst>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1" applyNumberFormat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Min,</a:t>
            </a:r>
            <a:r>
              <a:rPr lang="en-US" baseline="0"/>
              <a:t> Average, Highest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Min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Essays!$C$1:$K$1</c:f>
              <c:strCache>
                <c:ptCount val="9"/>
                <c:pt idx="0">
                  <c:v>Essay 1</c:v>
                </c:pt>
                <c:pt idx="1">
                  <c:v>Essay 2</c:v>
                </c:pt>
                <c:pt idx="2">
                  <c:v>Essay 3</c:v>
                </c:pt>
                <c:pt idx="3">
                  <c:v>Essay 4</c:v>
                </c:pt>
                <c:pt idx="4">
                  <c:v>Essay 5</c:v>
                </c:pt>
                <c:pt idx="5">
                  <c:v>Essay 6</c:v>
                </c:pt>
                <c:pt idx="6">
                  <c:v>Essay 7</c:v>
                </c:pt>
                <c:pt idx="7">
                  <c:v>Essay 8</c:v>
                </c:pt>
                <c:pt idx="8">
                  <c:v>Essay 9</c:v>
                </c:pt>
              </c:strCache>
            </c:strRef>
          </c:cat>
          <c:val>
            <c:numRef>
              <c:f>Essays!$C$23:$K$23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98-46C9-9B1A-3C002D58ADF2}"/>
            </c:ext>
          </c:extLst>
        </c:ser>
        <c:ser>
          <c:idx val="1"/>
          <c:order val="1"/>
          <c:tx>
            <c:v>Average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Essays!$C$1:$K$1</c:f>
              <c:strCache>
                <c:ptCount val="9"/>
                <c:pt idx="0">
                  <c:v>Essay 1</c:v>
                </c:pt>
                <c:pt idx="1">
                  <c:v>Essay 2</c:v>
                </c:pt>
                <c:pt idx="2">
                  <c:v>Essay 3</c:v>
                </c:pt>
                <c:pt idx="3">
                  <c:v>Essay 4</c:v>
                </c:pt>
                <c:pt idx="4">
                  <c:v>Essay 5</c:v>
                </c:pt>
                <c:pt idx="5">
                  <c:v>Essay 6</c:v>
                </c:pt>
                <c:pt idx="6">
                  <c:v>Essay 7</c:v>
                </c:pt>
                <c:pt idx="7">
                  <c:v>Essay 8</c:v>
                </c:pt>
                <c:pt idx="8">
                  <c:v>Essay 9</c:v>
                </c:pt>
              </c:strCache>
            </c:strRef>
          </c:cat>
          <c:val>
            <c:numRef>
              <c:f>Essays!$C$24:$K$24</c:f>
              <c:numCache>
                <c:formatCode>General</c:formatCode>
                <c:ptCount val="9"/>
                <c:pt idx="0">
                  <c:v>20.421052631578949</c:v>
                </c:pt>
                <c:pt idx="1">
                  <c:v>20.789473684210527</c:v>
                </c:pt>
                <c:pt idx="2">
                  <c:v>19</c:v>
                </c:pt>
                <c:pt idx="3">
                  <c:v>20.368421052631579</c:v>
                </c:pt>
                <c:pt idx="4">
                  <c:v>21.684210526315791</c:v>
                </c:pt>
                <c:pt idx="5">
                  <c:v>20.631578947368421</c:v>
                </c:pt>
                <c:pt idx="6">
                  <c:v>14.052631578947368</c:v>
                </c:pt>
                <c:pt idx="7">
                  <c:v>17.473684210526315</c:v>
                </c:pt>
                <c:pt idx="8">
                  <c:v>15.473684210526315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98-46C9-9B1A-3C002D58ADF2}"/>
            </c:ext>
          </c:extLst>
        </c:ser>
        <c:ser>
          <c:idx val="2"/>
          <c:order val="2"/>
          <c:tx>
            <c:v>Highest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Essays!$C$1:$K$1</c:f>
              <c:strCache>
                <c:ptCount val="9"/>
                <c:pt idx="0">
                  <c:v>Essay 1</c:v>
                </c:pt>
                <c:pt idx="1">
                  <c:v>Essay 2</c:v>
                </c:pt>
                <c:pt idx="2">
                  <c:v>Essay 3</c:v>
                </c:pt>
                <c:pt idx="3">
                  <c:v>Essay 4</c:v>
                </c:pt>
                <c:pt idx="4">
                  <c:v>Essay 5</c:v>
                </c:pt>
                <c:pt idx="5">
                  <c:v>Essay 6</c:v>
                </c:pt>
                <c:pt idx="6">
                  <c:v>Essay 7</c:v>
                </c:pt>
                <c:pt idx="7">
                  <c:v>Essay 8</c:v>
                </c:pt>
                <c:pt idx="8">
                  <c:v>Essay 9</c:v>
                </c:pt>
              </c:strCache>
            </c:strRef>
          </c:cat>
          <c:val>
            <c:numRef>
              <c:f>Essays!$C$25:$K$25</c:f>
              <c:numCache>
                <c:formatCode>General</c:formatCode>
                <c:ptCount val="9"/>
                <c:pt idx="0">
                  <c:v>21</c:v>
                </c:pt>
                <c:pt idx="1">
                  <c:v>22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23</c:v>
                </c:pt>
                <c:pt idx="6">
                  <c:v>19</c:v>
                </c:pt>
                <c:pt idx="7">
                  <c:v>20</c:v>
                </c:pt>
                <c:pt idx="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98-46C9-9B1A-3C002D58A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2136576"/>
        <c:axId val="862138496"/>
      </c:barChart>
      <c:catAx>
        <c:axId val="86213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138496"/>
        <c:crosses val="autoZero"/>
        <c:auto val="1"/>
        <c:lblAlgn val="ctr"/>
        <c:lblOffset val="100"/>
        <c:noMultiLvlLbl val="0"/>
      </c:catAx>
      <c:valAx>
        <c:axId val="86213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13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 Improvments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Essays!$M$1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Essays!$A$2:$A$21</c:f>
              <c:strCache>
                <c:ptCount val="20"/>
                <c:pt idx="0">
                  <c:v>Thaddeus</c:v>
                </c:pt>
                <c:pt idx="1">
                  <c:v>Nolan</c:v>
                </c:pt>
                <c:pt idx="2">
                  <c:v>Darius</c:v>
                </c:pt>
                <c:pt idx="3">
                  <c:v>Moses</c:v>
                </c:pt>
                <c:pt idx="4">
                  <c:v>Melodee</c:v>
                </c:pt>
                <c:pt idx="5">
                  <c:v>Lucilla</c:v>
                </c:pt>
                <c:pt idx="6">
                  <c:v>Merrilee</c:v>
                </c:pt>
                <c:pt idx="7">
                  <c:v>Mose</c:v>
                </c:pt>
                <c:pt idx="8">
                  <c:v>Natisha</c:v>
                </c:pt>
                <c:pt idx="9">
                  <c:v>Delsie</c:v>
                </c:pt>
                <c:pt idx="10">
                  <c:v>Toi</c:v>
                </c:pt>
                <c:pt idx="11">
                  <c:v>Rivka</c:v>
                </c:pt>
                <c:pt idx="12">
                  <c:v>Melodee</c:v>
                </c:pt>
                <c:pt idx="13">
                  <c:v>Brain</c:v>
                </c:pt>
                <c:pt idx="14">
                  <c:v>Nolan</c:v>
                </c:pt>
                <c:pt idx="15">
                  <c:v>Beaulah</c:v>
                </c:pt>
                <c:pt idx="16">
                  <c:v>Ming</c:v>
                </c:pt>
                <c:pt idx="17">
                  <c:v>Fidel</c:v>
                </c:pt>
                <c:pt idx="18">
                  <c:v>Hertha</c:v>
                </c:pt>
                <c:pt idx="19">
                  <c:v>Total Points Possible</c:v>
                </c:pt>
              </c:strCache>
            </c:strRef>
          </c:cat>
          <c:val>
            <c:numRef>
              <c:f>Essays!$M$2:$M$21</c:f>
              <c:numCache>
                <c:formatCode>General</c:formatCode>
                <c:ptCount val="20"/>
                <c:pt idx="0">
                  <c:v>61</c:v>
                </c:pt>
                <c:pt idx="1">
                  <c:v>88</c:v>
                </c:pt>
                <c:pt idx="2">
                  <c:v>85</c:v>
                </c:pt>
                <c:pt idx="3">
                  <c:v>89</c:v>
                </c:pt>
                <c:pt idx="4">
                  <c:v>94</c:v>
                </c:pt>
                <c:pt idx="5">
                  <c:v>47</c:v>
                </c:pt>
                <c:pt idx="6">
                  <c:v>52</c:v>
                </c:pt>
                <c:pt idx="7">
                  <c:v>98</c:v>
                </c:pt>
                <c:pt idx="8">
                  <c:v>94</c:v>
                </c:pt>
                <c:pt idx="9">
                  <c:v>82</c:v>
                </c:pt>
                <c:pt idx="10">
                  <c:v>75</c:v>
                </c:pt>
                <c:pt idx="11">
                  <c:v>89</c:v>
                </c:pt>
                <c:pt idx="12">
                  <c:v>88</c:v>
                </c:pt>
                <c:pt idx="13">
                  <c:v>76</c:v>
                </c:pt>
                <c:pt idx="14">
                  <c:v>69</c:v>
                </c:pt>
                <c:pt idx="15">
                  <c:v>73</c:v>
                </c:pt>
                <c:pt idx="16">
                  <c:v>69</c:v>
                </c:pt>
                <c:pt idx="17">
                  <c:v>28</c:v>
                </c:pt>
                <c:pt idx="18">
                  <c:v>77</c:v>
                </c:pt>
                <c:pt idx="1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6D-45F2-9F2D-D353DCF6BAA3}"/>
            </c:ext>
          </c:extLst>
        </c:ser>
        <c:ser>
          <c:idx val="1"/>
          <c:order val="1"/>
          <c:tx>
            <c:strRef>
              <c:f>Essays!$P$1</c:f>
              <c:strCache>
                <c:ptCount val="1"/>
                <c:pt idx="0">
                  <c:v>Revised Percent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Essays!$A$2:$A$21</c:f>
              <c:strCache>
                <c:ptCount val="20"/>
                <c:pt idx="0">
                  <c:v>Thaddeus</c:v>
                </c:pt>
                <c:pt idx="1">
                  <c:v>Nolan</c:v>
                </c:pt>
                <c:pt idx="2">
                  <c:v>Darius</c:v>
                </c:pt>
                <c:pt idx="3">
                  <c:v>Moses</c:v>
                </c:pt>
                <c:pt idx="4">
                  <c:v>Melodee</c:v>
                </c:pt>
                <c:pt idx="5">
                  <c:v>Lucilla</c:v>
                </c:pt>
                <c:pt idx="6">
                  <c:v>Merrilee</c:v>
                </c:pt>
                <c:pt idx="7">
                  <c:v>Mose</c:v>
                </c:pt>
                <c:pt idx="8">
                  <c:v>Natisha</c:v>
                </c:pt>
                <c:pt idx="9">
                  <c:v>Delsie</c:v>
                </c:pt>
                <c:pt idx="10">
                  <c:v>Toi</c:v>
                </c:pt>
                <c:pt idx="11">
                  <c:v>Rivka</c:v>
                </c:pt>
                <c:pt idx="12">
                  <c:v>Melodee</c:v>
                </c:pt>
                <c:pt idx="13">
                  <c:v>Brain</c:v>
                </c:pt>
                <c:pt idx="14">
                  <c:v>Nolan</c:v>
                </c:pt>
                <c:pt idx="15">
                  <c:v>Beaulah</c:v>
                </c:pt>
                <c:pt idx="16">
                  <c:v>Ming</c:v>
                </c:pt>
                <c:pt idx="17">
                  <c:v>Fidel</c:v>
                </c:pt>
                <c:pt idx="18">
                  <c:v>Hertha</c:v>
                </c:pt>
                <c:pt idx="19">
                  <c:v>Total Points Possible</c:v>
                </c:pt>
              </c:strCache>
            </c:strRef>
          </c:cat>
          <c:val>
            <c:numRef>
              <c:f>Essays!$P$2:$P$21</c:f>
              <c:numCache>
                <c:formatCode>General</c:formatCode>
                <c:ptCount val="20"/>
                <c:pt idx="0">
                  <c:v>69</c:v>
                </c:pt>
                <c:pt idx="1">
                  <c:v>89</c:v>
                </c:pt>
                <c:pt idx="2">
                  <c:v>88</c:v>
                </c:pt>
                <c:pt idx="3">
                  <c:v>90</c:v>
                </c:pt>
                <c:pt idx="4">
                  <c:v>96</c:v>
                </c:pt>
                <c:pt idx="5">
                  <c:v>53</c:v>
                </c:pt>
                <c:pt idx="6">
                  <c:v>58</c:v>
                </c:pt>
                <c:pt idx="7">
                  <c:v>99</c:v>
                </c:pt>
                <c:pt idx="8">
                  <c:v>96</c:v>
                </c:pt>
                <c:pt idx="9">
                  <c:v>84</c:v>
                </c:pt>
                <c:pt idx="10">
                  <c:v>80</c:v>
                </c:pt>
                <c:pt idx="11">
                  <c:v>90</c:v>
                </c:pt>
                <c:pt idx="12">
                  <c:v>90</c:v>
                </c:pt>
                <c:pt idx="13">
                  <c:v>81</c:v>
                </c:pt>
                <c:pt idx="14">
                  <c:v>74</c:v>
                </c:pt>
                <c:pt idx="15">
                  <c:v>83</c:v>
                </c:pt>
                <c:pt idx="16">
                  <c:v>73</c:v>
                </c:pt>
                <c:pt idx="17">
                  <c:v>32</c:v>
                </c:pt>
                <c:pt idx="18">
                  <c:v>80</c:v>
                </c:pt>
                <c:pt idx="1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6D-45F2-9F2D-D353DCF6BA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2118336"/>
        <c:axId val="862130816"/>
      </c:barChart>
      <c:catAx>
        <c:axId val="86211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130816"/>
        <c:crosses val="autoZero"/>
        <c:auto val="1"/>
        <c:lblAlgn val="ctr"/>
        <c:lblOffset val="100"/>
        <c:noMultiLvlLbl val="0"/>
      </c:catAx>
      <c:valAx>
        <c:axId val="86213081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11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[JackD.xlsx]Pivot!PivotTable11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Pivot!$A$2:$A$13</c:f>
              <c:strCache>
                <c:ptCount val="11"/>
                <c:pt idx="0">
                  <c:v>A</c:v>
                </c:pt>
                <c:pt idx="1">
                  <c:v>A-</c:v>
                </c:pt>
                <c:pt idx="2">
                  <c:v>B-</c:v>
                </c:pt>
                <c:pt idx="3">
                  <c:v>B+</c:v>
                </c:pt>
                <c:pt idx="4">
                  <c:v>C</c:v>
                </c:pt>
                <c:pt idx="5">
                  <c:v>C+</c:v>
                </c:pt>
                <c:pt idx="6">
                  <c:v>D</c:v>
                </c:pt>
                <c:pt idx="7">
                  <c:v>D-</c:v>
                </c:pt>
                <c:pt idx="8">
                  <c:v>D+</c:v>
                </c:pt>
                <c:pt idx="9">
                  <c:v>F</c:v>
                </c:pt>
                <c:pt idx="10">
                  <c:v>(blank)</c:v>
                </c:pt>
              </c:strCache>
            </c:strRef>
          </c:cat>
          <c:val>
            <c:numRef>
              <c:f>Pivot!$B$2:$B$13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9A-43D5-BC08-13D1BBA7B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2148576"/>
        <c:axId val="862149536"/>
      </c:barChart>
      <c:catAx>
        <c:axId val="86214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149536"/>
        <c:crosses val="autoZero"/>
        <c:auto val="1"/>
        <c:lblAlgn val="ctr"/>
        <c:lblOffset val="100"/>
        <c:noMultiLvlLbl val="0"/>
      </c:catAx>
      <c:valAx>
        <c:axId val="86214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14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</xdr:colOff>
      <xdr:row>21</xdr:row>
      <xdr:rowOff>80962</xdr:rowOff>
    </xdr:from>
    <xdr:to>
      <xdr:col>16</xdr:col>
      <xdr:colOff>1057275</xdr:colOff>
      <xdr:row>35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50C130-9F57-A54C-8412-05CAE082A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1243012</xdr:colOff>
      <xdr:row>1</xdr:row>
      <xdr:rowOff>147637</xdr:rowOff>
    </xdr:from>
    <xdr:to>
      <xdr:col>24</xdr:col>
      <xdr:colOff>290512</xdr:colOff>
      <xdr:row>16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FC17C00-565A-E3AD-74C5-1824868092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0</xdr:row>
      <xdr:rowOff>90487</xdr:rowOff>
    </xdr:from>
    <xdr:to>
      <xdr:col>10</xdr:col>
      <xdr:colOff>47625</xdr:colOff>
      <xdr:row>14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D7036B-BC8F-1571-C50B-F4CB0998C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k" refreshedDate="45859.584706597219" createdVersion="8" refreshedVersion="8" minRefreshableVersion="3" recordCount="20" xr:uid="{616802C6-7DD8-4827-93A5-2C650BED90B8}">
  <cacheSource type="worksheet">
    <worksheetSource ref="A1:T21" sheet="Details"/>
  </cacheSource>
  <cacheFields count="20">
    <cacheField name="First Name" numFmtId="0">
      <sharedItems/>
    </cacheField>
    <cacheField name="Last Name" numFmtId="0">
      <sharedItems containsBlank="1"/>
    </cacheField>
    <cacheField name="Essay 1" numFmtId="0">
      <sharedItems containsSemiMixedTypes="0" containsString="0" containsNumber="1" containsInteger="1" minValue="0" maxValue="25"/>
    </cacheField>
    <cacheField name="Essay 2" numFmtId="0">
      <sharedItems containsSemiMixedTypes="0" containsString="0" containsNumber="1" containsInteger="1" minValue="0" maxValue="25"/>
    </cacheField>
    <cacheField name="Essay 3" numFmtId="0">
      <sharedItems containsSemiMixedTypes="0" containsString="0" containsNumber="1" containsInteger="1" minValue="7" maxValue="25"/>
    </cacheField>
    <cacheField name="Essay 4" numFmtId="0">
      <sharedItems containsSemiMixedTypes="0" containsString="0" containsNumber="1" containsInteger="1" minValue="0" maxValue="25"/>
    </cacheField>
    <cacheField name="Essay 5" numFmtId="0">
      <sharedItems containsSemiMixedTypes="0" containsString="0" containsNumber="1" containsInteger="1" minValue="0" maxValue="25"/>
    </cacheField>
    <cacheField name="Essay 6" numFmtId="0">
      <sharedItems containsSemiMixedTypes="0" containsString="0" containsNumber="1" containsInteger="1" minValue="0" maxValue="25"/>
    </cacheField>
    <cacheField name="Essay 7" numFmtId="0">
      <sharedItems containsSemiMixedTypes="0" containsString="0" containsNumber="1" containsInteger="1" minValue="0" maxValue="25"/>
    </cacheField>
    <cacheField name="Essay 8" numFmtId="0">
      <sharedItems containsSemiMixedTypes="0" containsString="0" containsNumber="1" containsInteger="1" minValue="0" maxValue="25"/>
    </cacheField>
    <cacheField name="Essay 9" numFmtId="0">
      <sharedItems containsSemiMixedTypes="0" containsString="0" containsNumber="1" containsInteger="1" minValue="0" maxValue="25"/>
    </cacheField>
    <cacheField name="Exam 1" numFmtId="0">
      <sharedItems containsSemiMixedTypes="0" containsString="0" containsNumber="1" containsInteger="1" minValue="42" maxValue="100"/>
    </cacheField>
    <cacheField name="Exam 2" numFmtId="0">
      <sharedItems containsSemiMixedTypes="0" containsString="0" containsNumber="1" containsInteger="1" minValue="0" maxValue="100"/>
    </cacheField>
    <cacheField name="Exam 3" numFmtId="0">
      <sharedItems containsSemiMixedTypes="0" containsString="0" containsNumber="1" containsInteger="1" minValue="0" maxValue="100"/>
    </cacheField>
    <cacheField name="Final Exam" numFmtId="0">
      <sharedItems containsSemiMixedTypes="0" containsString="0" containsNumber="1" containsInteger="1" minValue="0" maxValue="100"/>
    </cacheField>
    <cacheField name="Average Essay" numFmtId="0">
      <sharedItems containsSemiMixedTypes="0" containsString="0" containsNumber="1" minValue="7.1111111111111107" maxValue="25"/>
    </cacheField>
    <cacheField name="Average Exam" numFmtId="0">
      <sharedItems containsSemiMixedTypes="0" containsString="0" containsNumber="1" minValue="15" maxValue="100"/>
    </cacheField>
    <cacheField name="total points" numFmtId="0">
      <sharedItems containsSemiMixedTypes="0" containsString="0" containsNumber="1" containsInteger="1" minValue="142" maxValue="625"/>
    </cacheField>
    <cacheField name="Percent Score" numFmtId="2">
      <sharedItems containsSemiMixedTypes="0" containsString="0" containsNumber="1" containsInteger="1" minValue="23" maxValue="161"/>
    </cacheField>
    <cacheField name="Grade Letter" numFmtId="0">
      <sharedItems containsBlank="1" count="11">
        <m/>
        <s v="D-"/>
        <s v="B-"/>
        <s v="A-"/>
        <s v="A"/>
        <s v="F"/>
        <s v="D"/>
        <s v="C+"/>
        <s v="B+"/>
        <s v="D+"/>
        <s v="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s v="Total Points Possible"/>
    <m/>
    <n v="25"/>
    <n v="25"/>
    <n v="25"/>
    <n v="25"/>
    <n v="25"/>
    <n v="25"/>
    <n v="25"/>
    <n v="25"/>
    <n v="25"/>
    <n v="100"/>
    <n v="100"/>
    <n v="100"/>
    <n v="100"/>
    <n v="25"/>
    <n v="100"/>
    <n v="625"/>
    <n v="161"/>
    <x v="0"/>
  </r>
  <r>
    <s v="Thaddeus"/>
    <s v="Windler"/>
    <n v="0"/>
    <n v="20"/>
    <n v="21"/>
    <n v="23"/>
    <n v="23"/>
    <n v="20"/>
    <n v="0"/>
    <n v="21"/>
    <n v="10"/>
    <n v="62"/>
    <n v="66"/>
    <n v="57"/>
    <n v="66"/>
    <n v="15.333333333333334"/>
    <n v="62.75"/>
    <n v="389"/>
    <n v="62"/>
    <x v="1"/>
  </r>
  <r>
    <s v="Nolan"/>
    <s v="Buccino"/>
    <n v="21"/>
    <n v="23"/>
    <n v="22"/>
    <n v="23"/>
    <n v="23"/>
    <n v="22"/>
    <n v="21"/>
    <n v="21"/>
    <n v="22"/>
    <n v="86"/>
    <n v="60"/>
    <n v="88"/>
    <n v="66"/>
    <n v="22"/>
    <n v="75"/>
    <n v="498"/>
    <n v="80"/>
    <x v="2"/>
  </r>
  <r>
    <s v="Darius"/>
    <s v="Butorac"/>
    <n v="24"/>
    <n v="20"/>
    <n v="21"/>
    <n v="21"/>
    <n v="24"/>
    <n v="23"/>
    <n v="19"/>
    <n v="23"/>
    <n v="16"/>
    <n v="60"/>
    <n v="90"/>
    <n v="87"/>
    <n v="84"/>
    <n v="21.222222222222221"/>
    <n v="80.25"/>
    <n v="512"/>
    <n v="82"/>
    <x v="2"/>
  </r>
  <r>
    <s v="Moses"/>
    <s v="Butzlaff"/>
    <n v="21"/>
    <n v="24"/>
    <n v="24"/>
    <n v="22"/>
    <n v="25"/>
    <n v="21"/>
    <n v="20"/>
    <n v="20"/>
    <n v="23"/>
    <n v="78"/>
    <n v="92"/>
    <n v="91"/>
    <n v="100"/>
    <n v="22.222222222222221"/>
    <n v="90.25"/>
    <n v="561"/>
    <n v="90"/>
    <x v="3"/>
  </r>
  <r>
    <s v="Melodee"/>
    <s v="Czaplicki"/>
    <n v="25"/>
    <n v="25"/>
    <n v="23"/>
    <n v="23"/>
    <n v="25"/>
    <n v="25"/>
    <n v="21"/>
    <n v="23"/>
    <n v="22"/>
    <n v="95"/>
    <n v="98"/>
    <n v="100"/>
    <n v="98"/>
    <n v="23.555555555555557"/>
    <n v="97.75"/>
    <n v="603"/>
    <n v="96"/>
    <x v="4"/>
  </r>
  <r>
    <s v="Lucilla"/>
    <s v="Dettinger"/>
    <n v="19"/>
    <n v="0"/>
    <n v="10"/>
    <n v="15"/>
    <n v="25"/>
    <n v="0"/>
    <n v="0"/>
    <n v="19"/>
    <n v="17"/>
    <n v="42"/>
    <n v="74"/>
    <n v="55"/>
    <n v="73"/>
    <n v="11.666666666666666"/>
    <n v="61"/>
    <n v="349"/>
    <n v="56"/>
    <x v="5"/>
  </r>
  <r>
    <s v="Merrilee"/>
    <s v="Faretra"/>
    <n v="17"/>
    <n v="23"/>
    <n v="7"/>
    <n v="21"/>
    <n v="23"/>
    <n v="25"/>
    <n v="0"/>
    <n v="0"/>
    <n v="0"/>
    <n v="60"/>
    <n v="0"/>
    <n v="0"/>
    <n v="0"/>
    <n v="12.888888888888889"/>
    <n v="15"/>
    <n v="176"/>
    <n v="28"/>
    <x v="5"/>
  </r>
  <r>
    <s v="Mose"/>
    <s v="Harvilchuck"/>
    <n v="24"/>
    <n v="25"/>
    <n v="25"/>
    <n v="25"/>
    <n v="24"/>
    <n v="25"/>
    <n v="23"/>
    <n v="25"/>
    <n v="24"/>
    <n v="100"/>
    <n v="88"/>
    <n v="100"/>
    <n v="92"/>
    <n v="24.444444444444443"/>
    <n v="95"/>
    <n v="600"/>
    <n v="96"/>
    <x v="4"/>
  </r>
  <r>
    <s v="Natisha"/>
    <s v="Heppell"/>
    <n v="25"/>
    <n v="25"/>
    <n v="21"/>
    <n v="25"/>
    <n v="24"/>
    <n v="25"/>
    <n v="20"/>
    <n v="25"/>
    <n v="21"/>
    <n v="89"/>
    <n v="88"/>
    <n v="100"/>
    <n v="78"/>
    <n v="23.444444444444443"/>
    <n v="88.75"/>
    <n v="566"/>
    <n v="91"/>
    <x v="3"/>
  </r>
  <r>
    <s v="Delsie"/>
    <s v="Hummons"/>
    <n v="21"/>
    <n v="20"/>
    <n v="18"/>
    <n v="22"/>
    <n v="20"/>
    <n v="21"/>
    <n v="21"/>
    <n v="20"/>
    <n v="22"/>
    <n v="53"/>
    <n v="62"/>
    <n v="54"/>
    <n v="48"/>
    <n v="20.555555555555557"/>
    <n v="54.25"/>
    <n v="402"/>
    <n v="64"/>
    <x v="6"/>
  </r>
  <r>
    <s v="Toi"/>
    <s v="Mieszala"/>
    <n v="21"/>
    <n v="20"/>
    <n v="24"/>
    <n v="21"/>
    <n v="20"/>
    <n v="24"/>
    <n v="14"/>
    <n v="16"/>
    <n v="9"/>
    <n v="86"/>
    <n v="80"/>
    <n v="65"/>
    <n v="87"/>
    <n v="18.777777777777779"/>
    <n v="79.5"/>
    <n v="487"/>
    <n v="78"/>
    <x v="7"/>
  </r>
  <r>
    <s v="Rivka"/>
    <s v="Remmele"/>
    <n v="21"/>
    <n v="22"/>
    <n v="23"/>
    <n v="21"/>
    <n v="24"/>
    <n v="24"/>
    <n v="22"/>
    <n v="22"/>
    <n v="21"/>
    <n v="78"/>
    <n v="82"/>
    <n v="71"/>
    <n v="79"/>
    <n v="22.222222222222221"/>
    <n v="77.5"/>
    <n v="510"/>
    <n v="82"/>
    <x v="2"/>
  </r>
  <r>
    <s v="Melodee"/>
    <s v="Rowett"/>
    <n v="22"/>
    <n v="22"/>
    <n v="21"/>
    <n v="23"/>
    <n v="21"/>
    <n v="23"/>
    <n v="22"/>
    <n v="25"/>
    <n v="20"/>
    <n v="58"/>
    <n v="100"/>
    <n v="98"/>
    <n v="89"/>
    <n v="22.111111111111111"/>
    <n v="86.25"/>
    <n v="544"/>
    <n v="87"/>
    <x v="8"/>
  </r>
  <r>
    <s v="Brain"/>
    <s v="Schneekloth"/>
    <n v="24"/>
    <n v="24"/>
    <n v="22"/>
    <n v="24"/>
    <n v="21"/>
    <n v="24"/>
    <n v="8"/>
    <n v="15"/>
    <n v="8"/>
    <n v="84"/>
    <n v="60"/>
    <n v="56"/>
    <n v="63"/>
    <n v="18.888888888888889"/>
    <n v="65.75"/>
    <n v="433"/>
    <n v="69"/>
    <x v="9"/>
  </r>
  <r>
    <s v="Nolan"/>
    <s v="Sedam"/>
    <n v="22"/>
    <n v="20"/>
    <n v="13"/>
    <n v="17"/>
    <n v="25"/>
    <n v="25"/>
    <n v="7"/>
    <n v="16"/>
    <n v="10"/>
    <n v="49"/>
    <n v="60"/>
    <n v="53"/>
    <n v="64"/>
    <n v="17.222222222222221"/>
    <n v="56.5"/>
    <n v="381"/>
    <n v="61"/>
    <x v="1"/>
  </r>
  <r>
    <s v="Beaulah"/>
    <s v="Skrock"/>
    <n v="25"/>
    <n v="18"/>
    <n v="15"/>
    <n v="22"/>
    <n v="21"/>
    <n v="25"/>
    <n v="15"/>
    <n v="0"/>
    <n v="24"/>
    <n v="60"/>
    <n v="80"/>
    <n v="70"/>
    <n v="80"/>
    <n v="18.333333333333332"/>
    <n v="72.5"/>
    <n v="455"/>
    <n v="73"/>
    <x v="10"/>
  </r>
  <r>
    <s v="Ming"/>
    <s v="Urion"/>
    <n v="17"/>
    <n v="20"/>
    <n v="14"/>
    <n v="16"/>
    <n v="24"/>
    <n v="20"/>
    <n v="15"/>
    <n v="20"/>
    <n v="10"/>
    <n v="84"/>
    <n v="52"/>
    <n v="75"/>
    <n v="66"/>
    <n v="17.333333333333332"/>
    <n v="69.25"/>
    <n v="433"/>
    <n v="69"/>
    <x v="9"/>
  </r>
  <r>
    <s v="Fidel"/>
    <s v="Vandixon"/>
    <n v="18"/>
    <n v="23"/>
    <n v="23"/>
    <n v="0"/>
    <n v="0"/>
    <n v="0"/>
    <n v="0"/>
    <n v="0"/>
    <n v="0"/>
    <n v="78"/>
    <n v="0"/>
    <n v="0"/>
    <n v="0"/>
    <n v="7.1111111111111107"/>
    <n v="19.5"/>
    <n v="142"/>
    <n v="23"/>
    <x v="5"/>
  </r>
  <r>
    <s v="Hertha"/>
    <s v="Walby"/>
    <n v="21"/>
    <n v="21"/>
    <n v="14"/>
    <n v="23"/>
    <n v="20"/>
    <n v="20"/>
    <n v="19"/>
    <n v="21"/>
    <n v="15"/>
    <n v="56"/>
    <n v="70"/>
    <n v="36"/>
    <n v="67"/>
    <n v="19.333333333333332"/>
    <n v="57.25"/>
    <n v="403"/>
    <n v="64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FC8A61-95CA-4B57-9F07-92DD0989B116}" name="PivotTable11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13" firstHeaderRow="1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axis="axisRow" dataField="1" showAll="0">
      <items count="12">
        <item x="4"/>
        <item x="3"/>
        <item x="2"/>
        <item x="8"/>
        <item x="10"/>
        <item x="7"/>
        <item x="6"/>
        <item x="1"/>
        <item x="9"/>
        <item x="5"/>
        <item x="0"/>
        <item t="default"/>
      </items>
    </pivotField>
  </pivotFields>
  <rowFields count="1">
    <field x="19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Grade Letter" fld="19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51C83C-7486-42D4-B577-0D75B6279B9C}" name="Table1" displayName="Table1" ref="A1:T21" totalsRowShown="0">
  <autoFilter ref="A1:T21" xr:uid="{D651C83C-7486-42D4-B577-0D75B6279B9C}"/>
  <tableColumns count="20">
    <tableColumn id="1" xr3:uid="{FB4B21F0-4765-4E8A-9D4A-EDF862652CA0}" name="First Name"/>
    <tableColumn id="2" xr3:uid="{807938F4-EBDA-4D61-BCA1-B3FDA6D3A51F}" name="Last Name"/>
    <tableColumn id="3" xr3:uid="{16226B9C-D1DB-492A-BE14-379E2DB066D8}" name="Essay 1"/>
    <tableColumn id="4" xr3:uid="{E15A4761-F29F-4040-946B-7F9DBFAC3DE4}" name="Essay 2"/>
    <tableColumn id="5" xr3:uid="{B5C0E35D-9CFF-49ED-94A7-C51A4FB7CC3D}" name="Essay 3"/>
    <tableColumn id="6" xr3:uid="{383B7F8A-53BD-4F87-836E-9BB71497E14C}" name="Essay 4"/>
    <tableColumn id="7" xr3:uid="{05D55727-3C26-4500-8951-E8DD27903E7B}" name="Essay 5"/>
    <tableColumn id="8" xr3:uid="{D6A0E7FC-D385-45E9-A961-59F83F972B54}" name="Essay 6"/>
    <tableColumn id="9" xr3:uid="{04FB868F-5D85-49AC-887C-2816BB631E7C}" name="Essay 7"/>
    <tableColumn id="10" xr3:uid="{E5EB9569-6E99-4B9B-9148-C07D0A53FA5A}" name="Essay 8"/>
    <tableColumn id="11" xr3:uid="{A4E902B9-8476-495F-A7B3-D8FC3116803C}" name="Essay 9"/>
    <tableColumn id="12" xr3:uid="{ED48E740-D909-4CC2-9933-CEF701A3EFAF}" name="Exam 1"/>
    <tableColumn id="13" xr3:uid="{F8EBC784-01A5-48D4-AB85-574F9219C38D}" name="Exam 2"/>
    <tableColumn id="14" xr3:uid="{64B6F076-A517-43DC-9F96-F564F7590151}" name="Exam 3"/>
    <tableColumn id="15" xr3:uid="{98A15E10-7908-40B2-A8C7-F3B1D789E2A1}" name="Final Exam"/>
    <tableColumn id="16" xr3:uid="{189BB538-41A9-47C8-BDB3-68EAB821C311}" name="Average Essay">
      <calculatedColumnFormula>AVERAGE(C2:K2)</calculatedColumnFormula>
    </tableColumn>
    <tableColumn id="17" xr3:uid="{D25C3D46-C8A7-417A-8E67-0CF5D43E5EA3}" name="Average Exam">
      <calculatedColumnFormula>AVERAGE(L2:O2)</calculatedColumnFormula>
    </tableColumn>
    <tableColumn id="18" xr3:uid="{607F4F14-97CD-434B-96F7-A78E682514CE}" name="total points">
      <calculatedColumnFormula>SUM(C2:O2)</calculatedColumnFormula>
    </tableColumn>
    <tableColumn id="19" xr3:uid="{6E4887E3-42E5-4850-9B8A-020C5F3B77EC}" name="Percent Score" dataDxfId="0" dataCellStyle="Percent">
      <calculatedColumnFormula>ROUND(R2/$R$2*100,0)</calculatedColumnFormula>
    </tableColumn>
    <tableColumn id="20" xr3:uid="{3037D601-2A54-4D3F-A017-D86A3A7E7E52}" name="Grade Letter">
      <calculatedColumnFormula array="1">_xlfn.IFS(S2&gt;=93,"A",S2&gt;=90,"A-",S2&gt;=87,"B+",S2&gt;=83,"B",S2&gt;=80,"B-",S2&gt;=77,"C+",S2&gt;=73,"C",S2&gt;=70,"C-",S2&gt;=67,"D+",S2&gt;=63,"D",S2&gt;=60,"D-",S2&lt;60,"F")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1FE3-4FC6-410C-8306-F5FD6754C855}">
  <sheetPr>
    <tabColor theme="1"/>
  </sheetPr>
  <dimension ref="A1:T21"/>
  <sheetViews>
    <sheetView workbookViewId="0">
      <selection activeCell="Q25" sqref="Q25"/>
    </sheetView>
  </sheetViews>
  <sheetFormatPr defaultRowHeight="15" x14ac:dyDescent="0.25"/>
  <cols>
    <col min="1" max="1" width="12.7109375" customWidth="1"/>
    <col min="2" max="2" width="12.42578125" customWidth="1"/>
    <col min="3" max="11" width="9.5703125" customWidth="1"/>
    <col min="12" max="14" width="9.28515625" customWidth="1"/>
    <col min="15" max="15" width="12.7109375" customWidth="1"/>
    <col min="16" max="16" width="15.42578125" customWidth="1"/>
    <col min="17" max="17" width="15.140625" customWidth="1"/>
    <col min="18" max="18" width="13.140625" customWidth="1"/>
    <col min="19" max="19" width="15" customWidth="1"/>
    <col min="20" max="20" width="13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53</v>
      </c>
      <c r="Q1" t="s">
        <v>52</v>
      </c>
      <c r="R1" t="s">
        <v>54</v>
      </c>
      <c r="S1" t="s">
        <v>55</v>
      </c>
      <c r="T1" t="s">
        <v>56</v>
      </c>
    </row>
    <row r="2" spans="1:20" x14ac:dyDescent="0.25">
      <c r="A2" t="s">
        <v>15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100</v>
      </c>
      <c r="M2">
        <v>100</v>
      </c>
      <c r="N2">
        <v>100</v>
      </c>
      <c r="O2">
        <v>100</v>
      </c>
      <c r="P2">
        <f>AVERAGE(C2:K2)</f>
        <v>25</v>
      </c>
      <c r="Q2">
        <f>AVERAGE(L2:O2)</f>
        <v>100</v>
      </c>
      <c r="R2">
        <f>SUM(C2:O2)</f>
        <v>625</v>
      </c>
      <c r="S2" s="1">
        <f>ROUND(R2/$R$3*100,0)</f>
        <v>161</v>
      </c>
    </row>
    <row r="3" spans="1:20" x14ac:dyDescent="0.25">
      <c r="A3" t="s">
        <v>24</v>
      </c>
      <c r="B3" t="s">
        <v>25</v>
      </c>
      <c r="C3">
        <v>0</v>
      </c>
      <c r="D3">
        <v>20</v>
      </c>
      <c r="E3">
        <v>21</v>
      </c>
      <c r="F3">
        <v>23</v>
      </c>
      <c r="G3">
        <v>23</v>
      </c>
      <c r="H3">
        <v>20</v>
      </c>
      <c r="I3">
        <v>0</v>
      </c>
      <c r="J3">
        <v>21</v>
      </c>
      <c r="K3">
        <v>10</v>
      </c>
      <c r="L3">
        <v>62</v>
      </c>
      <c r="M3">
        <v>66</v>
      </c>
      <c r="N3">
        <v>57</v>
      </c>
      <c r="O3">
        <v>66</v>
      </c>
      <c r="P3">
        <f>AVERAGE(C3:K3)</f>
        <v>15.333333333333334</v>
      </c>
      <c r="Q3">
        <f>AVERAGE(L3:O3)</f>
        <v>62.75</v>
      </c>
      <c r="R3">
        <f>SUM(C3:O3)</f>
        <v>389</v>
      </c>
      <c r="S3" s="1">
        <f>ROUND(R3/$R$2*100,0)</f>
        <v>62</v>
      </c>
      <c r="T3" t="str" cm="1">
        <f t="array" ref="T3">_xlfn.IFS(S3&gt;=93,"A",S3&gt;=90,"A-",S3&gt;=87,"B+",S3&gt;=83,"B",S3&gt;=80,"B-",S3&gt;=77,"C+",S3&gt;=73,"C",S3&gt;=70,"C-",S3&gt;=67,"D+",S3&gt;=63,"D",S3&gt;=60,"D-",S3&lt;60,"F")</f>
        <v>D-</v>
      </c>
    </row>
    <row r="4" spans="1:20" x14ac:dyDescent="0.25">
      <c r="A4" t="s">
        <v>22</v>
      </c>
      <c r="B4" t="s">
        <v>45</v>
      </c>
      <c r="C4">
        <v>21</v>
      </c>
      <c r="D4">
        <v>23</v>
      </c>
      <c r="E4">
        <v>22</v>
      </c>
      <c r="F4">
        <v>23</v>
      </c>
      <c r="G4">
        <v>23</v>
      </c>
      <c r="H4">
        <v>22</v>
      </c>
      <c r="I4">
        <v>21</v>
      </c>
      <c r="J4">
        <v>21</v>
      </c>
      <c r="K4">
        <v>22</v>
      </c>
      <c r="L4">
        <v>86</v>
      </c>
      <c r="M4">
        <v>60</v>
      </c>
      <c r="N4">
        <v>88</v>
      </c>
      <c r="O4">
        <v>66</v>
      </c>
      <c r="P4">
        <f>AVERAGE(C4:K4)</f>
        <v>22</v>
      </c>
      <c r="Q4">
        <f>AVERAGE(L4:O4)</f>
        <v>75</v>
      </c>
      <c r="R4">
        <f>SUM(C4:O4)</f>
        <v>498</v>
      </c>
      <c r="S4" s="1">
        <f>ROUND(R4/$R$2*100,0)</f>
        <v>80</v>
      </c>
      <c r="T4" t="str" cm="1">
        <f t="array" ref="T4">_xlfn.IFS(S4&gt;=93,"A",S4&gt;=90,"A-",S4&gt;=87,"B+",S4&gt;=83,"B",S4&gt;=80,"B-",S4&gt;=77,"C+",S4&gt;=73,"C",S4&gt;=70,"C-",S4&gt;=67,"D+",S4&gt;=63,"D",S4&gt;=60,"D-",S4&lt;60,"F")</f>
        <v>B-</v>
      </c>
    </row>
    <row r="5" spans="1:20" x14ac:dyDescent="0.25">
      <c r="A5" t="s">
        <v>48</v>
      </c>
      <c r="B5" t="s">
        <v>49</v>
      </c>
      <c r="C5">
        <v>24</v>
      </c>
      <c r="D5">
        <v>20</v>
      </c>
      <c r="E5">
        <v>21</v>
      </c>
      <c r="F5">
        <v>21</v>
      </c>
      <c r="G5">
        <v>24</v>
      </c>
      <c r="H5">
        <v>23</v>
      </c>
      <c r="I5">
        <v>19</v>
      </c>
      <c r="J5">
        <v>23</v>
      </c>
      <c r="K5">
        <v>16</v>
      </c>
      <c r="L5">
        <v>60</v>
      </c>
      <c r="M5">
        <v>90</v>
      </c>
      <c r="N5">
        <v>87</v>
      </c>
      <c r="O5">
        <v>84</v>
      </c>
      <c r="P5">
        <f>AVERAGE(C5:K5)</f>
        <v>21.222222222222221</v>
      </c>
      <c r="Q5">
        <f>AVERAGE(L5:O5)</f>
        <v>80.25</v>
      </c>
      <c r="R5">
        <f>SUM(C5:O5)</f>
        <v>512</v>
      </c>
      <c r="S5" s="1">
        <f>ROUND(R5/$R$2*100,0)</f>
        <v>82</v>
      </c>
      <c r="T5" t="str" cm="1">
        <f t="array" ref="T5">_xlfn.IFS(S5&gt;=93,"A",S5&gt;=90,"A-",S5&gt;=87,"B+",S5&gt;=83,"B",S5&gt;=80,"B-",S5&gt;=77,"C+",S5&gt;=73,"C",S5&gt;=70,"C-",S5&gt;=67,"D+",S5&gt;=63,"D",S5&gt;=60,"D-",S5&lt;60,"F")</f>
        <v>B-</v>
      </c>
    </row>
    <row r="6" spans="1:20" x14ac:dyDescent="0.25">
      <c r="A6" t="s">
        <v>18</v>
      </c>
      <c r="B6" t="s">
        <v>19</v>
      </c>
      <c r="C6">
        <v>21</v>
      </c>
      <c r="D6">
        <v>24</v>
      </c>
      <c r="E6">
        <v>24</v>
      </c>
      <c r="F6">
        <v>22</v>
      </c>
      <c r="G6">
        <v>25</v>
      </c>
      <c r="H6">
        <v>21</v>
      </c>
      <c r="I6">
        <v>20</v>
      </c>
      <c r="J6">
        <v>20</v>
      </c>
      <c r="K6">
        <v>23</v>
      </c>
      <c r="L6">
        <v>78</v>
      </c>
      <c r="M6">
        <v>92</v>
      </c>
      <c r="N6">
        <v>91</v>
      </c>
      <c r="O6">
        <v>100</v>
      </c>
      <c r="P6">
        <f>AVERAGE(C6:K6)</f>
        <v>22.222222222222221</v>
      </c>
      <c r="Q6">
        <f>AVERAGE(L6:O6)</f>
        <v>90.25</v>
      </c>
      <c r="R6">
        <f>SUM(C6:O6)</f>
        <v>561</v>
      </c>
      <c r="S6" s="1">
        <f>ROUND(R6/$R$2*100,0)</f>
        <v>90</v>
      </c>
      <c r="T6" t="str" cm="1">
        <f t="array" ref="T6">_xlfn.IFS(S6&gt;=93,"A",S6&gt;=90,"A-",S6&gt;=87,"B+",S6&gt;=83,"B",S6&gt;=80,"B-",S6&gt;=77,"C+",S6&gt;=73,"C",S6&gt;=70,"C-",S6&gt;=67,"D+",S6&gt;=63,"D",S6&gt;=60,"D-",S6&lt;60,"F")</f>
        <v>A-</v>
      </c>
    </row>
    <row r="7" spans="1:20" x14ac:dyDescent="0.25">
      <c r="A7" t="s">
        <v>26</v>
      </c>
      <c r="B7" t="s">
        <v>27</v>
      </c>
      <c r="C7">
        <v>25</v>
      </c>
      <c r="D7">
        <v>25</v>
      </c>
      <c r="E7">
        <v>23</v>
      </c>
      <c r="F7">
        <v>23</v>
      </c>
      <c r="G7">
        <v>25</v>
      </c>
      <c r="H7">
        <v>25</v>
      </c>
      <c r="I7">
        <v>21</v>
      </c>
      <c r="J7">
        <v>23</v>
      </c>
      <c r="K7">
        <v>22</v>
      </c>
      <c r="L7">
        <v>95</v>
      </c>
      <c r="M7">
        <v>98</v>
      </c>
      <c r="N7">
        <v>100</v>
      </c>
      <c r="O7">
        <v>98</v>
      </c>
      <c r="P7">
        <f>AVERAGE(C7:K7)</f>
        <v>23.555555555555557</v>
      </c>
      <c r="Q7">
        <f>AVERAGE(L7:O7)</f>
        <v>97.75</v>
      </c>
      <c r="R7">
        <f>SUM(C7:O7)</f>
        <v>603</v>
      </c>
      <c r="S7" s="1">
        <f>ROUND(R7/$R$2*100,0)</f>
        <v>96</v>
      </c>
      <c r="T7" t="str" cm="1">
        <f t="array" ref="T7">_xlfn.IFS(S7&gt;=93,"A",S7&gt;=90,"A-",S7&gt;=87,"B+",S7&gt;=83,"B",S7&gt;=80,"B-",S7&gt;=77,"C+",S7&gt;=73,"C",S7&gt;=70,"C-",S7&gt;=67,"D+",S7&gt;=63,"D",S7&gt;=60,"D-",S7&lt;60,"F")</f>
        <v>A</v>
      </c>
    </row>
    <row r="8" spans="1:20" x14ac:dyDescent="0.25">
      <c r="A8" t="s">
        <v>46</v>
      </c>
      <c r="B8" t="s">
        <v>47</v>
      </c>
      <c r="C8">
        <v>19</v>
      </c>
      <c r="D8">
        <v>0</v>
      </c>
      <c r="E8">
        <v>10</v>
      </c>
      <c r="F8">
        <v>15</v>
      </c>
      <c r="G8">
        <v>25</v>
      </c>
      <c r="H8">
        <v>0</v>
      </c>
      <c r="I8">
        <v>0</v>
      </c>
      <c r="J8">
        <v>19</v>
      </c>
      <c r="K8">
        <v>17</v>
      </c>
      <c r="L8">
        <v>42</v>
      </c>
      <c r="M8">
        <v>74</v>
      </c>
      <c r="N8">
        <v>55</v>
      </c>
      <c r="O8">
        <v>73</v>
      </c>
      <c r="P8">
        <f>AVERAGE(C8:K8)</f>
        <v>11.666666666666666</v>
      </c>
      <c r="Q8">
        <f>AVERAGE(L8:O8)</f>
        <v>61</v>
      </c>
      <c r="R8">
        <f>SUM(C8:O8)</f>
        <v>349</v>
      </c>
      <c r="S8" s="1">
        <f>ROUND(R8/$R$2*100,0)</f>
        <v>56</v>
      </c>
      <c r="T8" t="str" cm="1">
        <f t="array" ref="T8">_xlfn.IFS(S8&gt;=93,"A",S8&gt;=90,"A-",S8&gt;=87,"B+",S8&gt;=83,"B",S8&gt;=80,"B-",S8&gt;=77,"C+",S8&gt;=73,"C",S8&gt;=70,"C-",S8&gt;=67,"D+",S8&gt;=63,"D",S8&gt;=60,"D-",S8&lt;60,"F")</f>
        <v>F</v>
      </c>
    </row>
    <row r="9" spans="1:20" x14ac:dyDescent="0.25">
      <c r="A9" t="s">
        <v>34</v>
      </c>
      <c r="B9" t="s">
        <v>35</v>
      </c>
      <c r="C9">
        <v>17</v>
      </c>
      <c r="D9">
        <v>23</v>
      </c>
      <c r="E9">
        <v>7</v>
      </c>
      <c r="F9">
        <v>21</v>
      </c>
      <c r="G9">
        <v>23</v>
      </c>
      <c r="H9">
        <v>25</v>
      </c>
      <c r="I9">
        <v>0</v>
      </c>
      <c r="J9">
        <v>0</v>
      </c>
      <c r="K9">
        <v>0</v>
      </c>
      <c r="L9">
        <v>60</v>
      </c>
      <c r="M9">
        <v>0</v>
      </c>
      <c r="N9">
        <v>0</v>
      </c>
      <c r="O9">
        <v>0</v>
      </c>
      <c r="P9">
        <f>AVERAGE(C9:K9)</f>
        <v>12.888888888888889</v>
      </c>
      <c r="Q9">
        <f>AVERAGE(L9:O9)</f>
        <v>15</v>
      </c>
      <c r="R9">
        <f>SUM(C9:O9)</f>
        <v>176</v>
      </c>
      <c r="S9" s="1">
        <f>ROUND(R9/$R$2*100,0)</f>
        <v>28</v>
      </c>
      <c r="T9" t="str" cm="1">
        <f t="array" ref="T9">_xlfn.IFS(S9&gt;=93,"A",S9&gt;=90,"A-",S9&gt;=87,"B+",S9&gt;=83,"B",S9&gt;=80,"B-",S9&gt;=77,"C+",S9&gt;=73,"C",S9&gt;=70,"C-",S9&gt;=67,"D+",S9&gt;=63,"D",S9&gt;=60,"D-",S9&lt;60,"F")</f>
        <v>F</v>
      </c>
    </row>
    <row r="10" spans="1:20" x14ac:dyDescent="0.25">
      <c r="A10" t="s">
        <v>50</v>
      </c>
      <c r="B10" t="s">
        <v>51</v>
      </c>
      <c r="C10">
        <v>24</v>
      </c>
      <c r="D10">
        <v>25</v>
      </c>
      <c r="E10">
        <v>25</v>
      </c>
      <c r="F10">
        <v>25</v>
      </c>
      <c r="G10">
        <v>24</v>
      </c>
      <c r="H10">
        <v>25</v>
      </c>
      <c r="I10">
        <v>23</v>
      </c>
      <c r="J10">
        <v>25</v>
      </c>
      <c r="K10">
        <v>24</v>
      </c>
      <c r="L10">
        <v>100</v>
      </c>
      <c r="M10">
        <v>88</v>
      </c>
      <c r="N10">
        <v>100</v>
      </c>
      <c r="O10">
        <v>92</v>
      </c>
      <c r="P10">
        <f>AVERAGE(C10:K10)</f>
        <v>24.444444444444443</v>
      </c>
      <c r="Q10">
        <f>AVERAGE(L10:O10)</f>
        <v>95</v>
      </c>
      <c r="R10">
        <f>SUM(C10:O10)</f>
        <v>600</v>
      </c>
      <c r="S10" s="1">
        <f>ROUND(R10/$R$2*100,0)</f>
        <v>96</v>
      </c>
      <c r="T10" t="str" cm="1">
        <f t="array" ref="T10">_xlfn.IFS(S10&gt;=93,"A",S10&gt;=90,"A-",S10&gt;=87,"B+",S10&gt;=83,"B",S10&gt;=80,"B-",S10&gt;=77,"C+",S10&gt;=73,"C",S10&gt;=70,"C-",S10&gt;=67,"D+",S10&gt;=63,"D",S10&gt;=60,"D-",S10&lt;60,"F")</f>
        <v>A</v>
      </c>
    </row>
    <row r="11" spans="1:20" x14ac:dyDescent="0.25">
      <c r="A11" t="s">
        <v>38</v>
      </c>
      <c r="B11" t="s">
        <v>39</v>
      </c>
      <c r="C11">
        <v>25</v>
      </c>
      <c r="D11">
        <v>25</v>
      </c>
      <c r="E11">
        <v>21</v>
      </c>
      <c r="F11">
        <v>25</v>
      </c>
      <c r="G11">
        <v>24</v>
      </c>
      <c r="H11">
        <v>25</v>
      </c>
      <c r="I11">
        <v>20</v>
      </c>
      <c r="J11">
        <v>25</v>
      </c>
      <c r="K11">
        <v>21</v>
      </c>
      <c r="L11">
        <v>89</v>
      </c>
      <c r="M11">
        <v>88</v>
      </c>
      <c r="N11">
        <v>100</v>
      </c>
      <c r="O11">
        <v>78</v>
      </c>
      <c r="P11">
        <f>AVERAGE(C11:K11)</f>
        <v>23.444444444444443</v>
      </c>
      <c r="Q11">
        <f>AVERAGE(L11:O11)</f>
        <v>88.75</v>
      </c>
      <c r="R11">
        <f>SUM(C11:O11)</f>
        <v>566</v>
      </c>
      <c r="S11" s="1">
        <f>ROUND(R11/$R$2*100,0)</f>
        <v>91</v>
      </c>
      <c r="T11" t="str" cm="1">
        <f t="array" ref="T11">_xlfn.IFS(S11&gt;=93,"A",S11&gt;=90,"A-",S11&gt;=87,"B+",S11&gt;=83,"B",S11&gt;=80,"B-",S11&gt;=77,"C+",S11&gt;=73,"C",S11&gt;=70,"C-",S11&gt;=67,"D+",S11&gt;=63,"D",S11&gt;=60,"D-",S11&lt;60,"F")</f>
        <v>A-</v>
      </c>
    </row>
    <row r="12" spans="1:20" x14ac:dyDescent="0.25">
      <c r="A12" t="s">
        <v>43</v>
      </c>
      <c r="B12" t="s">
        <v>44</v>
      </c>
      <c r="C12">
        <v>21</v>
      </c>
      <c r="D12">
        <v>20</v>
      </c>
      <c r="E12">
        <v>18</v>
      </c>
      <c r="F12">
        <v>22</v>
      </c>
      <c r="G12">
        <v>20</v>
      </c>
      <c r="H12">
        <v>21</v>
      </c>
      <c r="I12">
        <v>21</v>
      </c>
      <c r="J12">
        <v>20</v>
      </c>
      <c r="K12">
        <v>22</v>
      </c>
      <c r="L12">
        <v>53</v>
      </c>
      <c r="M12">
        <v>62</v>
      </c>
      <c r="N12">
        <v>54</v>
      </c>
      <c r="O12">
        <v>48</v>
      </c>
      <c r="P12">
        <f>AVERAGE(C12:K12)</f>
        <v>20.555555555555557</v>
      </c>
      <c r="Q12">
        <f>AVERAGE(L12:O12)</f>
        <v>54.25</v>
      </c>
      <c r="R12">
        <f>SUM(C12:O12)</f>
        <v>402</v>
      </c>
      <c r="S12" s="1">
        <f>ROUND(R12/$R$2*100,0)</f>
        <v>64</v>
      </c>
      <c r="T12" t="str" cm="1">
        <f t="array" ref="T12">_xlfn.IFS(S12&gt;=93,"A",S12&gt;=90,"A-",S12&gt;=87,"B+",S12&gt;=83,"B",S12&gt;=80,"B-",S12&gt;=77,"C+",S12&gt;=73,"C",S12&gt;=70,"C-",S12&gt;=67,"D+",S12&gt;=63,"D",S12&gt;=60,"D-",S12&lt;60,"F")</f>
        <v>D</v>
      </c>
    </row>
    <row r="13" spans="1:20" x14ac:dyDescent="0.25">
      <c r="A13" t="s">
        <v>20</v>
      </c>
      <c r="B13" t="s">
        <v>21</v>
      </c>
      <c r="C13">
        <v>21</v>
      </c>
      <c r="D13">
        <v>20</v>
      </c>
      <c r="E13">
        <v>24</v>
      </c>
      <c r="F13">
        <v>21</v>
      </c>
      <c r="G13">
        <v>20</v>
      </c>
      <c r="H13">
        <v>24</v>
      </c>
      <c r="I13">
        <v>14</v>
      </c>
      <c r="J13">
        <v>16</v>
      </c>
      <c r="K13">
        <v>9</v>
      </c>
      <c r="L13">
        <v>86</v>
      </c>
      <c r="M13">
        <v>80</v>
      </c>
      <c r="N13">
        <v>65</v>
      </c>
      <c r="O13">
        <v>87</v>
      </c>
      <c r="P13">
        <f>AVERAGE(C13:K13)</f>
        <v>18.777777777777779</v>
      </c>
      <c r="Q13">
        <f>AVERAGE(L13:O13)</f>
        <v>79.5</v>
      </c>
      <c r="R13">
        <f>SUM(C13:O13)</f>
        <v>487</v>
      </c>
      <c r="S13" s="1">
        <f>ROUND(R13/$R$2*100,0)</f>
        <v>78</v>
      </c>
      <c r="T13" t="str" cm="1">
        <f t="array" ref="T13">_xlfn.IFS(S13&gt;=93,"A",S13&gt;=90,"A-",S13&gt;=87,"B+",S13&gt;=83,"B",S13&gt;=80,"B-",S13&gt;=77,"C+",S13&gt;=73,"C",S13&gt;=70,"C-",S13&gt;=67,"D+",S13&gt;=63,"D",S13&gt;=60,"D-",S13&lt;60,"F")</f>
        <v>C+</v>
      </c>
    </row>
    <row r="14" spans="1:20" x14ac:dyDescent="0.25">
      <c r="A14" t="s">
        <v>30</v>
      </c>
      <c r="B14" t="s">
        <v>31</v>
      </c>
      <c r="C14">
        <v>21</v>
      </c>
      <c r="D14">
        <v>22</v>
      </c>
      <c r="E14">
        <v>23</v>
      </c>
      <c r="F14">
        <v>21</v>
      </c>
      <c r="G14">
        <v>24</v>
      </c>
      <c r="H14">
        <v>24</v>
      </c>
      <c r="I14">
        <v>22</v>
      </c>
      <c r="J14">
        <v>22</v>
      </c>
      <c r="K14">
        <v>21</v>
      </c>
      <c r="L14">
        <v>78</v>
      </c>
      <c r="M14">
        <v>82</v>
      </c>
      <c r="N14">
        <v>71</v>
      </c>
      <c r="O14">
        <v>79</v>
      </c>
      <c r="P14">
        <f>AVERAGE(C14:K14)</f>
        <v>22.222222222222221</v>
      </c>
      <c r="Q14">
        <f>AVERAGE(L14:O14)</f>
        <v>77.5</v>
      </c>
      <c r="R14">
        <f>SUM(C14:O14)</f>
        <v>510</v>
      </c>
      <c r="S14" s="1">
        <f>ROUND(R14/$R$2*100,0)</f>
        <v>82</v>
      </c>
      <c r="T14" t="str" cm="1">
        <f t="array" ref="T14">_xlfn.IFS(S14&gt;=93,"A",S14&gt;=90,"A-",S14&gt;=87,"B+",S14&gt;=83,"B",S14&gt;=80,"B-",S14&gt;=77,"C+",S14&gt;=73,"C",S14&gt;=70,"C-",S14&gt;=67,"D+",S14&gt;=63,"D",S14&gt;=60,"D-",S14&lt;60,"F")</f>
        <v>B-</v>
      </c>
    </row>
    <row r="15" spans="1:20" x14ac:dyDescent="0.25">
      <c r="A15" t="s">
        <v>26</v>
      </c>
      <c r="B15" t="s">
        <v>42</v>
      </c>
      <c r="C15">
        <v>22</v>
      </c>
      <c r="D15">
        <v>22</v>
      </c>
      <c r="E15">
        <v>21</v>
      </c>
      <c r="F15">
        <v>23</v>
      </c>
      <c r="G15">
        <v>21</v>
      </c>
      <c r="H15">
        <v>23</v>
      </c>
      <c r="I15">
        <v>22</v>
      </c>
      <c r="J15">
        <v>25</v>
      </c>
      <c r="K15">
        <v>20</v>
      </c>
      <c r="L15">
        <v>58</v>
      </c>
      <c r="M15">
        <v>100</v>
      </c>
      <c r="N15">
        <v>98</v>
      </c>
      <c r="O15">
        <v>89</v>
      </c>
      <c r="P15">
        <f>AVERAGE(C15:K15)</f>
        <v>22.111111111111111</v>
      </c>
      <c r="Q15">
        <f>AVERAGE(L15:O15)</f>
        <v>86.25</v>
      </c>
      <c r="R15">
        <f>SUM(C15:O15)</f>
        <v>544</v>
      </c>
      <c r="S15" s="1">
        <f>ROUND(R15/$R$2*100,0)</f>
        <v>87</v>
      </c>
      <c r="T15" t="str" cm="1">
        <f t="array" ref="T15">_xlfn.IFS(S15&gt;=93,"A",S15&gt;=90,"A-",S15&gt;=87,"B+",S15&gt;=83,"B",S15&gt;=80,"B-",S15&gt;=77,"C+",S15&gt;=73,"C",S15&gt;=70,"C-",S15&gt;=67,"D+",S15&gt;=63,"D",S15&gt;=60,"D-",S15&lt;60,"F")</f>
        <v>B+</v>
      </c>
    </row>
    <row r="16" spans="1:20" x14ac:dyDescent="0.25">
      <c r="A16" t="s">
        <v>40</v>
      </c>
      <c r="B16" t="s">
        <v>41</v>
      </c>
      <c r="C16">
        <v>24</v>
      </c>
      <c r="D16">
        <v>24</v>
      </c>
      <c r="E16">
        <v>22</v>
      </c>
      <c r="F16">
        <v>24</v>
      </c>
      <c r="G16">
        <v>21</v>
      </c>
      <c r="H16">
        <v>24</v>
      </c>
      <c r="I16">
        <v>8</v>
      </c>
      <c r="J16">
        <v>15</v>
      </c>
      <c r="K16">
        <v>8</v>
      </c>
      <c r="L16">
        <v>84</v>
      </c>
      <c r="M16">
        <v>60</v>
      </c>
      <c r="N16">
        <v>56</v>
      </c>
      <c r="O16">
        <v>63</v>
      </c>
      <c r="P16">
        <f>AVERAGE(C16:K16)</f>
        <v>18.888888888888889</v>
      </c>
      <c r="Q16">
        <f>AVERAGE(L16:O16)</f>
        <v>65.75</v>
      </c>
      <c r="R16">
        <f>SUM(C16:O16)</f>
        <v>433</v>
      </c>
      <c r="S16" s="1">
        <f>ROUND(R16/$R$2*100,0)</f>
        <v>69</v>
      </c>
      <c r="T16" t="str" cm="1">
        <f t="array" ref="T16">_xlfn.IFS(S16&gt;=93,"A",S16&gt;=90,"A-",S16&gt;=87,"B+",S16&gt;=83,"B",S16&gt;=80,"B-",S16&gt;=77,"C+",S16&gt;=73,"C",S16&gt;=70,"C-",S16&gt;=67,"D+",S16&gt;=63,"D",S16&gt;=60,"D-",S16&lt;60,"F")</f>
        <v>D+</v>
      </c>
    </row>
    <row r="17" spans="1:20" x14ac:dyDescent="0.25">
      <c r="A17" t="s">
        <v>22</v>
      </c>
      <c r="B17" t="s">
        <v>23</v>
      </c>
      <c r="C17">
        <v>22</v>
      </c>
      <c r="D17">
        <v>20</v>
      </c>
      <c r="E17">
        <v>13</v>
      </c>
      <c r="F17">
        <v>17</v>
      </c>
      <c r="G17">
        <v>25</v>
      </c>
      <c r="H17">
        <v>25</v>
      </c>
      <c r="I17">
        <v>7</v>
      </c>
      <c r="J17">
        <v>16</v>
      </c>
      <c r="K17">
        <v>10</v>
      </c>
      <c r="L17">
        <v>49</v>
      </c>
      <c r="M17">
        <v>60</v>
      </c>
      <c r="N17">
        <v>53</v>
      </c>
      <c r="O17">
        <v>64</v>
      </c>
      <c r="P17">
        <f>AVERAGE(C17:K17)</f>
        <v>17.222222222222221</v>
      </c>
      <c r="Q17">
        <f>AVERAGE(L17:O17)</f>
        <v>56.5</v>
      </c>
      <c r="R17">
        <f>SUM(C17:O17)</f>
        <v>381</v>
      </c>
      <c r="S17" s="1">
        <f>ROUND(R17/$R$2*100,0)</f>
        <v>61</v>
      </c>
      <c r="T17" t="str" cm="1">
        <f t="array" ref="T17">_xlfn.IFS(S17&gt;=93,"A",S17&gt;=90,"A-",S17&gt;=87,"B+",S17&gt;=83,"B",S17&gt;=80,"B-",S17&gt;=77,"C+",S17&gt;=73,"C",S17&gt;=70,"C-",S17&gt;=67,"D+",S17&gt;=63,"D",S17&gt;=60,"D-",S17&lt;60,"F")</f>
        <v>D-</v>
      </c>
    </row>
    <row r="18" spans="1:20" x14ac:dyDescent="0.25">
      <c r="A18" t="s">
        <v>28</v>
      </c>
      <c r="B18" t="s">
        <v>29</v>
      </c>
      <c r="C18">
        <v>25</v>
      </c>
      <c r="D18">
        <v>18</v>
      </c>
      <c r="E18">
        <v>15</v>
      </c>
      <c r="F18">
        <v>22</v>
      </c>
      <c r="G18">
        <v>21</v>
      </c>
      <c r="H18">
        <v>25</v>
      </c>
      <c r="I18">
        <v>15</v>
      </c>
      <c r="J18">
        <v>0</v>
      </c>
      <c r="K18">
        <v>24</v>
      </c>
      <c r="L18">
        <v>60</v>
      </c>
      <c r="M18">
        <v>80</v>
      </c>
      <c r="N18">
        <v>70</v>
      </c>
      <c r="O18">
        <v>80</v>
      </c>
      <c r="P18">
        <f>AVERAGE(C18:K18)</f>
        <v>18.333333333333332</v>
      </c>
      <c r="Q18">
        <f>AVERAGE(L18:O18)</f>
        <v>72.5</v>
      </c>
      <c r="R18">
        <f>SUM(C18:O18)</f>
        <v>455</v>
      </c>
      <c r="S18" s="1">
        <f>ROUND(R18/$R$2*100,0)</f>
        <v>73</v>
      </c>
      <c r="T18" t="str" cm="1">
        <f t="array" ref="T18">_xlfn.IFS(S18&gt;=93,"A",S18&gt;=90,"A-",S18&gt;=87,"B+",S18&gt;=83,"B",S18&gt;=80,"B-",S18&gt;=77,"C+",S18&gt;=73,"C",S18&gt;=70,"C-",S18&gt;=67,"D+",S18&gt;=63,"D",S18&gt;=60,"D-",S18&lt;60,"F")</f>
        <v>C</v>
      </c>
    </row>
    <row r="19" spans="1:20" x14ac:dyDescent="0.25">
      <c r="A19" t="s">
        <v>36</v>
      </c>
      <c r="B19" t="s">
        <v>37</v>
      </c>
      <c r="C19">
        <v>17</v>
      </c>
      <c r="D19">
        <v>20</v>
      </c>
      <c r="E19">
        <v>14</v>
      </c>
      <c r="F19">
        <v>16</v>
      </c>
      <c r="G19">
        <v>24</v>
      </c>
      <c r="H19">
        <v>20</v>
      </c>
      <c r="I19">
        <v>15</v>
      </c>
      <c r="J19">
        <v>20</v>
      </c>
      <c r="K19">
        <v>10</v>
      </c>
      <c r="L19">
        <v>84</v>
      </c>
      <c r="M19">
        <v>52</v>
      </c>
      <c r="N19">
        <v>75</v>
      </c>
      <c r="O19">
        <v>66</v>
      </c>
      <c r="P19">
        <f>AVERAGE(C19:K19)</f>
        <v>17.333333333333332</v>
      </c>
      <c r="Q19">
        <f>AVERAGE(L19:O19)</f>
        <v>69.25</v>
      </c>
      <c r="R19">
        <f>SUM(C19:O19)</f>
        <v>433</v>
      </c>
      <c r="S19" s="1">
        <f>ROUND(R19/$R$2*100,0)</f>
        <v>69</v>
      </c>
      <c r="T19" t="str" cm="1">
        <f t="array" ref="T19">_xlfn.IFS(S19&gt;=93,"A",S19&gt;=90,"A-",S19&gt;=87,"B+",S19&gt;=83,"B",S19&gt;=80,"B-",S19&gt;=77,"C+",S19&gt;=73,"C",S19&gt;=70,"C-",S19&gt;=67,"D+",S19&gt;=63,"D",S19&gt;=60,"D-",S19&lt;60,"F")</f>
        <v>D+</v>
      </c>
    </row>
    <row r="20" spans="1:20" x14ac:dyDescent="0.25">
      <c r="A20" t="s">
        <v>16</v>
      </c>
      <c r="B20" t="s">
        <v>17</v>
      </c>
      <c r="C20">
        <v>18</v>
      </c>
      <c r="D20">
        <v>23</v>
      </c>
      <c r="E20">
        <v>23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78</v>
      </c>
      <c r="M20">
        <v>0</v>
      </c>
      <c r="N20">
        <v>0</v>
      </c>
      <c r="O20">
        <v>0</v>
      </c>
      <c r="P20">
        <f>AVERAGE(C20:K20)</f>
        <v>7.1111111111111107</v>
      </c>
      <c r="Q20">
        <f>AVERAGE(L20:O20)</f>
        <v>19.5</v>
      </c>
      <c r="R20">
        <f>SUM(C20:O20)</f>
        <v>142</v>
      </c>
      <c r="S20" s="1">
        <f>ROUND(R20/$R$2*100,0)</f>
        <v>23</v>
      </c>
      <c r="T20" t="str" cm="1">
        <f t="array" ref="T20">_xlfn.IFS(S20&gt;=93,"A",S20&gt;=90,"A-",S20&gt;=87,"B+",S20&gt;=83,"B",S20&gt;=80,"B-",S20&gt;=77,"C+",S20&gt;=73,"C",S20&gt;=70,"C-",S20&gt;=67,"D+",S20&gt;=63,"D",S20&gt;=60,"D-",S20&lt;60,"F")</f>
        <v>F</v>
      </c>
    </row>
    <row r="21" spans="1:20" x14ac:dyDescent="0.25">
      <c r="A21" t="s">
        <v>32</v>
      </c>
      <c r="B21" t="s">
        <v>33</v>
      </c>
      <c r="C21">
        <v>21</v>
      </c>
      <c r="D21">
        <v>21</v>
      </c>
      <c r="E21">
        <v>14</v>
      </c>
      <c r="F21">
        <v>23</v>
      </c>
      <c r="G21">
        <v>20</v>
      </c>
      <c r="H21">
        <v>20</v>
      </c>
      <c r="I21">
        <v>19</v>
      </c>
      <c r="J21">
        <v>21</v>
      </c>
      <c r="K21">
        <v>15</v>
      </c>
      <c r="L21">
        <v>56</v>
      </c>
      <c r="M21">
        <v>70</v>
      </c>
      <c r="N21">
        <v>36</v>
      </c>
      <c r="O21">
        <v>67</v>
      </c>
      <c r="P21">
        <f>AVERAGE(C21:K21)</f>
        <v>19.333333333333332</v>
      </c>
      <c r="Q21">
        <f>AVERAGE(L21:O21)</f>
        <v>57.25</v>
      </c>
      <c r="R21">
        <f>SUM(C21:O21)</f>
        <v>403</v>
      </c>
      <c r="S21" s="1">
        <f>ROUND(R21/$R$2*100,0)</f>
        <v>64</v>
      </c>
      <c r="T21" t="str" cm="1">
        <f t="array" ref="T21">_xlfn.IFS(S21&gt;=93,"A",S21&gt;=90,"A-",S21&gt;=87,"B+",S21&gt;=83,"B",S21&gt;=80,"B-",S21&gt;=77,"C+",S21&gt;=73,"C",S21&gt;=70,"C-",S21&gt;=67,"D+",S21&gt;=63,"D",S21&gt;=60,"D-",S21&lt;60,"F")</f>
        <v>D</v>
      </c>
    </row>
  </sheetData>
  <conditionalFormatting sqref="Q3:Q2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21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{7499A3EC-1EA5-4809-A5F8-F798113F6E7B}</x14:id>
        </ext>
      </extLst>
    </cfRule>
  </conditionalFormatting>
  <conditionalFormatting sqref="R3:R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499A3EC-1EA5-4809-A5F8-F798113F6E7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S3:S21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3B90-3A2E-4C5F-82B9-A47C00FC9896}">
  <sheetPr>
    <tabColor theme="3"/>
  </sheetPr>
  <dimension ref="A1:Q27"/>
  <sheetViews>
    <sheetView tabSelected="1" workbookViewId="0">
      <selection activeCell="U22" sqref="U22"/>
    </sheetView>
  </sheetViews>
  <sheetFormatPr defaultRowHeight="15" x14ac:dyDescent="0.25"/>
  <cols>
    <col min="12" max="12" width="7" bestFit="1" customWidth="1"/>
    <col min="13" max="13" width="8.140625" bestFit="1" customWidth="1"/>
    <col min="14" max="14" width="11.42578125" bestFit="1" customWidth="1"/>
    <col min="15" max="15" width="12.5703125" bestFit="1" customWidth="1"/>
    <col min="16" max="16" width="14.85546875" bestFit="1" customWidth="1"/>
    <col min="17" max="17" width="18.85546875" bestFit="1" customWidth="1"/>
  </cols>
  <sheetData>
    <row r="1" spans="1:17" x14ac:dyDescent="0.25">
      <c r="A1" t="str">
        <f>Details!A1</f>
        <v>First Name</v>
      </c>
      <c r="B1" t="str">
        <f>Details!B1</f>
        <v>Last Name</v>
      </c>
      <c r="C1" t="str">
        <f>Details!C1</f>
        <v>Essay 1</v>
      </c>
      <c r="D1" t="str">
        <f>Details!D1</f>
        <v>Essay 2</v>
      </c>
      <c r="E1" t="str">
        <f>Details!E1</f>
        <v>Essay 3</v>
      </c>
      <c r="F1" t="str">
        <f>Details!F1</f>
        <v>Essay 4</v>
      </c>
      <c r="G1" t="str">
        <f>Details!G1</f>
        <v>Essay 5</v>
      </c>
      <c r="H1" t="str">
        <f>Details!H1</f>
        <v>Essay 6</v>
      </c>
      <c r="I1" t="str">
        <f>Details!I1</f>
        <v>Essay 7</v>
      </c>
      <c r="J1" t="str">
        <f>Details!J1</f>
        <v>Essay 8</v>
      </c>
      <c r="K1" t="str">
        <f>Details!K1</f>
        <v>Essay 9</v>
      </c>
      <c r="L1" t="s">
        <v>63</v>
      </c>
      <c r="M1" t="s">
        <v>61</v>
      </c>
      <c r="N1" t="s">
        <v>62</v>
      </c>
      <c r="O1" t="s">
        <v>64</v>
      </c>
      <c r="P1" t="s">
        <v>65</v>
      </c>
      <c r="Q1" t="s">
        <v>66</v>
      </c>
    </row>
    <row r="2" spans="1:17" x14ac:dyDescent="0.25">
      <c r="A2" t="str">
        <f>Details!A3</f>
        <v>Thaddeus</v>
      </c>
      <c r="B2" t="str">
        <f>Details!B3</f>
        <v>Windler</v>
      </c>
      <c r="C2">
        <f>Details!C3</f>
        <v>0</v>
      </c>
      <c r="D2">
        <f>Details!D3</f>
        <v>20</v>
      </c>
      <c r="E2">
        <f>Details!E3</f>
        <v>21</v>
      </c>
      <c r="F2">
        <f>Details!F3</f>
        <v>23</v>
      </c>
      <c r="G2">
        <f>Details!G3</f>
        <v>23</v>
      </c>
      <c r="H2">
        <f>Details!H3</f>
        <v>20</v>
      </c>
      <c r="I2">
        <f>Details!I3</f>
        <v>0</v>
      </c>
      <c r="J2">
        <f>Details!J3</f>
        <v>21</v>
      </c>
      <c r="K2">
        <f>Details!K3</f>
        <v>10</v>
      </c>
      <c r="L2">
        <f>SUM(C2:K2)</f>
        <v>138</v>
      </c>
      <c r="M2" s="2">
        <f>ROUND(L2/$L$21*100,0)</f>
        <v>61</v>
      </c>
      <c r="N2" t="str" cm="1">
        <f t="array" ref="N2">_xlfn.IFS(M2&gt;=93,"A",M2&gt;=90,"A-",M2&gt;=87,"B+",M2&gt;=83,"B",M2&gt;=80,"B-",M2&gt;=77,"C+",M2&gt;=73,"C",M2&gt;=70,"C-",M2&gt;=67,"D+",M2&gt;=63,"D",M2&gt;=60,"D-",M2&lt;60,"F")</f>
        <v>D-</v>
      </c>
      <c r="O2">
        <f>L2-MIN(C2:K2)</f>
        <v>138</v>
      </c>
      <c r="P2">
        <f t="shared" ref="P2:P20" si="0">ROUND(O2/($L$21-25)*100,0)</f>
        <v>69</v>
      </c>
      <c r="Q2" t="str" cm="1">
        <f t="array" ref="Q2">_xlfn.IFS(P2&gt;=93,"A",P2&gt;=90,"A-",P2&gt;=87,"B+",P2&gt;=83,"B",P2&gt;=80,"B-",P2&gt;=77,"C+",P2&gt;=73,"C",P2&gt;=70,"C-",P2&gt;=67,"D+",P2&gt;=63,"D",P2&gt;=60,"D-",P2&lt;60,"F")</f>
        <v>D+</v>
      </c>
    </row>
    <row r="3" spans="1:17" x14ac:dyDescent="0.25">
      <c r="A3" t="str">
        <f>Details!A4</f>
        <v>Nolan</v>
      </c>
      <c r="B3" t="str">
        <f>Details!B4</f>
        <v>Buccino</v>
      </c>
      <c r="C3">
        <f>Details!C4</f>
        <v>21</v>
      </c>
      <c r="D3">
        <f>Details!D4</f>
        <v>23</v>
      </c>
      <c r="E3">
        <f>Details!E4</f>
        <v>22</v>
      </c>
      <c r="F3">
        <f>Details!F4</f>
        <v>23</v>
      </c>
      <c r="G3">
        <f>Details!G4</f>
        <v>23</v>
      </c>
      <c r="H3">
        <f>Details!H4</f>
        <v>22</v>
      </c>
      <c r="I3">
        <f>Details!I4</f>
        <v>21</v>
      </c>
      <c r="J3">
        <f>Details!J4</f>
        <v>21</v>
      </c>
      <c r="K3">
        <f>Details!K4</f>
        <v>22</v>
      </c>
      <c r="L3">
        <f t="shared" ref="L3:L21" si="1">SUM(C3:K3)</f>
        <v>198</v>
      </c>
      <c r="M3" s="2">
        <f t="shared" ref="M3:M21" si="2">ROUND(L3/$L$21*100,0)</f>
        <v>88</v>
      </c>
      <c r="N3" t="str" cm="1">
        <f t="array" ref="N3">_xlfn.IFS(M3&gt;=93,"A",M3&gt;=90,"A-",M3&gt;=87,"B+",M3&gt;=83,"B",M3&gt;=80,"B-",M3&gt;=77,"C+",M3&gt;=73,"C",M3&gt;=70,"C-",M3&gt;=67,"D+",M3&gt;=63,"D",M3&gt;=60,"D-",M3&lt;60,"F")</f>
        <v>B+</v>
      </c>
      <c r="O3">
        <f t="shared" ref="O3:O21" si="3">L3-MIN(C3:K3)</f>
        <v>177</v>
      </c>
      <c r="P3">
        <f t="shared" si="0"/>
        <v>89</v>
      </c>
      <c r="Q3" t="str" cm="1">
        <f t="array" ref="Q3">_xlfn.IFS(P3&gt;=93,"A",P3&gt;=90,"A-",P3&gt;=87,"B+",P3&gt;=83,"B",P3&gt;=80,"B-",P3&gt;=77,"C+",P3&gt;=73,"C",P3&gt;=70,"C-",P3&gt;=67,"D+",P3&gt;=63,"D",P3&gt;=60,"D-",P3&lt;60,"F")</f>
        <v>B+</v>
      </c>
    </row>
    <row r="4" spans="1:17" x14ac:dyDescent="0.25">
      <c r="A4" t="str">
        <f>Details!A5</f>
        <v>Darius</v>
      </c>
      <c r="B4" t="str">
        <f>Details!B5</f>
        <v>Butorac</v>
      </c>
      <c r="C4">
        <f>Details!C5</f>
        <v>24</v>
      </c>
      <c r="D4">
        <f>Details!D5</f>
        <v>20</v>
      </c>
      <c r="E4">
        <f>Details!E5</f>
        <v>21</v>
      </c>
      <c r="F4">
        <f>Details!F5</f>
        <v>21</v>
      </c>
      <c r="G4">
        <f>Details!G5</f>
        <v>24</v>
      </c>
      <c r="H4">
        <f>Details!H5</f>
        <v>23</v>
      </c>
      <c r="I4">
        <f>Details!I5</f>
        <v>19</v>
      </c>
      <c r="J4">
        <f>Details!J5</f>
        <v>23</v>
      </c>
      <c r="K4">
        <f>Details!K5</f>
        <v>16</v>
      </c>
      <c r="L4">
        <f t="shared" si="1"/>
        <v>191</v>
      </c>
      <c r="M4" s="2">
        <f t="shared" si="2"/>
        <v>85</v>
      </c>
      <c r="N4" t="str" cm="1">
        <f t="array" ref="N4">_xlfn.IFS(M4&gt;=93,"A",M4&gt;=90,"A-",M4&gt;=87,"B+",M4&gt;=83,"B",M4&gt;=80,"B-",M4&gt;=77,"C+",M4&gt;=73,"C",M4&gt;=70,"C-",M4&gt;=67,"D+",M4&gt;=63,"D",M4&gt;=60,"D-",M4&lt;60,"F")</f>
        <v>B</v>
      </c>
      <c r="O4">
        <f t="shared" si="3"/>
        <v>175</v>
      </c>
      <c r="P4">
        <f t="shared" si="0"/>
        <v>88</v>
      </c>
      <c r="Q4" t="str" cm="1">
        <f t="array" ref="Q4">_xlfn.IFS(P4&gt;=93,"A",P4&gt;=90,"A-",P4&gt;=87,"B+",P4&gt;=83,"B",P4&gt;=80,"B-",P4&gt;=77,"C+",P4&gt;=73,"C",P4&gt;=70,"C-",P4&gt;=67,"D+",P4&gt;=63,"D",P4&gt;=60,"D-",P4&lt;60,"F")</f>
        <v>B+</v>
      </c>
    </row>
    <row r="5" spans="1:17" x14ac:dyDescent="0.25">
      <c r="A5" t="str">
        <f>Details!A6</f>
        <v>Moses</v>
      </c>
      <c r="B5" t="str">
        <f>Details!B6</f>
        <v>Butzlaff</v>
      </c>
      <c r="C5">
        <f>Details!C6</f>
        <v>21</v>
      </c>
      <c r="D5">
        <f>Details!D6</f>
        <v>24</v>
      </c>
      <c r="E5">
        <f>Details!E6</f>
        <v>24</v>
      </c>
      <c r="F5">
        <f>Details!F6</f>
        <v>22</v>
      </c>
      <c r="G5">
        <f>Details!G6</f>
        <v>25</v>
      </c>
      <c r="H5">
        <f>Details!H6</f>
        <v>21</v>
      </c>
      <c r="I5">
        <f>Details!I6</f>
        <v>20</v>
      </c>
      <c r="J5">
        <f>Details!J6</f>
        <v>20</v>
      </c>
      <c r="K5">
        <f>Details!K6</f>
        <v>23</v>
      </c>
      <c r="L5">
        <f t="shared" si="1"/>
        <v>200</v>
      </c>
      <c r="M5" s="2">
        <f t="shared" si="2"/>
        <v>89</v>
      </c>
      <c r="N5" t="str" cm="1">
        <f t="array" ref="N5">_xlfn.IFS(M5&gt;=93,"A",M5&gt;=90,"A-",M5&gt;=87,"B+",M5&gt;=83,"B",M5&gt;=80,"B-",M5&gt;=77,"C+",M5&gt;=73,"C",M5&gt;=70,"C-",M5&gt;=67,"D+",M5&gt;=63,"D",M5&gt;=60,"D-",M5&lt;60,"F")</f>
        <v>B+</v>
      </c>
      <c r="O5">
        <f t="shared" si="3"/>
        <v>180</v>
      </c>
      <c r="P5">
        <f t="shared" si="0"/>
        <v>90</v>
      </c>
      <c r="Q5" t="str" cm="1">
        <f t="array" ref="Q5">_xlfn.IFS(P5&gt;=93,"A",P5&gt;=90,"A-",P5&gt;=87,"B+",P5&gt;=83,"B",P5&gt;=80,"B-",P5&gt;=77,"C+",P5&gt;=73,"C",P5&gt;=70,"C-",P5&gt;=67,"D+",P5&gt;=63,"D",P5&gt;=60,"D-",P5&lt;60,"F")</f>
        <v>A-</v>
      </c>
    </row>
    <row r="6" spans="1:17" x14ac:dyDescent="0.25">
      <c r="A6" t="str">
        <f>Details!A7</f>
        <v>Melodee</v>
      </c>
      <c r="B6" t="str">
        <f>Details!B7</f>
        <v>Czaplicki</v>
      </c>
      <c r="C6">
        <f>Details!C7</f>
        <v>25</v>
      </c>
      <c r="D6">
        <f>Details!D7</f>
        <v>25</v>
      </c>
      <c r="E6">
        <f>Details!E7</f>
        <v>23</v>
      </c>
      <c r="F6">
        <f>Details!F7</f>
        <v>23</v>
      </c>
      <c r="G6">
        <f>Details!G7</f>
        <v>25</v>
      </c>
      <c r="H6">
        <f>Details!H7</f>
        <v>25</v>
      </c>
      <c r="I6">
        <f>Details!I7</f>
        <v>21</v>
      </c>
      <c r="J6">
        <f>Details!J7</f>
        <v>23</v>
      </c>
      <c r="K6">
        <f>Details!K7</f>
        <v>22</v>
      </c>
      <c r="L6">
        <f t="shared" si="1"/>
        <v>212</v>
      </c>
      <c r="M6" s="2">
        <f t="shared" si="2"/>
        <v>94</v>
      </c>
      <c r="N6" t="str" cm="1">
        <f t="array" ref="N6">_xlfn.IFS(M6&gt;=93,"A",M6&gt;=90,"A-",M6&gt;=87,"B+",M6&gt;=83,"B",M6&gt;=80,"B-",M6&gt;=77,"C+",M6&gt;=73,"C",M6&gt;=70,"C-",M6&gt;=67,"D+",M6&gt;=63,"D",M6&gt;=60,"D-",M6&lt;60,"F")</f>
        <v>A</v>
      </c>
      <c r="O6">
        <f t="shared" si="3"/>
        <v>191</v>
      </c>
      <c r="P6">
        <f t="shared" si="0"/>
        <v>96</v>
      </c>
      <c r="Q6" t="str" cm="1">
        <f t="array" ref="Q6">_xlfn.IFS(P6&gt;=93,"A",P6&gt;=90,"A-",P6&gt;=87,"B+",P6&gt;=83,"B",P6&gt;=80,"B-",P6&gt;=77,"C+",P6&gt;=73,"C",P6&gt;=70,"C-",P6&gt;=67,"D+",P6&gt;=63,"D",P6&gt;=60,"D-",P6&lt;60,"F")</f>
        <v>A</v>
      </c>
    </row>
    <row r="7" spans="1:17" x14ac:dyDescent="0.25">
      <c r="A7" t="str">
        <f>Details!A8</f>
        <v>Lucilla</v>
      </c>
      <c r="B7" t="str">
        <f>Details!B8</f>
        <v>Dettinger</v>
      </c>
      <c r="C7">
        <f>Details!C8</f>
        <v>19</v>
      </c>
      <c r="D7">
        <f>Details!D8</f>
        <v>0</v>
      </c>
      <c r="E7">
        <f>Details!E8</f>
        <v>10</v>
      </c>
      <c r="F7">
        <f>Details!F8</f>
        <v>15</v>
      </c>
      <c r="G7">
        <f>Details!G8</f>
        <v>25</v>
      </c>
      <c r="H7">
        <f>Details!H8</f>
        <v>0</v>
      </c>
      <c r="I7">
        <f>Details!I8</f>
        <v>0</v>
      </c>
      <c r="J7">
        <f>Details!J8</f>
        <v>19</v>
      </c>
      <c r="K7">
        <f>Details!K8</f>
        <v>17</v>
      </c>
      <c r="L7">
        <f t="shared" si="1"/>
        <v>105</v>
      </c>
      <c r="M7" s="2">
        <f t="shared" si="2"/>
        <v>47</v>
      </c>
      <c r="N7" t="str" cm="1">
        <f t="array" ref="N7">_xlfn.IFS(M7&gt;=93,"A",M7&gt;=90,"A-",M7&gt;=87,"B+",M7&gt;=83,"B",M7&gt;=80,"B-",M7&gt;=77,"C+",M7&gt;=73,"C",M7&gt;=70,"C-",M7&gt;=67,"D+",M7&gt;=63,"D",M7&gt;=60,"D-",M7&lt;60,"F")</f>
        <v>F</v>
      </c>
      <c r="O7">
        <f t="shared" si="3"/>
        <v>105</v>
      </c>
      <c r="P7">
        <f t="shared" si="0"/>
        <v>53</v>
      </c>
      <c r="Q7" t="str" cm="1">
        <f t="array" ref="Q7">_xlfn.IFS(P7&gt;=93,"A",P7&gt;=90,"A-",P7&gt;=87,"B+",P7&gt;=83,"B",P7&gt;=80,"B-",P7&gt;=77,"C+",P7&gt;=73,"C",P7&gt;=70,"C-",P7&gt;=67,"D+",P7&gt;=63,"D",P7&gt;=60,"D-",P7&lt;60,"F")</f>
        <v>F</v>
      </c>
    </row>
    <row r="8" spans="1:17" x14ac:dyDescent="0.25">
      <c r="A8" t="str">
        <f>Details!A9</f>
        <v>Merrilee</v>
      </c>
      <c r="B8" t="str">
        <f>Details!B9</f>
        <v>Faretra</v>
      </c>
      <c r="C8">
        <f>Details!C9</f>
        <v>17</v>
      </c>
      <c r="D8">
        <f>Details!D9</f>
        <v>23</v>
      </c>
      <c r="E8">
        <f>Details!E9</f>
        <v>7</v>
      </c>
      <c r="F8">
        <f>Details!F9</f>
        <v>21</v>
      </c>
      <c r="G8">
        <f>Details!G9</f>
        <v>23</v>
      </c>
      <c r="H8">
        <f>Details!H9</f>
        <v>25</v>
      </c>
      <c r="I8">
        <f>Details!I9</f>
        <v>0</v>
      </c>
      <c r="J8">
        <f>Details!J9</f>
        <v>0</v>
      </c>
      <c r="K8">
        <f>Details!K9</f>
        <v>0</v>
      </c>
      <c r="L8">
        <f t="shared" si="1"/>
        <v>116</v>
      </c>
      <c r="M8" s="2">
        <f t="shared" si="2"/>
        <v>52</v>
      </c>
      <c r="N8" t="str" cm="1">
        <f t="array" ref="N8">_xlfn.IFS(M8&gt;=93,"A",M8&gt;=90,"A-",M8&gt;=87,"B+",M8&gt;=83,"B",M8&gt;=80,"B-",M8&gt;=77,"C+",M8&gt;=73,"C",M8&gt;=70,"C-",M8&gt;=67,"D+",M8&gt;=63,"D",M8&gt;=60,"D-",M8&lt;60,"F")</f>
        <v>F</v>
      </c>
      <c r="O8">
        <f t="shared" si="3"/>
        <v>116</v>
      </c>
      <c r="P8">
        <f t="shared" si="0"/>
        <v>58</v>
      </c>
      <c r="Q8" t="str" cm="1">
        <f t="array" ref="Q8">_xlfn.IFS(P8&gt;=93,"A",P8&gt;=90,"A-",P8&gt;=87,"B+",P8&gt;=83,"B",P8&gt;=80,"B-",P8&gt;=77,"C+",P8&gt;=73,"C",P8&gt;=70,"C-",P8&gt;=67,"D+",P8&gt;=63,"D",P8&gt;=60,"D-",P8&lt;60,"F")</f>
        <v>F</v>
      </c>
    </row>
    <row r="9" spans="1:17" x14ac:dyDescent="0.25">
      <c r="A9" t="str">
        <f>Details!A10</f>
        <v>Mose</v>
      </c>
      <c r="B9" t="str">
        <f>Details!B10</f>
        <v>Harvilchuck</v>
      </c>
      <c r="C9">
        <f>Details!C10</f>
        <v>24</v>
      </c>
      <c r="D9">
        <f>Details!D10</f>
        <v>25</v>
      </c>
      <c r="E9">
        <f>Details!E10</f>
        <v>25</v>
      </c>
      <c r="F9">
        <f>Details!F10</f>
        <v>25</v>
      </c>
      <c r="G9">
        <f>Details!G10</f>
        <v>24</v>
      </c>
      <c r="H9">
        <f>Details!H10</f>
        <v>25</v>
      </c>
      <c r="I9">
        <f>Details!I10</f>
        <v>23</v>
      </c>
      <c r="J9">
        <f>Details!J10</f>
        <v>25</v>
      </c>
      <c r="K9">
        <f>Details!K10</f>
        <v>24</v>
      </c>
      <c r="L9">
        <f t="shared" si="1"/>
        <v>220</v>
      </c>
      <c r="M9" s="2">
        <f t="shared" si="2"/>
        <v>98</v>
      </c>
      <c r="N9" t="str" cm="1">
        <f t="array" ref="N9">_xlfn.IFS(M9&gt;=93,"A",M9&gt;=90,"A-",M9&gt;=87,"B+",M9&gt;=83,"B",M9&gt;=80,"B-",M9&gt;=77,"C+",M9&gt;=73,"C",M9&gt;=70,"C-",M9&gt;=67,"D+",M9&gt;=63,"D",M9&gt;=60,"D-",M9&lt;60,"F")</f>
        <v>A</v>
      </c>
      <c r="O9">
        <f t="shared" si="3"/>
        <v>197</v>
      </c>
      <c r="P9">
        <f t="shared" si="0"/>
        <v>99</v>
      </c>
      <c r="Q9" t="str" cm="1">
        <f t="array" ref="Q9">_xlfn.IFS(P9&gt;=93,"A",P9&gt;=90,"A-",P9&gt;=87,"B+",P9&gt;=83,"B",P9&gt;=80,"B-",P9&gt;=77,"C+",P9&gt;=73,"C",P9&gt;=70,"C-",P9&gt;=67,"D+",P9&gt;=63,"D",P9&gt;=60,"D-",P9&lt;60,"F")</f>
        <v>A</v>
      </c>
    </row>
    <row r="10" spans="1:17" x14ac:dyDescent="0.25">
      <c r="A10" t="str">
        <f>Details!A11</f>
        <v>Natisha</v>
      </c>
      <c r="B10" t="str">
        <f>Details!B11</f>
        <v>Heppell</v>
      </c>
      <c r="C10">
        <f>Details!C11</f>
        <v>25</v>
      </c>
      <c r="D10">
        <f>Details!D11</f>
        <v>25</v>
      </c>
      <c r="E10">
        <f>Details!E11</f>
        <v>21</v>
      </c>
      <c r="F10">
        <f>Details!F11</f>
        <v>25</v>
      </c>
      <c r="G10">
        <f>Details!G11</f>
        <v>24</v>
      </c>
      <c r="H10">
        <f>Details!H11</f>
        <v>25</v>
      </c>
      <c r="I10">
        <f>Details!I11</f>
        <v>20</v>
      </c>
      <c r="J10">
        <f>Details!J11</f>
        <v>25</v>
      </c>
      <c r="K10">
        <f>Details!K11</f>
        <v>21</v>
      </c>
      <c r="L10">
        <f t="shared" si="1"/>
        <v>211</v>
      </c>
      <c r="M10" s="2">
        <f t="shared" si="2"/>
        <v>94</v>
      </c>
      <c r="N10" t="str" cm="1">
        <f t="array" ref="N10">_xlfn.IFS(M10&gt;=93,"A",M10&gt;=90,"A-",M10&gt;=87,"B+",M10&gt;=83,"B",M10&gt;=80,"B-",M10&gt;=77,"C+",M10&gt;=73,"C",M10&gt;=70,"C-",M10&gt;=67,"D+",M10&gt;=63,"D",M10&gt;=60,"D-",M10&lt;60,"F")</f>
        <v>A</v>
      </c>
      <c r="O10">
        <f t="shared" si="3"/>
        <v>191</v>
      </c>
      <c r="P10">
        <f t="shared" si="0"/>
        <v>96</v>
      </c>
      <c r="Q10" t="str" cm="1">
        <f t="array" ref="Q10">_xlfn.IFS(P10&gt;=93,"A",P10&gt;=90,"A-",P10&gt;=87,"B+",P10&gt;=83,"B",P10&gt;=80,"B-",P10&gt;=77,"C+",P10&gt;=73,"C",P10&gt;=70,"C-",P10&gt;=67,"D+",P10&gt;=63,"D",P10&gt;=60,"D-",P10&lt;60,"F")</f>
        <v>A</v>
      </c>
    </row>
    <row r="11" spans="1:17" x14ac:dyDescent="0.25">
      <c r="A11" t="str">
        <f>Details!A12</f>
        <v>Delsie</v>
      </c>
      <c r="B11" t="str">
        <f>Details!B12</f>
        <v>Hummons</v>
      </c>
      <c r="C11">
        <f>Details!C12</f>
        <v>21</v>
      </c>
      <c r="D11">
        <f>Details!D12</f>
        <v>20</v>
      </c>
      <c r="E11">
        <f>Details!E12</f>
        <v>18</v>
      </c>
      <c r="F11">
        <f>Details!F12</f>
        <v>22</v>
      </c>
      <c r="G11">
        <f>Details!G12</f>
        <v>20</v>
      </c>
      <c r="H11">
        <f>Details!H12</f>
        <v>21</v>
      </c>
      <c r="I11">
        <f>Details!I12</f>
        <v>21</v>
      </c>
      <c r="J11">
        <f>Details!J12</f>
        <v>20</v>
      </c>
      <c r="K11">
        <f>Details!K12</f>
        <v>22</v>
      </c>
      <c r="L11">
        <f t="shared" si="1"/>
        <v>185</v>
      </c>
      <c r="M11" s="2">
        <f t="shared" si="2"/>
        <v>82</v>
      </c>
      <c r="N11" t="str" cm="1">
        <f t="array" ref="N11">_xlfn.IFS(M11&gt;=93,"A",M11&gt;=90,"A-",M11&gt;=87,"B+",M11&gt;=83,"B",M11&gt;=80,"B-",M11&gt;=77,"C+",M11&gt;=73,"C",M11&gt;=70,"C-",M11&gt;=67,"D+",M11&gt;=63,"D",M11&gt;=60,"D-",M11&lt;60,"F")</f>
        <v>B-</v>
      </c>
      <c r="O11">
        <f t="shared" si="3"/>
        <v>167</v>
      </c>
      <c r="P11">
        <f t="shared" si="0"/>
        <v>84</v>
      </c>
      <c r="Q11" t="str" cm="1">
        <f t="array" ref="Q11">_xlfn.IFS(P11&gt;=93,"A",P11&gt;=90,"A-",P11&gt;=87,"B+",P11&gt;=83,"B",P11&gt;=80,"B-",P11&gt;=77,"C+",P11&gt;=73,"C",P11&gt;=70,"C-",P11&gt;=67,"D+",P11&gt;=63,"D",P11&gt;=60,"D-",P11&lt;60,"F")</f>
        <v>B</v>
      </c>
    </row>
    <row r="12" spans="1:17" x14ac:dyDescent="0.25">
      <c r="A12" t="str">
        <f>Details!A13</f>
        <v>Toi</v>
      </c>
      <c r="B12" t="str">
        <f>Details!B13</f>
        <v>Mieszala</v>
      </c>
      <c r="C12">
        <f>Details!C13</f>
        <v>21</v>
      </c>
      <c r="D12">
        <f>Details!D13</f>
        <v>20</v>
      </c>
      <c r="E12">
        <f>Details!E13</f>
        <v>24</v>
      </c>
      <c r="F12">
        <f>Details!F13</f>
        <v>21</v>
      </c>
      <c r="G12">
        <f>Details!G13</f>
        <v>20</v>
      </c>
      <c r="H12">
        <f>Details!H13</f>
        <v>24</v>
      </c>
      <c r="I12">
        <f>Details!I13</f>
        <v>14</v>
      </c>
      <c r="J12">
        <f>Details!J13</f>
        <v>16</v>
      </c>
      <c r="K12">
        <f>Details!K13</f>
        <v>9</v>
      </c>
      <c r="L12">
        <f t="shared" si="1"/>
        <v>169</v>
      </c>
      <c r="M12" s="2">
        <f t="shared" si="2"/>
        <v>75</v>
      </c>
      <c r="N12" t="str" cm="1">
        <f t="array" ref="N12">_xlfn.IFS(M12&gt;=93,"A",M12&gt;=90,"A-",M12&gt;=87,"B+",M12&gt;=83,"B",M12&gt;=80,"B-",M12&gt;=77,"C+",M12&gt;=73,"C",M12&gt;=70,"C-",M12&gt;=67,"D+",M12&gt;=63,"D",M12&gt;=60,"D-",M12&lt;60,"F")</f>
        <v>C</v>
      </c>
      <c r="O12">
        <f t="shared" si="3"/>
        <v>160</v>
      </c>
      <c r="P12">
        <f t="shared" si="0"/>
        <v>80</v>
      </c>
      <c r="Q12" t="str" cm="1">
        <f t="array" ref="Q12">_xlfn.IFS(P12&gt;=93,"A",P12&gt;=90,"A-",P12&gt;=87,"B+",P12&gt;=83,"B",P12&gt;=80,"B-",P12&gt;=77,"C+",P12&gt;=73,"C",P12&gt;=70,"C-",P12&gt;=67,"D+",P12&gt;=63,"D",P12&gt;=60,"D-",P12&lt;60,"F")</f>
        <v>B-</v>
      </c>
    </row>
    <row r="13" spans="1:17" x14ac:dyDescent="0.25">
      <c r="A13" t="str">
        <f>Details!A14</f>
        <v>Rivka</v>
      </c>
      <c r="B13" t="str">
        <f>Details!B14</f>
        <v>Remmele</v>
      </c>
      <c r="C13">
        <f>Details!C14</f>
        <v>21</v>
      </c>
      <c r="D13">
        <f>Details!D14</f>
        <v>22</v>
      </c>
      <c r="E13">
        <f>Details!E14</f>
        <v>23</v>
      </c>
      <c r="F13">
        <f>Details!F14</f>
        <v>21</v>
      </c>
      <c r="G13">
        <f>Details!G14</f>
        <v>24</v>
      </c>
      <c r="H13">
        <f>Details!H14</f>
        <v>24</v>
      </c>
      <c r="I13">
        <f>Details!I14</f>
        <v>22</v>
      </c>
      <c r="J13">
        <f>Details!J14</f>
        <v>22</v>
      </c>
      <c r="K13">
        <f>Details!K14</f>
        <v>21</v>
      </c>
      <c r="L13">
        <f t="shared" si="1"/>
        <v>200</v>
      </c>
      <c r="M13" s="2">
        <f t="shared" si="2"/>
        <v>89</v>
      </c>
      <c r="N13" t="str" cm="1">
        <f t="array" ref="N13">_xlfn.IFS(M13&gt;=93,"A",M13&gt;=90,"A-",M13&gt;=87,"B+",M13&gt;=83,"B",M13&gt;=80,"B-",M13&gt;=77,"C+",M13&gt;=73,"C",M13&gt;=70,"C-",M13&gt;=67,"D+",M13&gt;=63,"D",M13&gt;=60,"D-",M13&lt;60,"F")</f>
        <v>B+</v>
      </c>
      <c r="O13">
        <f t="shared" si="3"/>
        <v>179</v>
      </c>
      <c r="P13">
        <f t="shared" si="0"/>
        <v>90</v>
      </c>
      <c r="Q13" t="str" cm="1">
        <f t="array" ref="Q13">_xlfn.IFS(P13&gt;=93,"A",P13&gt;=90,"A-",P13&gt;=87,"B+",P13&gt;=83,"B",P13&gt;=80,"B-",P13&gt;=77,"C+",P13&gt;=73,"C",P13&gt;=70,"C-",P13&gt;=67,"D+",P13&gt;=63,"D",P13&gt;=60,"D-",P13&lt;60,"F")</f>
        <v>A-</v>
      </c>
    </row>
    <row r="14" spans="1:17" x14ac:dyDescent="0.25">
      <c r="A14" t="str">
        <f>Details!A15</f>
        <v>Melodee</v>
      </c>
      <c r="B14" t="str">
        <f>Details!B15</f>
        <v>Rowett</v>
      </c>
      <c r="C14">
        <f>Details!C15</f>
        <v>22</v>
      </c>
      <c r="D14">
        <f>Details!D15</f>
        <v>22</v>
      </c>
      <c r="E14">
        <f>Details!E15</f>
        <v>21</v>
      </c>
      <c r="F14">
        <f>Details!F15</f>
        <v>23</v>
      </c>
      <c r="G14">
        <f>Details!G15</f>
        <v>21</v>
      </c>
      <c r="H14">
        <f>Details!H15</f>
        <v>23</v>
      </c>
      <c r="I14">
        <f>Details!I15</f>
        <v>22</v>
      </c>
      <c r="J14">
        <f>Details!J15</f>
        <v>25</v>
      </c>
      <c r="K14">
        <f>Details!K15</f>
        <v>20</v>
      </c>
      <c r="L14">
        <f t="shared" si="1"/>
        <v>199</v>
      </c>
      <c r="M14" s="2">
        <f t="shared" si="2"/>
        <v>88</v>
      </c>
      <c r="N14" t="str" cm="1">
        <f t="array" ref="N14">_xlfn.IFS(M14&gt;=93,"A",M14&gt;=90,"A-",M14&gt;=87,"B+",M14&gt;=83,"B",M14&gt;=80,"B-",M14&gt;=77,"C+",M14&gt;=73,"C",M14&gt;=70,"C-",M14&gt;=67,"D+",M14&gt;=63,"D",M14&gt;=60,"D-",M14&lt;60,"F")</f>
        <v>B+</v>
      </c>
      <c r="O14">
        <f t="shared" si="3"/>
        <v>179</v>
      </c>
      <c r="P14">
        <f t="shared" si="0"/>
        <v>90</v>
      </c>
      <c r="Q14" t="str" cm="1">
        <f t="array" ref="Q14">_xlfn.IFS(P14&gt;=93,"A",P14&gt;=90,"A-",P14&gt;=87,"B+",P14&gt;=83,"B",P14&gt;=80,"B-",P14&gt;=77,"C+",P14&gt;=73,"C",P14&gt;=70,"C-",P14&gt;=67,"D+",P14&gt;=63,"D",P14&gt;=60,"D-",P14&lt;60,"F")</f>
        <v>A-</v>
      </c>
    </row>
    <row r="15" spans="1:17" x14ac:dyDescent="0.25">
      <c r="A15" t="str">
        <f>Details!A16</f>
        <v>Brain</v>
      </c>
      <c r="B15" t="str">
        <f>Details!B16</f>
        <v>Schneekloth</v>
      </c>
      <c r="C15">
        <f>Details!C16</f>
        <v>24</v>
      </c>
      <c r="D15">
        <f>Details!D16</f>
        <v>24</v>
      </c>
      <c r="E15">
        <f>Details!E16</f>
        <v>22</v>
      </c>
      <c r="F15">
        <f>Details!F16</f>
        <v>24</v>
      </c>
      <c r="G15">
        <f>Details!G16</f>
        <v>21</v>
      </c>
      <c r="H15">
        <f>Details!H16</f>
        <v>24</v>
      </c>
      <c r="I15">
        <f>Details!I16</f>
        <v>8</v>
      </c>
      <c r="J15">
        <f>Details!J16</f>
        <v>15</v>
      </c>
      <c r="K15">
        <f>Details!K16</f>
        <v>8</v>
      </c>
      <c r="L15">
        <f t="shared" si="1"/>
        <v>170</v>
      </c>
      <c r="M15" s="2">
        <f t="shared" si="2"/>
        <v>76</v>
      </c>
      <c r="N15" t="str" cm="1">
        <f t="array" ref="N15">_xlfn.IFS(M15&gt;=93,"A",M15&gt;=90,"A-",M15&gt;=87,"B+",M15&gt;=83,"B",M15&gt;=80,"B-",M15&gt;=77,"C+",M15&gt;=73,"C",M15&gt;=70,"C-",M15&gt;=67,"D+",M15&gt;=63,"D",M15&gt;=60,"D-",M15&lt;60,"F")</f>
        <v>C</v>
      </c>
      <c r="O15">
        <f t="shared" si="3"/>
        <v>162</v>
      </c>
      <c r="P15">
        <f t="shared" si="0"/>
        <v>81</v>
      </c>
      <c r="Q15" t="str" cm="1">
        <f t="array" ref="Q15">_xlfn.IFS(P15&gt;=93,"A",P15&gt;=90,"A-",P15&gt;=87,"B+",P15&gt;=83,"B",P15&gt;=80,"B-",P15&gt;=77,"C+",P15&gt;=73,"C",P15&gt;=70,"C-",P15&gt;=67,"D+",P15&gt;=63,"D",P15&gt;=60,"D-",P15&lt;60,"F")</f>
        <v>B-</v>
      </c>
    </row>
    <row r="16" spans="1:17" x14ac:dyDescent="0.25">
      <c r="A16" t="str">
        <f>Details!A17</f>
        <v>Nolan</v>
      </c>
      <c r="B16" t="str">
        <f>Details!B17</f>
        <v>Sedam</v>
      </c>
      <c r="C16">
        <f>Details!C17</f>
        <v>22</v>
      </c>
      <c r="D16">
        <f>Details!D17</f>
        <v>20</v>
      </c>
      <c r="E16">
        <f>Details!E17</f>
        <v>13</v>
      </c>
      <c r="F16">
        <f>Details!F17</f>
        <v>17</v>
      </c>
      <c r="G16">
        <f>Details!G17</f>
        <v>25</v>
      </c>
      <c r="H16">
        <f>Details!H17</f>
        <v>25</v>
      </c>
      <c r="I16">
        <f>Details!I17</f>
        <v>7</v>
      </c>
      <c r="J16">
        <f>Details!J17</f>
        <v>16</v>
      </c>
      <c r="K16">
        <f>Details!K17</f>
        <v>10</v>
      </c>
      <c r="L16">
        <f t="shared" si="1"/>
        <v>155</v>
      </c>
      <c r="M16" s="2">
        <f t="shared" si="2"/>
        <v>69</v>
      </c>
      <c r="N16" t="str" cm="1">
        <f t="array" ref="N16">_xlfn.IFS(M16&gt;=93,"A",M16&gt;=90,"A-",M16&gt;=87,"B+",M16&gt;=83,"B",M16&gt;=80,"B-",M16&gt;=77,"C+",M16&gt;=73,"C",M16&gt;=70,"C-",M16&gt;=67,"D+",M16&gt;=63,"D",M16&gt;=60,"D-",M16&lt;60,"F")</f>
        <v>D+</v>
      </c>
      <c r="O16">
        <f t="shared" si="3"/>
        <v>148</v>
      </c>
      <c r="P16">
        <f t="shared" si="0"/>
        <v>74</v>
      </c>
      <c r="Q16" t="str" cm="1">
        <f t="array" ref="Q16">_xlfn.IFS(P16&gt;=93,"A",P16&gt;=90,"A-",P16&gt;=87,"B+",P16&gt;=83,"B",P16&gt;=80,"B-",P16&gt;=77,"C+",P16&gt;=73,"C",P16&gt;=70,"C-",P16&gt;=67,"D+",P16&gt;=63,"D",P16&gt;=60,"D-",P16&lt;60,"F")</f>
        <v>C</v>
      </c>
    </row>
    <row r="17" spans="1:17" x14ac:dyDescent="0.25">
      <c r="A17" t="str">
        <f>Details!A18</f>
        <v>Beaulah</v>
      </c>
      <c r="B17" t="str">
        <f>Details!B18</f>
        <v>Skrock</v>
      </c>
      <c r="C17">
        <f>Details!C18</f>
        <v>25</v>
      </c>
      <c r="D17">
        <f>Details!D18</f>
        <v>18</v>
      </c>
      <c r="E17">
        <f>Details!E18</f>
        <v>15</v>
      </c>
      <c r="F17">
        <f>Details!F18</f>
        <v>22</v>
      </c>
      <c r="G17">
        <f>Details!G18</f>
        <v>21</v>
      </c>
      <c r="H17">
        <f>Details!H18</f>
        <v>25</v>
      </c>
      <c r="I17">
        <f>Details!I18</f>
        <v>15</v>
      </c>
      <c r="J17">
        <f>Details!J18</f>
        <v>0</v>
      </c>
      <c r="K17">
        <f>Details!K18</f>
        <v>24</v>
      </c>
      <c r="L17">
        <f t="shared" si="1"/>
        <v>165</v>
      </c>
      <c r="M17" s="2">
        <f t="shared" si="2"/>
        <v>73</v>
      </c>
      <c r="N17" t="str" cm="1">
        <f t="array" ref="N17">_xlfn.IFS(M17&gt;=93,"A",M17&gt;=90,"A-",M17&gt;=87,"B+",M17&gt;=83,"B",M17&gt;=80,"B-",M17&gt;=77,"C+",M17&gt;=73,"C",M17&gt;=70,"C-",M17&gt;=67,"D+",M17&gt;=63,"D",M17&gt;=60,"D-",M17&lt;60,"F")</f>
        <v>C</v>
      </c>
      <c r="O17">
        <f t="shared" si="3"/>
        <v>165</v>
      </c>
      <c r="P17">
        <f t="shared" si="0"/>
        <v>83</v>
      </c>
      <c r="Q17" t="str" cm="1">
        <f t="array" ref="Q17">_xlfn.IFS(P17&gt;=93,"A",P17&gt;=90,"A-",P17&gt;=87,"B+",P17&gt;=83,"B",P17&gt;=80,"B-",P17&gt;=77,"C+",P17&gt;=73,"C",P17&gt;=70,"C-",P17&gt;=67,"D+",P17&gt;=63,"D",P17&gt;=60,"D-",P17&lt;60,"F")</f>
        <v>B</v>
      </c>
    </row>
    <row r="18" spans="1:17" x14ac:dyDescent="0.25">
      <c r="A18" t="str">
        <f>Details!A19</f>
        <v>Ming</v>
      </c>
      <c r="B18" t="str">
        <f>Details!B19</f>
        <v>Urion</v>
      </c>
      <c r="C18">
        <f>Details!C19</f>
        <v>17</v>
      </c>
      <c r="D18">
        <f>Details!D19</f>
        <v>20</v>
      </c>
      <c r="E18">
        <f>Details!E19</f>
        <v>14</v>
      </c>
      <c r="F18">
        <f>Details!F19</f>
        <v>16</v>
      </c>
      <c r="G18">
        <f>Details!G19</f>
        <v>24</v>
      </c>
      <c r="H18">
        <f>Details!H19</f>
        <v>20</v>
      </c>
      <c r="I18">
        <f>Details!I19</f>
        <v>15</v>
      </c>
      <c r="J18">
        <f>Details!J19</f>
        <v>20</v>
      </c>
      <c r="K18">
        <f>Details!K19</f>
        <v>10</v>
      </c>
      <c r="L18">
        <f t="shared" si="1"/>
        <v>156</v>
      </c>
      <c r="M18" s="2">
        <f t="shared" si="2"/>
        <v>69</v>
      </c>
      <c r="N18" t="str" cm="1">
        <f t="array" ref="N18">_xlfn.IFS(M18&gt;=93,"A",M18&gt;=90,"A-",M18&gt;=87,"B+",M18&gt;=83,"B",M18&gt;=80,"B-",M18&gt;=77,"C+",M18&gt;=73,"C",M18&gt;=70,"C-",M18&gt;=67,"D+",M18&gt;=63,"D",M18&gt;=60,"D-",M18&lt;60,"F")</f>
        <v>D+</v>
      </c>
      <c r="O18">
        <f t="shared" si="3"/>
        <v>146</v>
      </c>
      <c r="P18">
        <f t="shared" si="0"/>
        <v>73</v>
      </c>
      <c r="Q18" t="str" cm="1">
        <f t="array" ref="Q18">_xlfn.IFS(P18&gt;=93,"A",P18&gt;=90,"A-",P18&gt;=87,"B+",P18&gt;=83,"B",P18&gt;=80,"B-",P18&gt;=77,"C+",P18&gt;=73,"C",P18&gt;=70,"C-",P18&gt;=67,"D+",P18&gt;=63,"D",P18&gt;=60,"D-",P18&lt;60,"F")</f>
        <v>C</v>
      </c>
    </row>
    <row r="19" spans="1:17" x14ac:dyDescent="0.25">
      <c r="A19" t="str">
        <f>Details!A20</f>
        <v>Fidel</v>
      </c>
      <c r="B19" t="str">
        <f>Details!B20</f>
        <v>Vandixon</v>
      </c>
      <c r="C19">
        <f>Details!C20</f>
        <v>18</v>
      </c>
      <c r="D19">
        <f>Details!D20</f>
        <v>23</v>
      </c>
      <c r="E19">
        <f>Details!E20</f>
        <v>23</v>
      </c>
      <c r="F19">
        <f>Details!F20</f>
        <v>0</v>
      </c>
      <c r="G19">
        <f>Details!G20</f>
        <v>0</v>
      </c>
      <c r="H19">
        <f>Details!H20</f>
        <v>0</v>
      </c>
      <c r="I19">
        <f>Details!I20</f>
        <v>0</v>
      </c>
      <c r="J19">
        <f>Details!J20</f>
        <v>0</v>
      </c>
      <c r="K19">
        <f>Details!K20</f>
        <v>0</v>
      </c>
      <c r="L19">
        <f t="shared" si="1"/>
        <v>64</v>
      </c>
      <c r="M19" s="2">
        <f t="shared" si="2"/>
        <v>28</v>
      </c>
      <c r="N19" t="str" cm="1">
        <f t="array" ref="N19">_xlfn.IFS(M19&gt;=93,"A",M19&gt;=90,"A-",M19&gt;=87,"B+",M19&gt;=83,"B",M19&gt;=80,"B-",M19&gt;=77,"C+",M19&gt;=73,"C",M19&gt;=70,"C-",M19&gt;=67,"D+",M19&gt;=63,"D",M19&gt;=60,"D-",M19&lt;60,"F")</f>
        <v>F</v>
      </c>
      <c r="O19">
        <f t="shared" si="3"/>
        <v>64</v>
      </c>
      <c r="P19">
        <f t="shared" si="0"/>
        <v>32</v>
      </c>
      <c r="Q19" t="str" cm="1">
        <f t="array" ref="Q19">_xlfn.IFS(P19&gt;=93,"A",P19&gt;=90,"A-",P19&gt;=87,"B+",P19&gt;=83,"B",P19&gt;=80,"B-",P19&gt;=77,"C+",P19&gt;=73,"C",P19&gt;=70,"C-",P19&gt;=67,"D+",P19&gt;=63,"D",P19&gt;=60,"D-",P19&lt;60,"F")</f>
        <v>F</v>
      </c>
    </row>
    <row r="20" spans="1:17" x14ac:dyDescent="0.25">
      <c r="A20" t="str">
        <f>Details!A21</f>
        <v>Hertha</v>
      </c>
      <c r="B20" t="str">
        <f>Details!B21</f>
        <v>Walby</v>
      </c>
      <c r="C20">
        <f>Details!C21</f>
        <v>21</v>
      </c>
      <c r="D20">
        <f>Details!D21</f>
        <v>21</v>
      </c>
      <c r="E20">
        <f>Details!E21</f>
        <v>14</v>
      </c>
      <c r="F20">
        <f>Details!F21</f>
        <v>23</v>
      </c>
      <c r="G20">
        <f>Details!G21</f>
        <v>20</v>
      </c>
      <c r="H20">
        <f>Details!H21</f>
        <v>20</v>
      </c>
      <c r="I20">
        <f>Details!I21</f>
        <v>19</v>
      </c>
      <c r="J20">
        <f>Details!J21</f>
        <v>21</v>
      </c>
      <c r="K20">
        <f>Details!K21</f>
        <v>15</v>
      </c>
      <c r="L20">
        <f t="shared" si="1"/>
        <v>174</v>
      </c>
      <c r="M20" s="2">
        <f t="shared" si="2"/>
        <v>77</v>
      </c>
      <c r="N20" t="str" cm="1">
        <f t="array" ref="N20">_xlfn.IFS(M20&gt;=93,"A",M20&gt;=90,"A-",M20&gt;=87,"B+",M20&gt;=83,"B",M20&gt;=80,"B-",M20&gt;=77,"C+",M20&gt;=73,"C",M20&gt;=70,"C-",M20&gt;=67,"D+",M20&gt;=63,"D",M20&gt;=60,"D-",M20&lt;60,"F")</f>
        <v>C+</v>
      </c>
      <c r="O20">
        <f t="shared" si="3"/>
        <v>160</v>
      </c>
      <c r="P20">
        <f t="shared" si="0"/>
        <v>80</v>
      </c>
      <c r="Q20" t="str" cm="1">
        <f t="array" ref="Q20">_xlfn.IFS(P20&gt;=93,"A",P20&gt;=90,"A-",P20&gt;=87,"B+",P20&gt;=83,"B",P20&gt;=80,"B-",P20&gt;=77,"C+",P20&gt;=73,"C",P20&gt;=70,"C-",P20&gt;=67,"D+",P20&gt;=63,"D",P20&gt;=60,"D-",P20&lt;60,"F")</f>
        <v>B-</v>
      </c>
    </row>
    <row r="21" spans="1:17" x14ac:dyDescent="0.25">
      <c r="A21" t="str">
        <f>Details!A2</f>
        <v>Total Points Possible</v>
      </c>
      <c r="B21">
        <f>Details!B2</f>
        <v>0</v>
      </c>
      <c r="C21">
        <f>Details!C2</f>
        <v>25</v>
      </c>
      <c r="D21">
        <f>Details!D2</f>
        <v>25</v>
      </c>
      <c r="E21">
        <f>Details!E2</f>
        <v>25</v>
      </c>
      <c r="F21">
        <f>Details!F2</f>
        <v>25</v>
      </c>
      <c r="G21">
        <f>Details!G2</f>
        <v>25</v>
      </c>
      <c r="H21">
        <f>Details!H2</f>
        <v>25</v>
      </c>
      <c r="I21">
        <f>Details!I2</f>
        <v>25</v>
      </c>
      <c r="J21">
        <f>Details!J2</f>
        <v>25</v>
      </c>
      <c r="K21">
        <f>Details!K2</f>
        <v>25</v>
      </c>
      <c r="L21">
        <f t="shared" si="1"/>
        <v>225</v>
      </c>
      <c r="M21" s="2">
        <f t="shared" si="2"/>
        <v>100</v>
      </c>
      <c r="N21" t="str" cm="1">
        <f t="array" ref="N21">_xlfn.IFS(M21&gt;=93,"A",M21&gt;=90,"A-",M21&gt;=87,"B+",M21&gt;=83,"B",M21&gt;=80,"B-",M21&gt;=77,"C+",M21&gt;=73,"C",M21&gt;=70,"C-",M21&gt;=67,"D+",M21&gt;=63,"D",M21&gt;=60,"D-",M21&lt;60,"F")</f>
        <v>A</v>
      </c>
      <c r="O21">
        <f t="shared" si="3"/>
        <v>200</v>
      </c>
      <c r="P21">
        <f>ROUND(O21/($L$21-25)*100,0)</f>
        <v>100</v>
      </c>
      <c r="Q21" t="str" cm="1">
        <f t="array" ref="Q21">_xlfn.IFS(P21&gt;=93,"A",P21&gt;=90,"A-",P21&gt;=87,"B+",P21&gt;=83,"B",P21&gt;=80,"B-",P21&gt;=77,"C+",P21&gt;=73,"C",P21&gt;=70,"C-",P21&gt;=67,"D+",P21&gt;=63,"D",P21&gt;=60,"D-",P21&lt;60,"F")</f>
        <v>A</v>
      </c>
    </row>
    <row r="22" spans="1:17" x14ac:dyDescent="0.25">
      <c r="A22" t="s">
        <v>57</v>
      </c>
      <c r="C22">
        <f>MAX(C2:C20)</f>
        <v>25</v>
      </c>
      <c r="D22">
        <f t="shared" ref="D22:T22" si="4">MAX(D2:D20)</f>
        <v>25</v>
      </c>
      <c r="E22">
        <f t="shared" si="4"/>
        <v>25</v>
      </c>
      <c r="F22">
        <f t="shared" si="4"/>
        <v>25</v>
      </c>
      <c r="G22">
        <f t="shared" si="4"/>
        <v>25</v>
      </c>
      <c r="H22">
        <f t="shared" si="4"/>
        <v>25</v>
      </c>
      <c r="I22">
        <f t="shared" si="4"/>
        <v>23</v>
      </c>
      <c r="J22">
        <f t="shared" si="4"/>
        <v>25</v>
      </c>
      <c r="K22">
        <f t="shared" si="4"/>
        <v>24</v>
      </c>
    </row>
    <row r="23" spans="1:17" x14ac:dyDescent="0.25">
      <c r="A23" t="s">
        <v>58</v>
      </c>
      <c r="C23">
        <f>MIN(C2:C20)</f>
        <v>0</v>
      </c>
      <c r="D23">
        <f t="shared" ref="D23:K23" si="5">MIN(D2:D20)</f>
        <v>0</v>
      </c>
      <c r="E23">
        <f t="shared" si="5"/>
        <v>7</v>
      </c>
      <c r="F23">
        <f t="shared" si="5"/>
        <v>0</v>
      </c>
      <c r="G23">
        <f t="shared" si="5"/>
        <v>0</v>
      </c>
      <c r="H23">
        <f t="shared" si="5"/>
        <v>0</v>
      </c>
      <c r="I23">
        <f t="shared" si="5"/>
        <v>0</v>
      </c>
      <c r="J23">
        <f t="shared" si="5"/>
        <v>0</v>
      </c>
      <c r="K23">
        <f t="shared" si="5"/>
        <v>0</v>
      </c>
    </row>
    <row r="24" spans="1:17" x14ac:dyDescent="0.25">
      <c r="A24" t="s">
        <v>59</v>
      </c>
      <c r="C24">
        <f>AVERAGE(C2:C20)</f>
        <v>20.421052631578949</v>
      </c>
      <c r="D24">
        <f t="shared" ref="D24:K24" si="6">AVERAGE(D2:D20)</f>
        <v>20.789473684210527</v>
      </c>
      <c r="E24">
        <f t="shared" si="6"/>
        <v>19</v>
      </c>
      <c r="F24">
        <f t="shared" si="6"/>
        <v>20.368421052631579</v>
      </c>
      <c r="G24">
        <f t="shared" si="6"/>
        <v>21.684210526315791</v>
      </c>
      <c r="H24">
        <f t="shared" si="6"/>
        <v>20.631578947368421</v>
      </c>
      <c r="I24">
        <f t="shared" si="6"/>
        <v>14.052631578947368</v>
      </c>
      <c r="J24">
        <f t="shared" si="6"/>
        <v>17.473684210526315</v>
      </c>
      <c r="K24">
        <f t="shared" si="6"/>
        <v>15.473684210526315</v>
      </c>
    </row>
    <row r="25" spans="1:17" x14ac:dyDescent="0.25">
      <c r="A25" t="s">
        <v>60</v>
      </c>
      <c r="C25">
        <f>MEDIAN(C2:C20)</f>
        <v>21</v>
      </c>
      <c r="D25">
        <f t="shared" ref="D25:K25" si="7">MEDIAN(D2:D20)</f>
        <v>22</v>
      </c>
      <c r="E25">
        <f t="shared" si="7"/>
        <v>21</v>
      </c>
      <c r="F25">
        <f t="shared" si="7"/>
        <v>22</v>
      </c>
      <c r="G25">
        <f t="shared" si="7"/>
        <v>23</v>
      </c>
      <c r="H25">
        <f t="shared" si="7"/>
        <v>23</v>
      </c>
      <c r="I25">
        <f t="shared" si="7"/>
        <v>19</v>
      </c>
      <c r="J25">
        <f t="shared" si="7"/>
        <v>20</v>
      </c>
      <c r="K25">
        <f t="shared" si="7"/>
        <v>17</v>
      </c>
    </row>
    <row r="26" spans="1:17" x14ac:dyDescent="0.25">
      <c r="A26" t="s">
        <v>61</v>
      </c>
      <c r="C26">
        <f>ROUND(C24/C21*100,0)</f>
        <v>82</v>
      </c>
      <c r="D26">
        <f t="shared" ref="D26:K26" si="8">ROUND(D24/D21*100,0)</f>
        <v>83</v>
      </c>
      <c r="E26">
        <f t="shared" si="8"/>
        <v>76</v>
      </c>
      <c r="F26">
        <f t="shared" si="8"/>
        <v>81</v>
      </c>
      <c r="G26">
        <f t="shared" si="8"/>
        <v>87</v>
      </c>
      <c r="H26">
        <f t="shared" si="8"/>
        <v>83</v>
      </c>
      <c r="I26">
        <f t="shared" si="8"/>
        <v>56</v>
      </c>
      <c r="J26">
        <f t="shared" si="8"/>
        <v>70</v>
      </c>
      <c r="K26">
        <f t="shared" si="8"/>
        <v>62</v>
      </c>
    </row>
    <row r="27" spans="1:17" x14ac:dyDescent="0.25">
      <c r="A27" t="s">
        <v>62</v>
      </c>
      <c r="C27" t="str" cm="1">
        <f t="array" ref="C27">_xlfn.IFS(C26&gt;=93,"A",C26&gt;=90,"A-",C26&gt;=87,"B+",C26&gt;=83,"B",C26&gt;=80,"B-",C26&gt;=77,"C+",C26&gt;=73,"C",C26&gt;=70,"C-",C26&gt;=67,"D+",C26&gt;=63,"D",C26&gt;=60,"D-",C26&lt;60,"F")</f>
        <v>B-</v>
      </c>
      <c r="D27" t="str" cm="1">
        <f t="array" ref="D27">_xlfn.IFS(D26&gt;=93,"A",D26&gt;=90,"A-",D26&gt;=87,"B+",D26&gt;=83,"B",D26&gt;=80,"B-",D26&gt;=77,"C+",D26&gt;=73,"C",D26&gt;=70,"C-",D26&gt;=67,"D+",D26&gt;=63,"D",D26&gt;=60,"D-",D26&lt;60,"F")</f>
        <v>B</v>
      </c>
      <c r="E27" t="str" cm="1">
        <f t="array" ref="E27">_xlfn.IFS(E26&gt;=93,"A",E26&gt;=90,"A-",E26&gt;=87,"B+",E26&gt;=83,"B",E26&gt;=80,"B-",E26&gt;=77,"C+",E26&gt;=73,"C",E26&gt;=70,"C-",E26&gt;=67,"D+",E26&gt;=63,"D",E26&gt;=60,"D-",E26&lt;60,"F")</f>
        <v>C</v>
      </c>
      <c r="F27" t="str" cm="1">
        <f t="array" ref="F27">_xlfn.IFS(F26&gt;=93,"A",F26&gt;=90,"A-",F26&gt;=87,"B+",F26&gt;=83,"B",F26&gt;=80,"B-",F26&gt;=77,"C+",F26&gt;=73,"C",F26&gt;=70,"C-",F26&gt;=67,"D+",F26&gt;=63,"D",F26&gt;=60,"D-",F26&lt;60,"F")</f>
        <v>B-</v>
      </c>
      <c r="G27" t="str" cm="1">
        <f t="array" ref="G27">_xlfn.IFS(G26&gt;=93,"A",G26&gt;=90,"A-",G26&gt;=87,"B+",G26&gt;=83,"B",G26&gt;=80,"B-",G26&gt;=77,"C+",G26&gt;=73,"C",G26&gt;=70,"C-",G26&gt;=67,"D+",G26&gt;=63,"D",G26&gt;=60,"D-",G26&lt;60,"F")</f>
        <v>B+</v>
      </c>
      <c r="H27" t="str" cm="1">
        <f t="array" ref="H27">_xlfn.IFS(H26&gt;=93,"A",H26&gt;=90,"A-",H26&gt;=87,"B+",H26&gt;=83,"B",H26&gt;=80,"B-",H26&gt;=77,"C+",H26&gt;=73,"C",H26&gt;=70,"C-",H26&gt;=67,"D+",H26&gt;=63,"D",H26&gt;=60,"D-",H26&lt;60,"F")</f>
        <v>B</v>
      </c>
      <c r="I27" t="str" cm="1">
        <f t="array" ref="I27">_xlfn.IFS(I26&gt;=93,"A",I26&gt;=90,"A-",I26&gt;=87,"B+",I26&gt;=83,"B",I26&gt;=80,"B-",I26&gt;=77,"C+",I26&gt;=73,"C",I26&gt;=70,"C-",I26&gt;=67,"D+",I26&gt;=63,"D",I26&gt;=60,"D-",I26&lt;60,"F")</f>
        <v>F</v>
      </c>
      <c r="J27" t="str" cm="1">
        <f t="array" ref="J27">_xlfn.IFS(J26&gt;=93,"A",J26&gt;=90,"A-",J26&gt;=87,"B+",J26&gt;=83,"B",J26&gt;=80,"B-",J26&gt;=77,"C+",J26&gt;=73,"C",J26&gt;=70,"C-",J26&gt;=67,"D+",J26&gt;=63,"D",J26&gt;=60,"D-",J26&lt;60,"F")</f>
        <v>C-</v>
      </c>
      <c r="K27" t="str" cm="1">
        <f t="array" ref="K27">_xlfn.IFS(K26&gt;=93,"A",K26&gt;=90,"A-",K26&gt;=87,"B+",K26&gt;=83,"B",K26&gt;=80,"B-",K26&gt;=77,"C+",K26&gt;=73,"C",K26&gt;=70,"C-",K26&gt;=67,"D+",K26&gt;=63,"D",K26&gt;=60,"D-",K26&lt;60,"F")</f>
        <v>D-</v>
      </c>
    </row>
  </sheetData>
  <conditionalFormatting sqref="M2:M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A44BC-C6BD-49AF-8B47-C80523067EC1}">
  <sheetPr>
    <tabColor theme="5"/>
  </sheetPr>
  <dimension ref="A1:B13"/>
  <sheetViews>
    <sheetView workbookViewId="0">
      <selection activeCell="O7" sqref="O7"/>
    </sheetView>
  </sheetViews>
  <sheetFormatPr defaultRowHeight="15" x14ac:dyDescent="0.25"/>
  <cols>
    <col min="1" max="1" width="13.42578125" bestFit="1" customWidth="1"/>
    <col min="2" max="2" width="20.85546875" bestFit="1" customWidth="1"/>
  </cols>
  <sheetData>
    <row r="1" spans="1:2" x14ac:dyDescent="0.25">
      <c r="A1" s="3" t="s">
        <v>67</v>
      </c>
      <c r="B1" t="s">
        <v>82</v>
      </c>
    </row>
    <row r="2" spans="1:2" x14ac:dyDescent="0.25">
      <c r="A2" s="4" t="s">
        <v>68</v>
      </c>
      <c r="B2" s="2">
        <v>2</v>
      </c>
    </row>
    <row r="3" spans="1:2" x14ac:dyDescent="0.25">
      <c r="A3" s="4" t="s">
        <v>69</v>
      </c>
      <c r="B3" s="2">
        <v>2</v>
      </c>
    </row>
    <row r="4" spans="1:2" x14ac:dyDescent="0.25">
      <c r="A4" s="4" t="s">
        <v>70</v>
      </c>
      <c r="B4" s="2">
        <v>3</v>
      </c>
    </row>
    <row r="5" spans="1:2" x14ac:dyDescent="0.25">
      <c r="A5" s="4" t="s">
        <v>71</v>
      </c>
      <c r="B5" s="2">
        <v>1</v>
      </c>
    </row>
    <row r="6" spans="1:2" x14ac:dyDescent="0.25">
      <c r="A6" s="4" t="s">
        <v>72</v>
      </c>
      <c r="B6" s="2">
        <v>1</v>
      </c>
    </row>
    <row r="7" spans="1:2" x14ac:dyDescent="0.25">
      <c r="A7" s="4" t="s">
        <v>73</v>
      </c>
      <c r="B7" s="2">
        <v>1</v>
      </c>
    </row>
    <row r="8" spans="1:2" x14ac:dyDescent="0.25">
      <c r="A8" s="4" t="s">
        <v>74</v>
      </c>
      <c r="B8" s="2">
        <v>2</v>
      </c>
    </row>
    <row r="9" spans="1:2" x14ac:dyDescent="0.25">
      <c r="A9" s="4" t="s">
        <v>75</v>
      </c>
      <c r="B9" s="2">
        <v>2</v>
      </c>
    </row>
    <row r="10" spans="1:2" x14ac:dyDescent="0.25">
      <c r="A10" s="4" t="s">
        <v>76</v>
      </c>
      <c r="B10" s="2">
        <v>2</v>
      </c>
    </row>
    <row r="11" spans="1:2" x14ac:dyDescent="0.25">
      <c r="A11" s="4" t="s">
        <v>77</v>
      </c>
      <c r="B11" s="2">
        <v>3</v>
      </c>
    </row>
    <row r="12" spans="1:2" x14ac:dyDescent="0.25">
      <c r="A12" s="4" t="s">
        <v>79</v>
      </c>
      <c r="B12" s="2"/>
    </row>
    <row r="13" spans="1:2" x14ac:dyDescent="0.25">
      <c r="A13" s="4" t="s">
        <v>78</v>
      </c>
      <c r="B13" s="2">
        <v>19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F1A5-2A08-47E6-BD75-1B9A782CDB4B}">
  <sheetPr>
    <tabColor theme="6"/>
  </sheetPr>
  <dimension ref="A1:B12"/>
  <sheetViews>
    <sheetView workbookViewId="0">
      <selection activeCell="B13" sqref="B13"/>
    </sheetView>
  </sheetViews>
  <sheetFormatPr defaultRowHeight="15" x14ac:dyDescent="0.25"/>
  <sheetData>
    <row r="1" spans="1:2" x14ac:dyDescent="0.25">
      <c r="A1">
        <v>0</v>
      </c>
      <c r="B1" t="s">
        <v>77</v>
      </c>
    </row>
    <row r="2" spans="1:2" x14ac:dyDescent="0.25">
      <c r="A2">
        <v>60</v>
      </c>
      <c r="B2" t="s">
        <v>75</v>
      </c>
    </row>
    <row r="3" spans="1:2" x14ac:dyDescent="0.25">
      <c r="A3">
        <v>63</v>
      </c>
      <c r="B3" t="s">
        <v>74</v>
      </c>
    </row>
    <row r="4" spans="1:2" x14ac:dyDescent="0.25">
      <c r="A4">
        <v>67</v>
      </c>
      <c r="B4" t="s">
        <v>76</v>
      </c>
    </row>
    <row r="5" spans="1:2" x14ac:dyDescent="0.25">
      <c r="A5">
        <v>70</v>
      </c>
      <c r="B5" t="s">
        <v>80</v>
      </c>
    </row>
    <row r="6" spans="1:2" x14ac:dyDescent="0.25">
      <c r="A6">
        <v>73</v>
      </c>
      <c r="B6" t="s">
        <v>72</v>
      </c>
    </row>
    <row r="7" spans="1:2" x14ac:dyDescent="0.25">
      <c r="A7">
        <v>77</v>
      </c>
      <c r="B7" t="s">
        <v>73</v>
      </c>
    </row>
    <row r="8" spans="1:2" x14ac:dyDescent="0.25">
      <c r="A8">
        <v>80</v>
      </c>
      <c r="B8" t="s">
        <v>70</v>
      </c>
    </row>
    <row r="9" spans="1:2" x14ac:dyDescent="0.25">
      <c r="A9">
        <v>83</v>
      </c>
      <c r="B9" t="s">
        <v>81</v>
      </c>
    </row>
    <row r="10" spans="1:2" x14ac:dyDescent="0.25">
      <c r="A10">
        <v>87</v>
      </c>
      <c r="B10" t="s">
        <v>71</v>
      </c>
    </row>
    <row r="11" spans="1:2" x14ac:dyDescent="0.25">
      <c r="A11">
        <v>90</v>
      </c>
      <c r="B11" t="s">
        <v>69</v>
      </c>
    </row>
    <row r="12" spans="1:2" x14ac:dyDescent="0.25">
      <c r="A12">
        <v>93</v>
      </c>
      <c r="B12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E190047E1EB145A1428B5324309608" ma:contentTypeVersion="5" ma:contentTypeDescription="Create a new document." ma:contentTypeScope="" ma:versionID="a540c785f99c2573c1649654608e18e8">
  <xsd:schema xmlns:xsd="http://www.w3.org/2001/XMLSchema" xmlns:xs="http://www.w3.org/2001/XMLSchema" xmlns:p="http://schemas.microsoft.com/office/2006/metadata/properties" xmlns:ns3="d842a2cc-9686-4211-9443-bc8d23d29498" targetNamespace="http://schemas.microsoft.com/office/2006/metadata/properties" ma:root="true" ma:fieldsID="d2eec8b8dcaddbcfa61257d2cd1087a2" ns3:_="">
    <xsd:import namespace="d842a2cc-9686-4211-9443-bc8d23d29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2a2cc-9686-4211-9443-bc8d23d29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D26E2D-1F10-471B-A1D4-53CE6A4D4E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2a2cc-9686-4211-9443-bc8d23d29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ABF48B-D49D-48EE-BBCA-145381D0A8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4B77C1-7D99-42B4-B218-FBFC5EAF9F7E}">
  <ds:schemaRefs>
    <ds:schemaRef ds:uri="http://purl.org/dc/terms/"/>
    <ds:schemaRef ds:uri="d842a2cc-9686-4211-9443-bc8d23d29498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Essays</vt:lpstr>
      <vt:lpstr>Pivot</vt:lpstr>
      <vt:lpstr>Grading Scale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Deller, Jack</cp:lastModifiedBy>
  <dcterms:created xsi:type="dcterms:W3CDTF">2025-07-21T16:34:40Z</dcterms:created>
  <dcterms:modified xsi:type="dcterms:W3CDTF">2025-07-21T18:09:36Z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0x01010069E190047E1EB145A1428B5324309608</vt:lpwstr>
  </property>
</Properties>
</file>