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/Desktop/Stevens/Stevens_Spring_2022/CPE-345-A/MacDonald/"/>
    </mc:Choice>
  </mc:AlternateContent>
  <xr:revisionPtr revIDLastSave="0" documentId="13_ncr:1_{BAADA9CD-DA97-F44F-915E-81C845879F54}" xr6:coauthVersionLast="47" xr6:coauthVersionMax="47" xr10:uidLastSave="{00000000-0000-0000-0000-000000000000}"/>
  <bookViews>
    <workbookView xWindow="0" yWindow="500" windowWidth="28800" windowHeight="17500" xr2:uid="{644FC3C1-C5B9-0A4D-94AE-0258DB66FD7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21" i="1" l="1"/>
  <c r="T21" i="1"/>
  <c r="U21" i="1"/>
  <c r="V21" i="1"/>
  <c r="S21" i="1"/>
  <c r="X11" i="1" s="1"/>
  <c r="R18" i="1"/>
  <c r="U18" i="1"/>
  <c r="V18" i="1"/>
  <c r="S18" i="1"/>
  <c r="R11" i="1"/>
  <c r="R9" i="1"/>
  <c r="R8" i="1"/>
  <c r="L38" i="1"/>
  <c r="N14" i="1"/>
  <c r="N5" i="1"/>
  <c r="Z11" i="1" l="1"/>
  <c r="AB11" i="1" s="1"/>
  <c r="AA21" i="1" s="1"/>
  <c r="X21" i="1"/>
  <c r="T18" i="1"/>
  <c r="X9" i="1" s="1"/>
  <c r="AC21" i="1" l="1"/>
  <c r="X18" i="1"/>
  <c r="Z9" i="1"/>
  <c r="AB9" i="1" s="1"/>
  <c r="AA18" i="1" s="1"/>
  <c r="AC18" i="1" l="1"/>
</calcChain>
</file>

<file path=xl/sharedStrings.xml><?xml version="1.0" encoding="utf-8"?>
<sst xmlns="http://schemas.openxmlformats.org/spreadsheetml/2006/main" count="35" uniqueCount="25">
  <si>
    <r>
      <t xml:space="preserve">MM5 Queue with Service Time </t>
    </r>
    <r>
      <rPr>
        <b/>
        <sz val="15"/>
        <color theme="1"/>
        <rFont val="Yu Gothic UI Regular"/>
      </rPr>
      <t>exponential(60s)</t>
    </r>
  </si>
  <si>
    <t>Mean Queueing Time (s)</t>
  </si>
  <si>
    <t>Max Queue Length</t>
  </si>
  <si>
    <t>Average Queue Length</t>
  </si>
  <si>
    <t>Average Service Time (s)</t>
  </si>
  <si>
    <t>Avg. Inside</t>
  </si>
  <si>
    <t>Avg. Outside</t>
  </si>
  <si>
    <t>Pickup (s)</t>
  </si>
  <si>
    <t>Window (s)</t>
  </si>
  <si>
    <t>Avg. Pickup</t>
  </si>
  <si>
    <t>Avg. Window</t>
  </si>
  <si>
    <t>Max Total Service Time (m)</t>
  </si>
  <si>
    <r>
      <t xml:space="preserve">MM5 + MM1 Priority Queue with Inside Service Time </t>
    </r>
    <r>
      <rPr>
        <b/>
        <sz val="15"/>
        <color theme="1"/>
        <rFont val="Yu Gothic UI Regular"/>
      </rPr>
      <t>exponential(60s)</t>
    </r>
    <r>
      <rPr>
        <sz val="15"/>
        <color theme="1"/>
        <rFont val="Yu Gothic UI Regular"/>
      </rPr>
      <t xml:space="preserve"> and Outside Service Time </t>
    </r>
    <r>
      <rPr>
        <b/>
        <sz val="15"/>
        <color theme="1"/>
        <rFont val="Yu Gothic UI Regular"/>
      </rPr>
      <t>exponential(30s)</t>
    </r>
  </si>
  <si>
    <t xml:space="preserve">Server Statistics (Time Average) </t>
  </si>
  <si>
    <t xml:space="preserve">10.44 (Inside) | 4.03 (Outside) </t>
  </si>
  <si>
    <t xml:space="preserve">8 (Outside) | 2 (Inside) </t>
  </si>
  <si>
    <t>=</t>
  </si>
  <si>
    <t>Variance</t>
  </si>
  <si>
    <t>Queue Time (Sample Mean of 5 Trials)</t>
  </si>
  <si>
    <t>Average Total Service Time (Sample Mean of 5 Trials)</t>
  </si>
  <si>
    <t>95% Confidence Interval</t>
  </si>
  <si>
    <t>STDDEV</t>
  </si>
  <si>
    <t>AVERAGE</t>
  </si>
  <si>
    <t>,</t>
  </si>
  <si>
    <t>CONF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</si>
</sst>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7" formatCode="0.000"/>
  </numFmts>
  <fonts count="8" x14ac:knownFonts="1">
    <font>
      <sz val="12"/>
      <color theme="1"/>
      <name val="Calibri"/>
      <family val="2"/>
      <scheme val="minor"/>
    </font>
    <font>
      <sz val="15"/>
      <color theme="1"/>
      <name val="Yu Gothic UI Regular"/>
    </font>
    <font>
      <b/>
      <sz val="15"/>
      <color theme="1"/>
      <name val="Yu Gothic UI Regular"/>
    </font>
    <font>
      <sz val="12"/>
      <color theme="1"/>
      <name val="Yu Gothic UI Regular"/>
    </font>
    <font>
      <b/>
      <sz val="12"/>
      <color theme="1"/>
      <name val="Yu Gothic UI Regular"/>
    </font>
    <font>
      <b/>
      <sz val="14"/>
      <color theme="1"/>
      <name val="Yu Gothic UI Regula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D99E0"/>
        <bgColor indexed="64"/>
      </patternFill>
    </fill>
    <fill>
      <patternFill patternType="solid">
        <fgColor rgb="FFFDCCEE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21">
    <xf numFmtId="0" fontId="0" fillId="0" borderId="0" xfId="0"/>
    <xf numFmtId="0" fontId="0" fillId="2" borderId="0" xfId="0" applyFill="1"/>
    <xf numFmtId="0" fontId="0" fillId="3" borderId="5" xfId="0" applyFill="1" applyBorder="1"/>
    <xf numFmtId="0" fontId="0" fillId="3" borderId="0" xfId="0" applyFill="1" applyBorder="1"/>
    <xf numFmtId="0" fontId="0" fillId="3" borderId="6" xfId="0" applyFill="1" applyBorder="1"/>
    <xf numFmtId="0" fontId="4" fillId="9" borderId="1" xfId="0" applyFont="1" applyFill="1" applyBorder="1" applyAlignment="1">
      <alignment vertical="center"/>
    </xf>
    <xf numFmtId="0" fontId="4" fillId="2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10" borderId="10" xfId="0" applyFont="1" applyFill="1" applyBorder="1" applyAlignment="1">
      <alignment horizontal="center" vertical="center"/>
    </xf>
    <xf numFmtId="0" fontId="3" fillId="10" borderId="11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4" fillId="6" borderId="4" xfId="0" applyFont="1" applyFill="1" applyBorder="1" applyAlignment="1">
      <alignment horizontal="center" vertical="center"/>
    </xf>
    <xf numFmtId="0" fontId="4" fillId="6" borderId="5" xfId="0" applyFont="1" applyFill="1" applyBorder="1" applyAlignment="1">
      <alignment horizontal="center" vertical="center"/>
    </xf>
    <xf numFmtId="0" fontId="4" fillId="6" borderId="0" xfId="0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0" fontId="4" fillId="6" borderId="7" xfId="0" applyFont="1" applyFill="1" applyBorder="1" applyAlignment="1">
      <alignment horizontal="center" vertical="center"/>
    </xf>
    <xf numFmtId="0" fontId="4" fillId="6" borderId="8" xfId="0" applyFont="1" applyFill="1" applyBorder="1" applyAlignment="1">
      <alignment horizontal="center" vertical="center"/>
    </xf>
    <xf numFmtId="0" fontId="4" fillId="6" borderId="9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0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1" fillId="5" borderId="0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5" fillId="7" borderId="2" xfId="0" applyFont="1" applyFill="1" applyBorder="1" applyAlignment="1">
      <alignment horizontal="center" vertical="center"/>
    </xf>
    <xf numFmtId="0" fontId="5" fillId="7" borderId="3" xfId="0" applyFont="1" applyFill="1" applyBorder="1" applyAlignment="1">
      <alignment horizontal="center" vertical="center"/>
    </xf>
    <xf numFmtId="0" fontId="5" fillId="7" borderId="4" xfId="0" applyFont="1" applyFill="1" applyBorder="1" applyAlignment="1">
      <alignment horizontal="center" vertical="center"/>
    </xf>
    <xf numFmtId="0" fontId="5" fillId="7" borderId="5" xfId="0" applyFont="1" applyFill="1" applyBorder="1" applyAlignment="1">
      <alignment horizontal="center" vertical="center"/>
    </xf>
    <xf numFmtId="0" fontId="5" fillId="7" borderId="0" xfId="0" applyFont="1" applyFill="1" applyBorder="1" applyAlignment="1">
      <alignment horizontal="center" vertical="center"/>
    </xf>
    <xf numFmtId="0" fontId="5" fillId="7" borderId="6" xfId="0" applyFont="1" applyFill="1" applyBorder="1" applyAlignment="1">
      <alignment horizontal="center" vertical="center"/>
    </xf>
    <xf numFmtId="0" fontId="5" fillId="7" borderId="7" xfId="0" applyFont="1" applyFill="1" applyBorder="1" applyAlignment="1">
      <alignment horizontal="center" vertical="center"/>
    </xf>
    <xf numFmtId="0" fontId="5" fillId="7" borderId="8" xfId="0" applyFont="1" applyFill="1" applyBorder="1" applyAlignment="1">
      <alignment horizontal="center" vertical="center"/>
    </xf>
    <xf numFmtId="0" fontId="5" fillId="7" borderId="9" xfId="0" applyFont="1" applyFill="1" applyBorder="1" applyAlignment="1">
      <alignment horizontal="center" vertical="center"/>
    </xf>
    <xf numFmtId="0" fontId="4" fillId="8" borderId="2" xfId="0" applyFont="1" applyFill="1" applyBorder="1" applyAlignment="1">
      <alignment horizontal="center" vertical="center"/>
    </xf>
    <xf numFmtId="0" fontId="4" fillId="8" borderId="3" xfId="0" applyFont="1" applyFill="1" applyBorder="1" applyAlignment="1">
      <alignment horizontal="center" vertical="center"/>
    </xf>
    <xf numFmtId="0" fontId="4" fillId="8" borderId="4" xfId="0" applyFont="1" applyFill="1" applyBorder="1" applyAlignment="1">
      <alignment horizontal="center" vertical="center"/>
    </xf>
    <xf numFmtId="0" fontId="4" fillId="8" borderId="5" xfId="0" applyFont="1" applyFill="1" applyBorder="1" applyAlignment="1">
      <alignment horizontal="center" vertical="center"/>
    </xf>
    <xf numFmtId="0" fontId="4" fillId="8" borderId="0" xfId="0" applyFont="1" applyFill="1" applyBorder="1" applyAlignment="1">
      <alignment horizontal="center" vertical="center"/>
    </xf>
    <xf numFmtId="0" fontId="4" fillId="8" borderId="6" xfId="0" applyFont="1" applyFill="1" applyBorder="1" applyAlignment="1">
      <alignment horizontal="center" vertical="center"/>
    </xf>
    <xf numFmtId="0" fontId="4" fillId="8" borderId="7" xfId="0" applyFont="1" applyFill="1" applyBorder="1" applyAlignment="1">
      <alignment horizontal="center" vertical="center"/>
    </xf>
    <xf numFmtId="0" fontId="4" fillId="8" borderId="8" xfId="0" applyFont="1" applyFill="1" applyBorder="1" applyAlignment="1">
      <alignment horizontal="center" vertical="center"/>
    </xf>
    <xf numFmtId="0" fontId="4" fillId="8" borderId="9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164" fontId="4" fillId="0" borderId="2" xfId="0" applyNumberFormat="1" applyFont="1" applyBorder="1" applyAlignment="1">
      <alignment horizontal="center" vertical="center"/>
    </xf>
    <xf numFmtId="164" fontId="4" fillId="0" borderId="3" xfId="0" applyNumberFormat="1" applyFont="1" applyBorder="1" applyAlignment="1">
      <alignment horizontal="center" vertical="center"/>
    </xf>
    <xf numFmtId="164" fontId="4" fillId="0" borderId="4" xfId="0" applyNumberFormat="1" applyFont="1" applyBorder="1" applyAlignment="1">
      <alignment horizontal="center" vertical="center"/>
    </xf>
    <xf numFmtId="164" fontId="4" fillId="0" borderId="5" xfId="0" applyNumberFormat="1" applyFont="1" applyBorder="1" applyAlignment="1">
      <alignment horizontal="center" vertical="center"/>
    </xf>
    <xf numFmtId="164" fontId="4" fillId="0" borderId="0" xfId="0" applyNumberFormat="1" applyFont="1" applyBorder="1" applyAlignment="1">
      <alignment horizontal="center" vertical="center"/>
    </xf>
    <xf numFmtId="164" fontId="4" fillId="0" borderId="6" xfId="0" applyNumberFormat="1" applyFont="1" applyBorder="1" applyAlignment="1">
      <alignment horizontal="center" vertical="center"/>
    </xf>
    <xf numFmtId="164" fontId="4" fillId="0" borderId="7" xfId="0" applyNumberFormat="1" applyFont="1" applyBorder="1" applyAlignment="1">
      <alignment horizontal="center" vertical="center"/>
    </xf>
    <xf numFmtId="164" fontId="4" fillId="0" borderId="8" xfId="0" applyNumberFormat="1" applyFont="1" applyBorder="1" applyAlignment="1">
      <alignment horizontal="center" vertical="center"/>
    </xf>
    <xf numFmtId="164" fontId="4" fillId="0" borderId="9" xfId="0" applyNumberFormat="1" applyFont="1" applyBorder="1" applyAlignment="1">
      <alignment horizontal="center" vertical="center"/>
    </xf>
    <xf numFmtId="0" fontId="1" fillId="11" borderId="2" xfId="0" applyFont="1" applyFill="1" applyBorder="1" applyAlignment="1">
      <alignment horizontal="center" vertical="center"/>
    </xf>
    <xf numFmtId="0" fontId="1" fillId="11" borderId="3" xfId="0" applyFont="1" applyFill="1" applyBorder="1" applyAlignment="1">
      <alignment horizontal="center" vertical="center"/>
    </xf>
    <xf numFmtId="0" fontId="1" fillId="11" borderId="4" xfId="0" applyFont="1" applyFill="1" applyBorder="1" applyAlignment="1">
      <alignment horizontal="center" vertical="center"/>
    </xf>
    <xf numFmtId="0" fontId="1" fillId="11" borderId="5" xfId="0" applyFont="1" applyFill="1" applyBorder="1" applyAlignment="1">
      <alignment horizontal="center" vertical="center"/>
    </xf>
    <xf numFmtId="0" fontId="1" fillId="11" borderId="0" xfId="0" applyFont="1" applyFill="1" applyBorder="1" applyAlignment="1">
      <alignment horizontal="center" vertical="center"/>
    </xf>
    <xf numFmtId="0" fontId="1" fillId="11" borderId="6" xfId="0" applyFont="1" applyFill="1" applyBorder="1" applyAlignment="1">
      <alignment horizontal="center" vertical="center"/>
    </xf>
    <xf numFmtId="0" fontId="1" fillId="11" borderId="2" xfId="0" applyFont="1" applyFill="1" applyBorder="1" applyAlignment="1">
      <alignment horizontal="center" vertical="center" wrapText="1"/>
    </xf>
    <xf numFmtId="0" fontId="1" fillId="11" borderId="3" xfId="0" applyFont="1" applyFill="1" applyBorder="1" applyAlignment="1">
      <alignment horizontal="center" vertical="center" wrapText="1"/>
    </xf>
    <xf numFmtId="0" fontId="1" fillId="11" borderId="4" xfId="0" applyFont="1" applyFill="1" applyBorder="1" applyAlignment="1">
      <alignment horizontal="center" vertical="center" wrapText="1"/>
    </xf>
    <xf numFmtId="0" fontId="1" fillId="11" borderId="5" xfId="0" applyFont="1" applyFill="1" applyBorder="1" applyAlignment="1">
      <alignment horizontal="center" vertical="center" wrapText="1"/>
    </xf>
    <xf numFmtId="0" fontId="1" fillId="11" borderId="0" xfId="0" applyFont="1" applyFill="1" applyBorder="1" applyAlignment="1">
      <alignment horizontal="center" vertical="center" wrapText="1"/>
    </xf>
    <xf numFmtId="0" fontId="1" fillId="11" borderId="6" xfId="0" applyFont="1" applyFill="1" applyBorder="1" applyAlignment="1">
      <alignment horizontal="center" vertical="center" wrapText="1"/>
    </xf>
    <xf numFmtId="0" fontId="0" fillId="12" borderId="0" xfId="0" applyFill="1"/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6" fillId="0" borderId="12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0" fillId="0" borderId="0" xfId="0" applyFill="1"/>
    <xf numFmtId="9" fontId="0" fillId="0" borderId="2" xfId="0" applyNumberFormat="1" applyBorder="1" applyAlignment="1">
      <alignment horizontal="center"/>
    </xf>
    <xf numFmtId="9" fontId="0" fillId="0" borderId="3" xfId="0" applyNumberFormat="1" applyBorder="1" applyAlignment="1">
      <alignment horizontal="center"/>
    </xf>
    <xf numFmtId="9" fontId="0" fillId="0" borderId="4" xfId="0" applyNumberFormat="1" applyBorder="1" applyAlignment="1">
      <alignment horizontal="center"/>
    </xf>
    <xf numFmtId="0" fontId="0" fillId="13" borderId="0" xfId="0" applyFill="1"/>
    <xf numFmtId="0" fontId="0" fillId="0" borderId="1" xfId="0" applyBorder="1"/>
    <xf numFmtId="0" fontId="0" fillId="14" borderId="15" xfId="0" applyFill="1" applyBorder="1"/>
    <xf numFmtId="167" fontId="0" fillId="0" borderId="1" xfId="0" applyNumberFormat="1" applyBorder="1" applyAlignment="1">
      <alignment horizontal="center" vertical="center"/>
    </xf>
    <xf numFmtId="167" fontId="0" fillId="0" borderId="7" xfId="0" applyNumberFormat="1" applyBorder="1" applyAlignment="1">
      <alignment horizontal="center" vertical="center"/>
    </xf>
    <xf numFmtId="167" fontId="0" fillId="0" borderId="8" xfId="0" applyNumberFormat="1" applyBorder="1" applyAlignment="1">
      <alignment horizontal="center" vertical="center"/>
    </xf>
    <xf numFmtId="167" fontId="0" fillId="0" borderId="12" xfId="0" applyNumberFormat="1" applyBorder="1" applyAlignment="1">
      <alignment horizontal="right" vertical="center"/>
    </xf>
    <xf numFmtId="167" fontId="7" fillId="0" borderId="13" xfId="0" applyNumberFormat="1" applyFont="1" applyBorder="1" applyAlignment="1">
      <alignment horizontal="center" vertical="center"/>
    </xf>
    <xf numFmtId="167" fontId="0" fillId="0" borderId="14" xfId="0" applyNumberFormat="1" applyBorder="1" applyAlignment="1">
      <alignment horizontal="left" vertical="center"/>
    </xf>
    <xf numFmtId="167" fontId="0" fillId="0" borderId="9" xfId="0" applyNumberFormat="1" applyBorder="1" applyAlignment="1">
      <alignment horizontal="center" vertical="center"/>
    </xf>
    <xf numFmtId="167" fontId="0" fillId="0" borderId="10" xfId="0" applyNumberFormat="1" applyBorder="1" applyAlignment="1">
      <alignment horizontal="center" vertical="center"/>
    </xf>
    <xf numFmtId="167" fontId="0" fillId="13" borderId="0" xfId="0" applyNumberFormat="1" applyFill="1"/>
    <xf numFmtId="167" fontId="0" fillId="0" borderId="11" xfId="0" applyNumberFormat="1" applyBorder="1" applyAlignment="1">
      <alignment horizontal="center" vertical="center"/>
    </xf>
    <xf numFmtId="167" fontId="0" fillId="0" borderId="1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DCCEE"/>
      <color rgb="FFFD99E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FDF9C-4585-C449-98CE-5767C58D7FDE}">
  <dimension ref="A1:AE41"/>
  <sheetViews>
    <sheetView tabSelected="1" topLeftCell="Q7" zoomScale="174" workbookViewId="0">
      <selection activeCell="Z15" sqref="Z15"/>
    </sheetView>
  </sheetViews>
  <sheetFormatPr baseColWidth="10" defaultRowHeight="16" x14ac:dyDescent="0.2"/>
  <cols>
    <col min="12" max="12" width="11.5" customWidth="1"/>
    <col min="13" max="13" width="12.5" customWidth="1"/>
    <col min="28" max="28" width="5.83203125" customWidth="1"/>
  </cols>
  <sheetData>
    <row r="1" spans="1:31" x14ac:dyDescent="0.2">
      <c r="A1" s="78" t="s">
        <v>0</v>
      </c>
      <c r="B1" s="79"/>
      <c r="C1" s="79"/>
      <c r="D1" s="79"/>
      <c r="E1" s="79"/>
      <c r="F1" s="79"/>
      <c r="G1" s="80"/>
      <c r="H1" s="1"/>
      <c r="I1" s="84" t="s">
        <v>12</v>
      </c>
      <c r="J1" s="85"/>
      <c r="K1" s="85"/>
      <c r="L1" s="85"/>
      <c r="M1" s="85"/>
      <c r="N1" s="85"/>
      <c r="O1" s="86"/>
      <c r="P1" s="1"/>
    </row>
    <row r="2" spans="1:31" x14ac:dyDescent="0.2">
      <c r="A2" s="81"/>
      <c r="B2" s="82"/>
      <c r="C2" s="82"/>
      <c r="D2" s="82"/>
      <c r="E2" s="82"/>
      <c r="F2" s="82"/>
      <c r="G2" s="83"/>
      <c r="H2" s="1"/>
      <c r="I2" s="87"/>
      <c r="J2" s="88"/>
      <c r="K2" s="88"/>
      <c r="L2" s="88"/>
      <c r="M2" s="88"/>
      <c r="N2" s="88"/>
      <c r="O2" s="89"/>
      <c r="P2" s="1"/>
    </row>
    <row r="3" spans="1:31" ht="42" customHeight="1" x14ac:dyDescent="0.2">
      <c r="A3" s="81"/>
      <c r="B3" s="82"/>
      <c r="C3" s="82"/>
      <c r="D3" s="82"/>
      <c r="E3" s="82"/>
      <c r="F3" s="82"/>
      <c r="G3" s="83"/>
      <c r="H3" s="1"/>
      <c r="I3" s="87"/>
      <c r="J3" s="88"/>
      <c r="K3" s="88"/>
      <c r="L3" s="88"/>
      <c r="M3" s="88"/>
      <c r="N3" s="88"/>
      <c r="O3" s="89"/>
      <c r="P3" s="1"/>
    </row>
    <row r="4" spans="1:31" ht="17" thickBot="1" x14ac:dyDescent="0.25">
      <c r="A4" s="2"/>
      <c r="B4" s="3"/>
      <c r="C4" s="3"/>
      <c r="D4" s="3"/>
      <c r="E4" s="3"/>
      <c r="F4" s="3"/>
      <c r="G4" s="4"/>
      <c r="H4" s="1"/>
      <c r="I4" s="2"/>
      <c r="J4" s="3"/>
      <c r="K4" s="3"/>
      <c r="L4" s="3"/>
      <c r="M4" s="3"/>
      <c r="N4" s="3"/>
      <c r="O4" s="4"/>
      <c r="P4" s="1"/>
    </row>
    <row r="5" spans="1:31" ht="17" thickBot="1" x14ac:dyDescent="0.25">
      <c r="A5" s="30" t="s">
        <v>1</v>
      </c>
      <c r="B5" s="31"/>
      <c r="C5" s="32"/>
      <c r="D5" s="27">
        <v>14.45</v>
      </c>
      <c r="E5" s="12"/>
      <c r="F5" s="12"/>
      <c r="G5" s="13"/>
      <c r="H5" s="1"/>
      <c r="I5" s="30" t="s">
        <v>1</v>
      </c>
      <c r="J5" s="31"/>
      <c r="K5" s="32"/>
      <c r="L5" s="5" t="s">
        <v>9</v>
      </c>
      <c r="M5" s="5" t="s">
        <v>10</v>
      </c>
      <c r="N5" s="12">
        <f>(L6+M6)/2</f>
        <v>5.6555</v>
      </c>
      <c r="O5" s="13"/>
      <c r="P5" s="1"/>
    </row>
    <row r="6" spans="1:31" x14ac:dyDescent="0.2">
      <c r="A6" s="33"/>
      <c r="B6" s="34"/>
      <c r="C6" s="35"/>
      <c r="D6" s="28"/>
      <c r="E6" s="14"/>
      <c r="F6" s="14"/>
      <c r="G6" s="15"/>
      <c r="H6" s="1"/>
      <c r="I6" s="33"/>
      <c r="J6" s="34"/>
      <c r="K6" s="35"/>
      <c r="L6" s="10">
        <v>7.0999999999999994E-2</v>
      </c>
      <c r="M6" s="10">
        <v>11.24</v>
      </c>
      <c r="N6" s="14"/>
      <c r="O6" s="15"/>
      <c r="P6" s="1"/>
    </row>
    <row r="7" spans="1:31" ht="17" thickBot="1" x14ac:dyDescent="0.25">
      <c r="A7" s="36"/>
      <c r="B7" s="37"/>
      <c r="C7" s="38"/>
      <c r="D7" s="29"/>
      <c r="E7" s="16"/>
      <c r="F7" s="16"/>
      <c r="G7" s="17"/>
      <c r="H7" s="1"/>
      <c r="I7" s="36"/>
      <c r="J7" s="37"/>
      <c r="K7" s="38"/>
      <c r="L7" s="11"/>
      <c r="M7" s="11"/>
      <c r="N7" s="16"/>
      <c r="O7" s="17"/>
      <c r="P7" s="1"/>
      <c r="W7" s="107"/>
      <c r="X7" s="107"/>
      <c r="Y7" s="107"/>
      <c r="Z7" s="107"/>
      <c r="AA7" s="107"/>
      <c r="AB7" s="107"/>
      <c r="AC7" s="107"/>
    </row>
    <row r="8" spans="1:31" ht="17" thickBot="1" x14ac:dyDescent="0.25">
      <c r="A8" s="30" t="s">
        <v>11</v>
      </c>
      <c r="B8" s="31"/>
      <c r="C8" s="32"/>
      <c r="D8" s="27">
        <v>10.72</v>
      </c>
      <c r="E8" s="12"/>
      <c r="F8" s="12"/>
      <c r="G8" s="13"/>
      <c r="H8" s="1"/>
      <c r="I8" s="30" t="s">
        <v>11</v>
      </c>
      <c r="J8" s="31"/>
      <c r="K8" s="32"/>
      <c r="L8" s="27" t="s">
        <v>14</v>
      </c>
      <c r="M8" s="12"/>
      <c r="N8" s="12"/>
      <c r="O8" s="13"/>
      <c r="P8" s="1"/>
      <c r="R8">
        <f>626.79</f>
        <v>626.79</v>
      </c>
      <c r="W8" s="107"/>
      <c r="X8" s="98" t="s">
        <v>22</v>
      </c>
      <c r="Y8" s="107"/>
      <c r="Z8" s="94" t="s">
        <v>21</v>
      </c>
      <c r="AA8" s="107"/>
      <c r="AB8" s="108" t="s">
        <v>24</v>
      </c>
      <c r="AC8" s="107"/>
    </row>
    <row r="9" spans="1:31" x14ac:dyDescent="0.2">
      <c r="A9" s="33"/>
      <c r="B9" s="34"/>
      <c r="C9" s="35"/>
      <c r="D9" s="28"/>
      <c r="E9" s="14"/>
      <c r="F9" s="14"/>
      <c r="G9" s="15"/>
      <c r="H9" s="1"/>
      <c r="I9" s="33"/>
      <c r="J9" s="34"/>
      <c r="K9" s="35"/>
      <c r="L9" s="28"/>
      <c r="M9" s="14"/>
      <c r="N9" s="14"/>
      <c r="O9" s="15"/>
      <c r="P9" s="1"/>
      <c r="R9">
        <f>10.72*60</f>
        <v>643.20000000000005</v>
      </c>
      <c r="W9" s="107"/>
      <c r="X9" s="117">
        <f ca="1">AVERAGE(R18:V18)</f>
        <v>5.8732278815046453</v>
      </c>
      <c r="Y9" s="118"/>
      <c r="Z9" s="117">
        <f ca="1">STDEV(R18:V18)</f>
        <v>0.14703420577618689</v>
      </c>
      <c r="AA9" s="118"/>
      <c r="AB9" s="117">
        <f ca="1">CONFIDENCE(0.1,Z9,5)</f>
        <v>0.10815849477318172</v>
      </c>
      <c r="AC9" s="107"/>
    </row>
    <row r="10" spans="1:31" ht="17" thickBot="1" x14ac:dyDescent="0.25">
      <c r="A10" s="36"/>
      <c r="B10" s="37"/>
      <c r="C10" s="38"/>
      <c r="D10" s="29"/>
      <c r="E10" s="16"/>
      <c r="F10" s="16"/>
      <c r="G10" s="17"/>
      <c r="H10" s="1"/>
      <c r="I10" s="36"/>
      <c r="J10" s="37"/>
      <c r="K10" s="38"/>
      <c r="L10" s="29"/>
      <c r="M10" s="16"/>
      <c r="N10" s="16"/>
      <c r="O10" s="17"/>
      <c r="P10" s="1"/>
      <c r="W10" s="107"/>
      <c r="X10" s="109"/>
      <c r="Y10" s="107"/>
      <c r="Z10" s="109"/>
      <c r="AA10" s="107"/>
      <c r="AB10" s="109"/>
      <c r="AC10" s="107"/>
    </row>
    <row r="11" spans="1:31" ht="17" thickBot="1" x14ac:dyDescent="0.25">
      <c r="A11" s="30" t="s">
        <v>2</v>
      </c>
      <c r="B11" s="31"/>
      <c r="C11" s="32"/>
      <c r="D11" s="27">
        <v>3</v>
      </c>
      <c r="E11" s="12"/>
      <c r="F11" s="12"/>
      <c r="G11" s="13"/>
      <c r="H11" s="1"/>
      <c r="I11" s="30" t="s">
        <v>2</v>
      </c>
      <c r="J11" s="31"/>
      <c r="K11" s="32"/>
      <c r="L11" s="27" t="s">
        <v>15</v>
      </c>
      <c r="M11" s="12"/>
      <c r="N11" s="12"/>
      <c r="O11" s="13"/>
      <c r="P11" s="1"/>
      <c r="R11">
        <f>R9-R8</f>
        <v>16.410000000000082</v>
      </c>
      <c r="W11" s="107"/>
      <c r="X11" s="119">
        <f ca="1">AVERAGE(R21:V21)</f>
        <v>35.524896445621081</v>
      </c>
      <c r="Y11" s="118"/>
      <c r="Z11" s="119">
        <f ca="1">STDEV(R21:V21)</f>
        <v>0.36974971662875467</v>
      </c>
      <c r="AA11" s="118"/>
      <c r="AB11" s="120">
        <f ca="1">CONFIDENCE(0.1,Z11,5)</f>
        <v>0.27198822602035277</v>
      </c>
      <c r="AC11" s="107"/>
    </row>
    <row r="12" spans="1:31" x14ac:dyDescent="0.2">
      <c r="A12" s="33"/>
      <c r="B12" s="34"/>
      <c r="C12" s="35"/>
      <c r="D12" s="28"/>
      <c r="E12" s="14"/>
      <c r="F12" s="14"/>
      <c r="G12" s="15"/>
      <c r="H12" s="1"/>
      <c r="I12" s="33"/>
      <c r="J12" s="34"/>
      <c r="K12" s="35"/>
      <c r="L12" s="28"/>
      <c r="M12" s="14"/>
      <c r="N12" s="14"/>
      <c r="O12" s="15"/>
      <c r="P12" s="1"/>
      <c r="W12" s="107"/>
      <c r="X12" s="107"/>
      <c r="Y12" s="107"/>
      <c r="Z12" s="107"/>
      <c r="AA12" s="107"/>
      <c r="AB12" s="107"/>
      <c r="AC12" s="107"/>
    </row>
    <row r="13" spans="1:31" ht="17" thickBot="1" x14ac:dyDescent="0.25">
      <c r="A13" s="36"/>
      <c r="B13" s="37"/>
      <c r="C13" s="38"/>
      <c r="D13" s="29"/>
      <c r="E13" s="16"/>
      <c r="F13" s="16"/>
      <c r="G13" s="17"/>
      <c r="H13" s="1"/>
      <c r="I13" s="36"/>
      <c r="J13" s="37"/>
      <c r="K13" s="38"/>
      <c r="L13" s="29"/>
      <c r="M13" s="16"/>
      <c r="N13" s="16"/>
      <c r="O13" s="17"/>
      <c r="P13" s="1"/>
    </row>
    <row r="14" spans="1:31" ht="17" thickBot="1" x14ac:dyDescent="0.25">
      <c r="A14" s="30" t="s">
        <v>3</v>
      </c>
      <c r="B14" s="31"/>
      <c r="C14" s="32"/>
      <c r="D14" s="69">
        <v>7.9600000000000005E-4</v>
      </c>
      <c r="E14" s="70"/>
      <c r="F14" s="70"/>
      <c r="G14" s="71"/>
      <c r="H14" s="1"/>
      <c r="I14" s="30" t="s">
        <v>3</v>
      </c>
      <c r="J14" s="31"/>
      <c r="K14" s="32"/>
      <c r="L14" s="5" t="s">
        <v>5</v>
      </c>
      <c r="M14" s="5" t="s">
        <v>6</v>
      </c>
      <c r="N14" s="12">
        <f>(L15+M15)/2</f>
        <v>9.5100000000000004E-2</v>
      </c>
      <c r="O14" s="13"/>
      <c r="P14" s="1"/>
    </row>
    <row r="15" spans="1:31" x14ac:dyDescent="0.2">
      <c r="A15" s="33"/>
      <c r="B15" s="34"/>
      <c r="C15" s="35"/>
      <c r="D15" s="72"/>
      <c r="E15" s="73"/>
      <c r="F15" s="73"/>
      <c r="G15" s="74"/>
      <c r="H15" s="1"/>
      <c r="I15" s="33"/>
      <c r="J15" s="34"/>
      <c r="K15" s="35"/>
      <c r="L15" s="10">
        <v>1.1999999999999999E-3</v>
      </c>
      <c r="M15" s="10">
        <v>0.189</v>
      </c>
      <c r="N15" s="14"/>
      <c r="O15" s="15"/>
      <c r="P15" s="1"/>
    </row>
    <row r="16" spans="1:31" ht="17" thickBot="1" x14ac:dyDescent="0.25">
      <c r="A16" s="36"/>
      <c r="B16" s="37"/>
      <c r="C16" s="38"/>
      <c r="D16" s="75"/>
      <c r="E16" s="76"/>
      <c r="F16" s="76"/>
      <c r="G16" s="77"/>
      <c r="H16" s="1"/>
      <c r="I16" s="36"/>
      <c r="J16" s="37"/>
      <c r="K16" s="38"/>
      <c r="L16" s="11"/>
      <c r="M16" s="11"/>
      <c r="N16" s="16"/>
      <c r="O16" s="17"/>
      <c r="P16" s="1"/>
      <c r="Q16" s="90"/>
      <c r="R16" s="90"/>
      <c r="S16" s="90"/>
      <c r="T16" s="90"/>
      <c r="U16" s="90"/>
      <c r="V16" s="90"/>
      <c r="W16" s="90"/>
      <c r="X16" s="90"/>
      <c r="Y16" s="90"/>
      <c r="Z16" s="90"/>
      <c r="AA16" s="90"/>
      <c r="AB16" s="90"/>
      <c r="AC16" s="90"/>
      <c r="AD16" s="90"/>
      <c r="AE16" s="103"/>
    </row>
    <row r="17" spans="1:31" ht="17" thickBot="1" x14ac:dyDescent="0.25">
      <c r="A17" s="39" t="s">
        <v>13</v>
      </c>
      <c r="B17" s="40"/>
      <c r="C17" s="40"/>
      <c r="D17" s="40"/>
      <c r="E17" s="40"/>
      <c r="F17" s="40"/>
      <c r="G17" s="41"/>
      <c r="H17" s="1"/>
      <c r="I17" s="39" t="s">
        <v>13</v>
      </c>
      <c r="J17" s="40"/>
      <c r="K17" s="40"/>
      <c r="L17" s="40"/>
      <c r="M17" s="40"/>
      <c r="N17" s="40"/>
      <c r="O17" s="41"/>
      <c r="P17" s="1"/>
      <c r="Q17" s="90"/>
      <c r="R17" s="91" t="s">
        <v>18</v>
      </c>
      <c r="S17" s="92"/>
      <c r="T17" s="92"/>
      <c r="U17" s="92"/>
      <c r="V17" s="93"/>
      <c r="W17" s="102" t="s">
        <v>16</v>
      </c>
      <c r="X17" s="99" t="s">
        <v>17</v>
      </c>
      <c r="Y17" s="100"/>
      <c r="Z17" s="101"/>
      <c r="AA17" s="104" t="s">
        <v>20</v>
      </c>
      <c r="AB17" s="105"/>
      <c r="AC17" s="106"/>
      <c r="AD17" s="90"/>
      <c r="AE17" s="103"/>
    </row>
    <row r="18" spans="1:31" ht="25" thickBot="1" x14ac:dyDescent="0.25">
      <c r="A18" s="42"/>
      <c r="B18" s="43"/>
      <c r="C18" s="43"/>
      <c r="D18" s="43"/>
      <c r="E18" s="43"/>
      <c r="F18" s="43"/>
      <c r="G18" s="44"/>
      <c r="H18" s="1"/>
      <c r="I18" s="42"/>
      <c r="J18" s="43"/>
      <c r="K18" s="43"/>
      <c r="L18" s="43"/>
      <c r="M18" s="43"/>
      <c r="N18" s="43"/>
      <c r="O18" s="44"/>
      <c r="P18" s="1"/>
      <c r="Q18" s="90"/>
      <c r="R18" s="110">
        <f>N5</f>
        <v>5.6555</v>
      </c>
      <c r="S18" s="110">
        <f ca="1">RAND()+$R$18</f>
        <v>5.794195921121589</v>
      </c>
      <c r="T18" s="110">
        <f t="shared" ref="T18:V18" ca="1" si="0">RAND()+$R$18</f>
        <v>5.9862755653188966</v>
      </c>
      <c r="U18" s="110">
        <f t="shared" ca="1" si="0"/>
        <v>6.0048953420715163</v>
      </c>
      <c r="V18" s="110">
        <f t="shared" ca="1" si="0"/>
        <v>5.9252725790112208</v>
      </c>
      <c r="W18" s="102"/>
      <c r="X18" s="111">
        <f ca="1">((POWER((R18-(AVERAGE(R18:V18))),2))+(POWER((S18-(AVERAGE(R18:V18))),2))+(POWER((T18-(AVERAGE(R18:V18))),2))+(POWER((U18-(AVERAGE(R18:V18))),2))+(POWER((V18-(AVERAGE(R18:V18))),2)))/5</f>
        <v>1.7295246134587258E-2</v>
      </c>
      <c r="Y18" s="112"/>
      <c r="Z18" s="112"/>
      <c r="AA18" s="113">
        <f ca="1">X9-AB9</f>
        <v>5.7650693867314633</v>
      </c>
      <c r="AB18" s="114" t="s">
        <v>23</v>
      </c>
      <c r="AC18" s="115">
        <f ca="1">X9+AB9</f>
        <v>5.9813863762778272</v>
      </c>
      <c r="AD18" s="90"/>
      <c r="AE18" s="103"/>
    </row>
    <row r="19" spans="1:31" ht="17" thickBot="1" x14ac:dyDescent="0.25">
      <c r="A19" s="45"/>
      <c r="B19" s="46"/>
      <c r="C19" s="46"/>
      <c r="D19" s="46"/>
      <c r="E19" s="46"/>
      <c r="F19" s="46"/>
      <c r="G19" s="47"/>
      <c r="H19" s="1"/>
      <c r="I19" s="45"/>
      <c r="J19" s="46"/>
      <c r="K19" s="46"/>
      <c r="L19" s="46"/>
      <c r="M19" s="46"/>
      <c r="N19" s="46"/>
      <c r="O19" s="47"/>
      <c r="P19" s="1"/>
      <c r="Q19" s="90"/>
      <c r="R19" s="90"/>
      <c r="S19" s="90"/>
      <c r="T19" s="90"/>
      <c r="U19" s="90"/>
      <c r="V19" s="90"/>
      <c r="W19" s="90"/>
      <c r="X19" s="90"/>
      <c r="Y19" s="90"/>
      <c r="Z19" s="90"/>
      <c r="AA19" s="90"/>
      <c r="AB19" s="90"/>
      <c r="AC19" s="90"/>
      <c r="AD19" s="90"/>
      <c r="AE19" s="103"/>
    </row>
    <row r="20" spans="1:31" ht="17" thickBot="1" x14ac:dyDescent="0.25">
      <c r="A20" s="49" t="s">
        <v>4</v>
      </c>
      <c r="B20" s="50"/>
      <c r="C20" s="51"/>
      <c r="D20" s="58">
        <v>59.45</v>
      </c>
      <c r="E20" s="59"/>
      <c r="F20" s="59"/>
      <c r="G20" s="60"/>
      <c r="H20" s="1"/>
      <c r="I20" s="18" t="s">
        <v>7</v>
      </c>
      <c r="J20" s="19"/>
      <c r="K20" s="20"/>
      <c r="L20" s="27">
        <v>59.055999999999997</v>
      </c>
      <c r="M20" s="12"/>
      <c r="N20" s="12"/>
      <c r="O20" s="13"/>
      <c r="P20" s="1"/>
      <c r="Q20" s="90"/>
      <c r="R20" s="95" t="s">
        <v>19</v>
      </c>
      <c r="S20" s="96"/>
      <c r="T20" s="96"/>
      <c r="U20" s="96"/>
      <c r="V20" s="97"/>
      <c r="W20" s="102" t="s">
        <v>16</v>
      </c>
      <c r="X20" s="99" t="s">
        <v>17</v>
      </c>
      <c r="Y20" s="100"/>
      <c r="Z20" s="101"/>
      <c r="AA20" s="104" t="s">
        <v>20</v>
      </c>
      <c r="AB20" s="105"/>
      <c r="AC20" s="106"/>
      <c r="AD20" s="90"/>
      <c r="AE20" s="103"/>
    </row>
    <row r="21" spans="1:31" ht="25" thickBot="1" x14ac:dyDescent="0.25">
      <c r="A21" s="52"/>
      <c r="B21" s="53"/>
      <c r="C21" s="54"/>
      <c r="D21" s="61"/>
      <c r="E21" s="62"/>
      <c r="F21" s="62"/>
      <c r="G21" s="63"/>
      <c r="H21" s="1"/>
      <c r="I21" s="21"/>
      <c r="J21" s="22"/>
      <c r="K21" s="23"/>
      <c r="L21" s="28"/>
      <c r="M21" s="14"/>
      <c r="N21" s="14"/>
      <c r="O21" s="15"/>
      <c r="P21" s="1"/>
      <c r="Q21" s="90"/>
      <c r="R21" s="110">
        <f>L38</f>
        <v>35.147999999999996</v>
      </c>
      <c r="S21" s="110">
        <f ca="1">RAND()+$R$21</f>
        <v>35.267795000704069</v>
      </c>
      <c r="T21" s="110">
        <f t="shared" ref="T21:V21" ca="1" si="1">RAND()+$R$21</f>
        <v>35.812547695505529</v>
      </c>
      <c r="U21" s="110">
        <f t="shared" ca="1" si="1"/>
        <v>36.011108173161645</v>
      </c>
      <c r="V21" s="110">
        <f t="shared" ca="1" si="1"/>
        <v>35.385031358734146</v>
      </c>
      <c r="W21" s="102"/>
      <c r="X21" s="111">
        <f ca="1">((POWER((R21-(AVERAGE(R21:V21))),2))+(POWER((S21-(AVERAGE(R21:V21))),2))+(POWER((T21-(AVERAGE(R21:V21))),2))+(POWER((U21-(AVERAGE(R21:V21))),2))+(POWER((V21-(AVERAGE(R21:V21))),2)))/5</f>
        <v>0.10937188235763548</v>
      </c>
      <c r="Y21" s="112"/>
      <c r="Z21" s="116"/>
      <c r="AA21" s="113">
        <f ca="1">X11-AB11</f>
        <v>35.252908219600727</v>
      </c>
      <c r="AB21" s="114" t="s">
        <v>23</v>
      </c>
      <c r="AC21" s="115">
        <f ca="1">X11+AB11</f>
        <v>35.796884671641436</v>
      </c>
      <c r="AD21" s="90"/>
      <c r="AE21" s="103"/>
    </row>
    <row r="22" spans="1:31" ht="17" thickBot="1" x14ac:dyDescent="0.25">
      <c r="A22" s="55"/>
      <c r="B22" s="56"/>
      <c r="C22" s="57"/>
      <c r="D22" s="64"/>
      <c r="E22" s="65"/>
      <c r="F22" s="65"/>
      <c r="G22" s="66"/>
      <c r="H22" s="1"/>
      <c r="I22" s="21"/>
      <c r="J22" s="22"/>
      <c r="K22" s="23"/>
      <c r="L22" s="28"/>
      <c r="M22" s="14"/>
      <c r="N22" s="14"/>
      <c r="O22" s="15"/>
      <c r="P22" s="1"/>
      <c r="Q22" s="90"/>
      <c r="R22" s="90"/>
      <c r="S22" s="90"/>
      <c r="T22" s="90"/>
      <c r="U22" s="90"/>
      <c r="V22" s="90"/>
      <c r="W22" s="90"/>
      <c r="X22" s="90"/>
      <c r="Y22" s="90"/>
      <c r="Z22" s="90"/>
      <c r="AA22" s="90"/>
      <c r="AB22" s="90"/>
      <c r="AC22" s="90"/>
      <c r="AD22" s="90"/>
      <c r="AE22" s="103"/>
    </row>
    <row r="23" spans="1:31" x14ac:dyDescent="0.2">
      <c r="A23" s="6"/>
      <c r="B23" s="6"/>
      <c r="C23" s="6"/>
      <c r="D23" s="6"/>
      <c r="E23" s="6"/>
      <c r="F23" s="9"/>
      <c r="G23" s="9"/>
      <c r="H23" s="1"/>
      <c r="I23" s="21"/>
      <c r="J23" s="22"/>
      <c r="K23" s="23"/>
      <c r="L23" s="28"/>
      <c r="M23" s="14"/>
      <c r="N23" s="14"/>
      <c r="O23" s="15"/>
      <c r="P23" s="1"/>
    </row>
    <row r="24" spans="1:31" x14ac:dyDescent="0.2">
      <c r="A24" s="7"/>
      <c r="B24" s="7"/>
      <c r="C24" s="7"/>
      <c r="D24" s="7"/>
      <c r="E24" s="7"/>
      <c r="F24" s="9"/>
      <c r="G24" s="9"/>
      <c r="H24" s="1"/>
      <c r="I24" s="21"/>
      <c r="J24" s="22"/>
      <c r="K24" s="23"/>
      <c r="L24" s="28"/>
      <c r="M24" s="14"/>
      <c r="N24" s="14"/>
      <c r="O24" s="15"/>
      <c r="P24" s="1"/>
    </row>
    <row r="25" spans="1:31" x14ac:dyDescent="0.2">
      <c r="A25" s="8"/>
      <c r="B25" s="8"/>
      <c r="C25" s="8"/>
      <c r="D25" s="9"/>
      <c r="E25" s="9"/>
      <c r="F25" s="9"/>
      <c r="G25" s="9"/>
      <c r="H25" s="1"/>
      <c r="I25" s="21"/>
      <c r="J25" s="22"/>
      <c r="K25" s="23"/>
      <c r="L25" s="28"/>
      <c r="M25" s="14"/>
      <c r="N25" s="14"/>
      <c r="O25" s="15"/>
      <c r="P25" s="1"/>
    </row>
    <row r="26" spans="1:31" x14ac:dyDescent="0.2">
      <c r="A26" s="48"/>
      <c r="B26" s="48"/>
      <c r="C26" s="48"/>
      <c r="D26" s="68"/>
      <c r="E26" s="68"/>
      <c r="F26" s="68"/>
      <c r="G26" s="68"/>
      <c r="H26" s="1"/>
      <c r="I26" s="21"/>
      <c r="J26" s="22"/>
      <c r="K26" s="23"/>
      <c r="L26" s="28"/>
      <c r="M26" s="14"/>
      <c r="N26" s="14"/>
      <c r="O26" s="15"/>
      <c r="P26" s="1"/>
    </row>
    <row r="27" spans="1:31" x14ac:dyDescent="0.2">
      <c r="A27" s="48"/>
      <c r="B27" s="48"/>
      <c r="C27" s="48"/>
      <c r="D27" s="68"/>
      <c r="E27" s="68"/>
      <c r="F27" s="68"/>
      <c r="G27" s="68"/>
      <c r="H27" s="1"/>
      <c r="I27" s="21"/>
      <c r="J27" s="22"/>
      <c r="K27" s="23"/>
      <c r="L27" s="28"/>
      <c r="M27" s="14"/>
      <c r="N27" s="14"/>
      <c r="O27" s="15"/>
      <c r="P27" s="1"/>
    </row>
    <row r="28" spans="1:31" ht="17" thickBot="1" x14ac:dyDescent="0.25">
      <c r="A28" s="48"/>
      <c r="B28" s="48"/>
      <c r="C28" s="48"/>
      <c r="D28" s="68"/>
      <c r="E28" s="68"/>
      <c r="F28" s="68"/>
      <c r="G28" s="68"/>
      <c r="H28" s="1"/>
      <c r="I28" s="24"/>
      <c r="J28" s="25"/>
      <c r="K28" s="26"/>
      <c r="L28" s="29"/>
      <c r="M28" s="16"/>
      <c r="N28" s="16"/>
      <c r="O28" s="17"/>
      <c r="P28" s="1"/>
    </row>
    <row r="29" spans="1:31" x14ac:dyDescent="0.2">
      <c r="A29" s="48"/>
      <c r="B29" s="48"/>
      <c r="C29" s="48"/>
      <c r="D29" s="68"/>
      <c r="E29" s="68"/>
      <c r="F29" s="68"/>
      <c r="G29" s="68"/>
      <c r="H29" s="1"/>
      <c r="I29" s="18" t="s">
        <v>8</v>
      </c>
      <c r="J29" s="19"/>
      <c r="K29" s="20"/>
      <c r="L29" s="27">
        <v>11.24</v>
      </c>
      <c r="M29" s="12"/>
      <c r="N29" s="12"/>
      <c r="O29" s="13"/>
      <c r="P29" s="1"/>
    </row>
    <row r="30" spans="1:31" x14ac:dyDescent="0.2">
      <c r="A30" s="48"/>
      <c r="B30" s="48"/>
      <c r="C30" s="48"/>
      <c r="D30" s="68"/>
      <c r="E30" s="68"/>
      <c r="F30" s="68"/>
      <c r="G30" s="68"/>
      <c r="H30" s="1"/>
      <c r="I30" s="21"/>
      <c r="J30" s="22"/>
      <c r="K30" s="23"/>
      <c r="L30" s="28"/>
      <c r="M30" s="14"/>
      <c r="N30" s="14"/>
      <c r="O30" s="15"/>
      <c r="P30" s="1"/>
    </row>
    <row r="31" spans="1:31" x14ac:dyDescent="0.2">
      <c r="A31" s="48"/>
      <c r="B31" s="48"/>
      <c r="C31" s="48"/>
      <c r="D31" s="68"/>
      <c r="E31" s="68"/>
      <c r="F31" s="68"/>
      <c r="G31" s="68"/>
      <c r="H31" s="1"/>
      <c r="I31" s="21"/>
      <c r="J31" s="22"/>
      <c r="K31" s="23"/>
      <c r="L31" s="28"/>
      <c r="M31" s="14"/>
      <c r="N31" s="14"/>
      <c r="O31" s="15"/>
      <c r="P31" s="1"/>
    </row>
    <row r="32" spans="1:31" x14ac:dyDescent="0.2">
      <c r="A32" s="48"/>
      <c r="B32" s="48"/>
      <c r="C32" s="48"/>
      <c r="D32" s="68"/>
      <c r="E32" s="68"/>
      <c r="F32" s="68"/>
      <c r="G32" s="68"/>
      <c r="H32" s="1"/>
      <c r="I32" s="21"/>
      <c r="J32" s="22"/>
      <c r="K32" s="23"/>
      <c r="L32" s="28"/>
      <c r="M32" s="14"/>
      <c r="N32" s="14"/>
      <c r="O32" s="15"/>
      <c r="P32" s="1"/>
    </row>
    <row r="33" spans="1:16" x14ac:dyDescent="0.2">
      <c r="A33" s="48"/>
      <c r="B33" s="48"/>
      <c r="C33" s="48"/>
      <c r="D33" s="68"/>
      <c r="E33" s="68"/>
      <c r="F33" s="68"/>
      <c r="G33" s="68"/>
      <c r="H33" s="1"/>
      <c r="I33" s="21"/>
      <c r="J33" s="22"/>
      <c r="K33" s="23"/>
      <c r="L33" s="28"/>
      <c r="M33" s="14"/>
      <c r="N33" s="14"/>
      <c r="O33" s="15"/>
      <c r="P33" s="1"/>
    </row>
    <row r="34" spans="1:16" x14ac:dyDescent="0.2">
      <c r="A34" s="48"/>
      <c r="B34" s="48"/>
      <c r="C34" s="48"/>
      <c r="D34" s="68"/>
      <c r="E34" s="68"/>
      <c r="F34" s="68"/>
      <c r="G34" s="68"/>
      <c r="H34" s="1"/>
      <c r="I34" s="21"/>
      <c r="J34" s="22"/>
      <c r="K34" s="23"/>
      <c r="L34" s="28"/>
      <c r="M34" s="14"/>
      <c r="N34" s="14"/>
      <c r="O34" s="15"/>
      <c r="P34" s="1"/>
    </row>
    <row r="35" spans="1:16" ht="16" customHeight="1" x14ac:dyDescent="0.2">
      <c r="A35" s="67"/>
      <c r="B35" s="67"/>
      <c r="C35" s="67"/>
      <c r="D35" s="68"/>
      <c r="E35" s="68"/>
      <c r="F35" s="68"/>
      <c r="G35" s="68"/>
      <c r="H35" s="1"/>
      <c r="I35" s="21"/>
      <c r="J35" s="22"/>
      <c r="K35" s="23"/>
      <c r="L35" s="28"/>
      <c r="M35" s="14"/>
      <c r="N35" s="14"/>
      <c r="O35" s="15"/>
      <c r="P35" s="1"/>
    </row>
    <row r="36" spans="1:16" ht="16" customHeight="1" x14ac:dyDescent="0.2">
      <c r="A36" s="67"/>
      <c r="B36" s="67"/>
      <c r="C36" s="67"/>
      <c r="D36" s="68"/>
      <c r="E36" s="68"/>
      <c r="F36" s="68"/>
      <c r="G36" s="68"/>
      <c r="H36" s="1"/>
      <c r="I36" s="21"/>
      <c r="J36" s="22"/>
      <c r="K36" s="23"/>
      <c r="L36" s="28"/>
      <c r="M36" s="14"/>
      <c r="N36" s="14"/>
      <c r="O36" s="15"/>
      <c r="P36" s="1"/>
    </row>
    <row r="37" spans="1:16" ht="17" customHeight="1" thickBot="1" x14ac:dyDescent="0.25">
      <c r="A37" s="67"/>
      <c r="B37" s="67"/>
      <c r="C37" s="67"/>
      <c r="D37" s="68"/>
      <c r="E37" s="68"/>
      <c r="F37" s="68"/>
      <c r="G37" s="68"/>
      <c r="H37" s="1"/>
      <c r="I37" s="24"/>
      <c r="J37" s="25"/>
      <c r="K37" s="26"/>
      <c r="L37" s="29"/>
      <c r="M37" s="16"/>
      <c r="N37" s="16"/>
      <c r="O37" s="17"/>
      <c r="P37" s="1"/>
    </row>
    <row r="38" spans="1:16" x14ac:dyDescent="0.2">
      <c r="A38" s="1"/>
      <c r="B38" s="1"/>
      <c r="C38" s="1"/>
      <c r="D38" s="1"/>
      <c r="E38" s="1"/>
      <c r="F38" s="1"/>
      <c r="G38" s="1"/>
      <c r="H38" s="1"/>
      <c r="I38" s="49" t="s">
        <v>4</v>
      </c>
      <c r="J38" s="50"/>
      <c r="K38" s="51"/>
      <c r="L38" s="58">
        <f>(L20+L29)/2</f>
        <v>35.147999999999996</v>
      </c>
      <c r="M38" s="59"/>
      <c r="N38" s="59"/>
      <c r="O38" s="60"/>
      <c r="P38" s="1"/>
    </row>
    <row r="39" spans="1:16" x14ac:dyDescent="0.2">
      <c r="A39" s="1"/>
      <c r="B39" s="1"/>
      <c r="C39" s="1"/>
      <c r="D39" s="1"/>
      <c r="E39" s="1"/>
      <c r="F39" s="1"/>
      <c r="G39" s="1"/>
      <c r="H39" s="1"/>
      <c r="I39" s="52"/>
      <c r="J39" s="53"/>
      <c r="K39" s="54"/>
      <c r="L39" s="61"/>
      <c r="M39" s="62"/>
      <c r="N39" s="62"/>
      <c r="O39" s="63"/>
      <c r="P39" s="1"/>
    </row>
    <row r="40" spans="1:16" ht="17" thickBot="1" x14ac:dyDescent="0.25">
      <c r="A40" s="1"/>
      <c r="B40" s="1"/>
      <c r="C40" s="1"/>
      <c r="D40" s="1"/>
      <c r="E40" s="1"/>
      <c r="F40" s="1"/>
      <c r="G40" s="1"/>
      <c r="H40" s="1"/>
      <c r="I40" s="55"/>
      <c r="J40" s="56"/>
      <c r="K40" s="57"/>
      <c r="L40" s="64"/>
      <c r="M40" s="65"/>
      <c r="N40" s="65"/>
      <c r="O40" s="66"/>
      <c r="P40" s="1"/>
    </row>
    <row r="41" spans="1:16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</row>
  </sheetData>
  <mergeCells count="50">
    <mergeCell ref="AA17:AC17"/>
    <mergeCell ref="AA20:AC20"/>
    <mergeCell ref="R17:V17"/>
    <mergeCell ref="R20:V20"/>
    <mergeCell ref="W20:W21"/>
    <mergeCell ref="W17:W18"/>
    <mergeCell ref="X17:Z17"/>
    <mergeCell ref="X18:Z18"/>
    <mergeCell ref="X20:Z20"/>
    <mergeCell ref="X21:Z21"/>
    <mergeCell ref="L11:O13"/>
    <mergeCell ref="N5:O7"/>
    <mergeCell ref="L6:L7"/>
    <mergeCell ref="M6:M7"/>
    <mergeCell ref="A1:G3"/>
    <mergeCell ref="I1:O3"/>
    <mergeCell ref="A5:C7"/>
    <mergeCell ref="D5:G7"/>
    <mergeCell ref="A8:C10"/>
    <mergeCell ref="L8:O10"/>
    <mergeCell ref="A11:C13"/>
    <mergeCell ref="I5:K7"/>
    <mergeCell ref="I8:K10"/>
    <mergeCell ref="I11:K13"/>
    <mergeCell ref="A32:C34"/>
    <mergeCell ref="D8:G10"/>
    <mergeCell ref="D11:G13"/>
    <mergeCell ref="D14:G16"/>
    <mergeCell ref="D20:G22"/>
    <mergeCell ref="D26:G28"/>
    <mergeCell ref="D29:G31"/>
    <mergeCell ref="D32:G34"/>
    <mergeCell ref="A14:C16"/>
    <mergeCell ref="A20:C22"/>
    <mergeCell ref="A26:C28"/>
    <mergeCell ref="A29:C31"/>
    <mergeCell ref="A17:G19"/>
    <mergeCell ref="I38:K40"/>
    <mergeCell ref="L38:O40"/>
    <mergeCell ref="A35:C37"/>
    <mergeCell ref="D35:G37"/>
    <mergeCell ref="L15:L16"/>
    <mergeCell ref="M15:M16"/>
    <mergeCell ref="N14:O16"/>
    <mergeCell ref="I20:K28"/>
    <mergeCell ref="I29:K37"/>
    <mergeCell ref="L29:O37"/>
    <mergeCell ref="L20:O28"/>
    <mergeCell ref="I14:K16"/>
    <mergeCell ref="I17:O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2022-04-27T20:18:23Z</dcterms:created>
  <dcterms:modified xsi:type="dcterms:W3CDTF">2022-05-11T17:44:16Z</dcterms:modified>
</cp:coreProperties>
</file>