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25600" yWindow="0" windowWidth="38400" windowHeight="24000" tabRatio="702"/>
  </bookViews>
  <sheets>
    <sheet name="表紙" sheetId="1" r:id="rId1"/>
    <sheet name="変更履歴" sheetId="2" r:id="rId2"/>
    <sheet name="集計" sheetId="14" r:id="rId3"/>
    <sheet name="観点" sheetId="22" r:id="rId4"/>
    <sheet name="メイン" sheetId="15" r:id="rId5"/>
    <sheet name="URLスキームパラメータ不正" sheetId="18" r:id="rId6"/>
    <sheet name="ローカライズEnglish" sheetId="17" r:id="rId7"/>
    <sheet name="ローカライズ中国語(簡体字)" sheetId="24" r:id="rId8"/>
    <sheet name="ローカライズ中国語(繁体字、香港)" sheetId="25" r:id="rId9"/>
    <sheet name="ローカライズ中国語(繁体字、台湾)" sheetId="26" r:id="rId10"/>
  </sheets>
  <definedNames>
    <definedName name="_xlnm._FilterDatabase" localSheetId="4" hidden="1">メイン!$A$4:$V$74</definedName>
    <definedName name="a" localSheetId="5">#REF!</definedName>
    <definedName name="a" localSheetId="7">#REF!</definedName>
    <definedName name="a" localSheetId="9">#REF!</definedName>
    <definedName name="a" localSheetId="8">#REF!</definedName>
    <definedName name="a">#REF!</definedName>
    <definedName name="Excel_BuiltIn__FilterDatabase_7" localSheetId="5">#REF!</definedName>
    <definedName name="Excel_BuiltIn__FilterDatabase_7" localSheetId="6">#REF!</definedName>
    <definedName name="Excel_BuiltIn__FilterDatabase_7" localSheetId="7">#REF!</definedName>
    <definedName name="Excel_BuiltIn__FilterDatabase_7" localSheetId="9">#REF!</definedName>
    <definedName name="Excel_BuiltIn__FilterDatabase_7" localSheetId="8">#REF!</definedName>
    <definedName name="Excel_BuiltIn__FilterDatabase_7">#REF!</definedName>
    <definedName name="_xlnm.Print_Area" localSheetId="5">URLスキームパラメータ不正!$A$1:$V$5</definedName>
    <definedName name="_xlnm.Print_Area" localSheetId="4">メイン!$A$1:$V$5</definedName>
    <definedName name="_xlnm.Print_Area" localSheetId="6">ローカライズEnglish!$A$1:$U$5</definedName>
    <definedName name="_xlnm.Print_Area" localSheetId="7">'ローカライズ中国語(簡体字)'!$A$1:$U$5</definedName>
    <definedName name="_xlnm.Print_Area" localSheetId="9">'ローカライズ中国語(繁体字、台湾)'!$A$1:$U$5</definedName>
    <definedName name="_xlnm.Print_Area" localSheetId="8">'ローカライズ中国語(繁体字、香港)'!$A$1:$U$5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 i="14" l="1"/>
  <c r="O13" i="14"/>
  <c r="E8" i="14"/>
  <c r="O8" i="14"/>
  <c r="E9" i="14"/>
  <c r="O9" i="14"/>
  <c r="E10" i="14"/>
  <c r="O10" i="14"/>
  <c r="E11" i="14"/>
  <c r="O11" i="14"/>
  <c r="E12" i="14"/>
  <c r="O12" i="14"/>
  <c r="O4" i="14"/>
  <c r="N8" i="14"/>
  <c r="N9" i="14"/>
  <c r="N10" i="14"/>
  <c r="N11" i="14"/>
  <c r="N12" i="14"/>
  <c r="N13" i="14"/>
  <c r="N4" i="14"/>
  <c r="M8" i="14"/>
  <c r="M9" i="14"/>
  <c r="M10" i="14"/>
  <c r="M11" i="14"/>
  <c r="M12" i="14"/>
  <c r="M13" i="14"/>
  <c r="M4" i="14"/>
  <c r="L8" i="14"/>
  <c r="L9" i="14"/>
  <c r="L10" i="14"/>
  <c r="L11" i="14"/>
  <c r="L12" i="14"/>
  <c r="L13" i="14"/>
  <c r="L4" i="14"/>
  <c r="I8" i="14"/>
  <c r="K8" i="14"/>
  <c r="I9" i="14"/>
  <c r="K9" i="14"/>
  <c r="I10" i="14"/>
  <c r="K10" i="14"/>
  <c r="I11" i="14"/>
  <c r="K11" i="14"/>
  <c r="I12" i="14"/>
  <c r="K12" i="14"/>
  <c r="I13" i="14"/>
  <c r="K13" i="14"/>
  <c r="K4" i="14"/>
  <c r="H8" i="14"/>
  <c r="J8" i="14"/>
  <c r="H9" i="14"/>
  <c r="J9" i="14"/>
  <c r="H10" i="14"/>
  <c r="J10" i="14"/>
  <c r="H11" i="14"/>
  <c r="J11" i="14"/>
  <c r="H12" i="14"/>
  <c r="J12" i="14"/>
  <c r="H13" i="14"/>
  <c r="J13" i="14"/>
  <c r="J4" i="14"/>
  <c r="I4" i="14"/>
  <c r="H4" i="14"/>
  <c r="E4" i="14"/>
  <c r="X14" i="26"/>
  <c r="X15" i="26"/>
  <c r="X16" i="26"/>
  <c r="X17" i="26"/>
  <c r="X18" i="26"/>
  <c r="X19" i="26"/>
  <c r="X20" i="26"/>
  <c r="X14" i="25"/>
  <c r="X15" i="25"/>
  <c r="X16" i="25"/>
  <c r="X17" i="25"/>
  <c r="X18" i="25"/>
  <c r="X19" i="25"/>
  <c r="X20" i="25"/>
  <c r="X14" i="24"/>
  <c r="X15" i="24"/>
  <c r="X16" i="24"/>
  <c r="X17" i="24"/>
  <c r="X18" i="24"/>
  <c r="X19" i="24"/>
  <c r="X20" i="24"/>
  <c r="X14" i="17"/>
  <c r="X15" i="17"/>
  <c r="X16" i="17"/>
  <c r="X17" i="17"/>
  <c r="X18" i="17"/>
  <c r="X19" i="17"/>
  <c r="X20" i="17"/>
  <c r="Y9" i="18"/>
  <c r="Y10" i="18"/>
  <c r="Y11" i="18"/>
  <c r="Y12" i="18"/>
  <c r="Y13" i="18"/>
  <c r="Y14" i="18"/>
  <c r="Y15" i="18"/>
  <c r="Y16" i="18"/>
  <c r="Y17" i="18"/>
  <c r="Y18" i="18"/>
  <c r="Y19" i="18"/>
  <c r="Y20" i="18"/>
  <c r="Y21" i="18"/>
  <c r="Y22" i="18"/>
  <c r="Y23" i="18"/>
  <c r="Z3" i="15"/>
  <c r="Y59" i="15"/>
  <c r="Y60" i="15"/>
  <c r="D13" i="14"/>
  <c r="O2" i="26"/>
  <c r="F13" i="14"/>
  <c r="G13" i="14"/>
  <c r="P2" i="26"/>
  <c r="S2" i="26"/>
  <c r="R2" i="26"/>
  <c r="U2" i="26"/>
  <c r="Y3" i="26"/>
  <c r="X6" i="26"/>
  <c r="X7" i="26"/>
  <c r="X8" i="26"/>
  <c r="X9" i="26"/>
  <c r="X10" i="26"/>
  <c r="X11" i="26"/>
  <c r="X12" i="26"/>
  <c r="X13" i="26"/>
  <c r="Y2" i="26"/>
  <c r="Y1" i="26"/>
  <c r="Z3" i="26"/>
  <c r="Z2" i="26"/>
  <c r="Z1" i="26"/>
  <c r="AA3" i="26"/>
  <c r="AA2" i="26"/>
  <c r="AA1" i="26"/>
  <c r="AB3" i="26"/>
  <c r="AB2" i="26"/>
  <c r="AB1" i="26"/>
  <c r="AC3" i="26"/>
  <c r="AC2" i="26"/>
  <c r="AC1" i="26"/>
  <c r="AD3" i="26"/>
  <c r="AD2" i="26"/>
  <c r="AD1" i="26"/>
  <c r="AE3" i="26"/>
  <c r="AE2" i="26"/>
  <c r="AE1" i="26"/>
  <c r="AF3" i="26"/>
  <c r="AF2" i="26"/>
  <c r="AF1" i="26"/>
  <c r="AG3" i="26"/>
  <c r="AG2" i="26"/>
  <c r="AG1" i="26"/>
  <c r="AH3" i="26"/>
  <c r="AH2" i="26"/>
  <c r="AH1" i="26"/>
  <c r="AI3" i="26"/>
  <c r="AI2" i="26"/>
  <c r="AI1" i="26"/>
  <c r="AJ3" i="26"/>
  <c r="AJ2" i="26"/>
  <c r="AJ1" i="26"/>
  <c r="AK3" i="26"/>
  <c r="AK2" i="26"/>
  <c r="AK1" i="26"/>
  <c r="AL3" i="26"/>
  <c r="AL2" i="26"/>
  <c r="AL1" i="26"/>
  <c r="AM3" i="26"/>
  <c r="AM2" i="26"/>
  <c r="AM1" i="26"/>
  <c r="AN3" i="26"/>
  <c r="AN2" i="26"/>
  <c r="AN1" i="26"/>
  <c r="AO3" i="26"/>
  <c r="AO2" i="26"/>
  <c r="AO1" i="26"/>
  <c r="AP3" i="26"/>
  <c r="AP2" i="26"/>
  <c r="AP1" i="26"/>
  <c r="AQ3" i="26"/>
  <c r="AQ2" i="26"/>
  <c r="AQ1" i="26"/>
  <c r="AR3" i="26"/>
  <c r="AR2" i="26"/>
  <c r="AR1" i="26"/>
  <c r="AS3" i="26"/>
  <c r="AS2" i="26"/>
  <c r="AS1" i="26"/>
  <c r="AT3" i="26"/>
  <c r="AT2" i="26"/>
  <c r="AT1" i="26"/>
  <c r="AU3" i="26"/>
  <c r="AU2" i="26"/>
  <c r="AU1" i="26"/>
  <c r="AV3" i="26"/>
  <c r="AV2" i="26"/>
  <c r="AV1" i="26"/>
  <c r="AW3" i="26"/>
  <c r="AW2" i="26"/>
  <c r="AW1" i="26"/>
  <c r="AX3" i="26"/>
  <c r="AX2" i="26"/>
  <c r="AX1" i="26"/>
  <c r="AY3" i="26"/>
  <c r="AY2" i="26"/>
  <c r="AY1" i="26"/>
  <c r="AZ3" i="26"/>
  <c r="AZ2" i="26"/>
  <c r="AZ1" i="26"/>
  <c r="BA3" i="26"/>
  <c r="BA2" i="26"/>
  <c r="BA1" i="26"/>
  <c r="BB3" i="26"/>
  <c r="BB2" i="26"/>
  <c r="BB1" i="26"/>
  <c r="BC3" i="26"/>
  <c r="BC2" i="26"/>
  <c r="BC1" i="26"/>
  <c r="BD3" i="26"/>
  <c r="BD2" i="26"/>
  <c r="BD1" i="26"/>
  <c r="BE3" i="26"/>
  <c r="BE2" i="26"/>
  <c r="BE1" i="26"/>
  <c r="BF3" i="26"/>
  <c r="BF2" i="26"/>
  <c r="BF1" i="26"/>
  <c r="BG3" i="26"/>
  <c r="BG2" i="26"/>
  <c r="BG1" i="26"/>
  <c r="BH3" i="26"/>
  <c r="BH2" i="26"/>
  <c r="BH1" i="26"/>
  <c r="BI3" i="26"/>
  <c r="BI2" i="26"/>
  <c r="BI1" i="26"/>
  <c r="Y4" i="26"/>
  <c r="A20" i="26"/>
  <c r="A19" i="26"/>
  <c r="A18" i="26"/>
  <c r="A17" i="26"/>
  <c r="A16" i="26"/>
  <c r="A15" i="26"/>
  <c r="A14" i="26"/>
  <c r="A13" i="26"/>
  <c r="A12" i="26"/>
  <c r="A11" i="26"/>
  <c r="A10" i="26"/>
  <c r="A9" i="26"/>
  <c r="A8" i="26"/>
  <c r="A7" i="26"/>
  <c r="A6" i="26"/>
  <c r="T2" i="26"/>
  <c r="Q2" i="26"/>
  <c r="A20" i="25"/>
  <c r="A19" i="25"/>
  <c r="A18" i="25"/>
  <c r="A17" i="25"/>
  <c r="A16" i="25"/>
  <c r="A15" i="25"/>
  <c r="A14" i="25"/>
  <c r="X13" i="25"/>
  <c r="A13" i="25"/>
  <c r="X12" i="25"/>
  <c r="A12" i="25"/>
  <c r="X11" i="25"/>
  <c r="A11" i="25"/>
  <c r="X10" i="25"/>
  <c r="A10" i="25"/>
  <c r="X9" i="25"/>
  <c r="A9" i="25"/>
  <c r="X8" i="25"/>
  <c r="A8" i="25"/>
  <c r="X7" i="25"/>
  <c r="A7" i="25"/>
  <c r="X6" i="25"/>
  <c r="A6" i="25"/>
  <c r="Y3" i="25"/>
  <c r="Y2" i="25"/>
  <c r="O2" i="25"/>
  <c r="Y1" i="25"/>
  <c r="Z3" i="25"/>
  <c r="Z2" i="25"/>
  <c r="Z1" i="25"/>
  <c r="AA3" i="25"/>
  <c r="AA2" i="25"/>
  <c r="AA1" i="25"/>
  <c r="AB3" i="25"/>
  <c r="AB2" i="25"/>
  <c r="AB1" i="25"/>
  <c r="AC3" i="25"/>
  <c r="AC2" i="25"/>
  <c r="AC1" i="25"/>
  <c r="AD3" i="25"/>
  <c r="AD2" i="25"/>
  <c r="AD1" i="25"/>
  <c r="AE3" i="25"/>
  <c r="AE2" i="25"/>
  <c r="AE1" i="25"/>
  <c r="AF3" i="25"/>
  <c r="AF2" i="25"/>
  <c r="AF1" i="25"/>
  <c r="AG3" i="25"/>
  <c r="AG2" i="25"/>
  <c r="AG1" i="25"/>
  <c r="AH3" i="25"/>
  <c r="AH2" i="25"/>
  <c r="AH1" i="25"/>
  <c r="AI3" i="25"/>
  <c r="AI2" i="25"/>
  <c r="AI1" i="25"/>
  <c r="AJ3" i="25"/>
  <c r="AJ2" i="25"/>
  <c r="AJ1" i="25"/>
  <c r="AK3" i="25"/>
  <c r="AK2" i="25"/>
  <c r="AK1" i="25"/>
  <c r="AL3" i="25"/>
  <c r="AL2" i="25"/>
  <c r="AL1" i="25"/>
  <c r="AM3" i="25"/>
  <c r="AM2" i="25"/>
  <c r="AM1" i="25"/>
  <c r="AN3" i="25"/>
  <c r="AN2" i="25"/>
  <c r="AN1" i="25"/>
  <c r="AO3" i="25"/>
  <c r="AO2" i="25"/>
  <c r="AO1" i="25"/>
  <c r="AP3" i="25"/>
  <c r="AP2" i="25"/>
  <c r="AP1" i="25"/>
  <c r="AQ3" i="25"/>
  <c r="AQ2" i="25"/>
  <c r="AQ1" i="25"/>
  <c r="AR3" i="25"/>
  <c r="AR2" i="25"/>
  <c r="AR1" i="25"/>
  <c r="AS3" i="25"/>
  <c r="AS2" i="25"/>
  <c r="AS1" i="25"/>
  <c r="AT3" i="25"/>
  <c r="AT2" i="25"/>
  <c r="AT1" i="25"/>
  <c r="AU3" i="25"/>
  <c r="AU2" i="25"/>
  <c r="AU1" i="25"/>
  <c r="AV3" i="25"/>
  <c r="AV2" i="25"/>
  <c r="AV1" i="25"/>
  <c r="AW3" i="25"/>
  <c r="AW2" i="25"/>
  <c r="AW1" i="25"/>
  <c r="AX3" i="25"/>
  <c r="AX2" i="25"/>
  <c r="AX1" i="25"/>
  <c r="AY3" i="25"/>
  <c r="AY2" i="25"/>
  <c r="AY1" i="25"/>
  <c r="AZ3" i="25"/>
  <c r="AZ2" i="25"/>
  <c r="AZ1" i="25"/>
  <c r="BA3" i="25"/>
  <c r="BA2" i="25"/>
  <c r="BA1" i="25"/>
  <c r="BB3" i="25"/>
  <c r="BB2" i="25"/>
  <c r="BB1" i="25"/>
  <c r="BC3" i="25"/>
  <c r="BC2" i="25"/>
  <c r="BC1" i="25"/>
  <c r="BD3" i="25"/>
  <c r="BD2" i="25"/>
  <c r="BD1" i="25"/>
  <c r="BE3" i="25"/>
  <c r="BE2" i="25"/>
  <c r="BE1" i="25"/>
  <c r="BF3" i="25"/>
  <c r="BF2" i="25"/>
  <c r="BF1" i="25"/>
  <c r="BG3" i="25"/>
  <c r="BG2" i="25"/>
  <c r="BG1" i="25"/>
  <c r="BH3" i="25"/>
  <c r="BH2" i="25"/>
  <c r="BH1" i="25"/>
  <c r="BI3" i="25"/>
  <c r="BI2" i="25"/>
  <c r="BI1" i="25"/>
  <c r="Y4" i="25"/>
  <c r="P2" i="25"/>
  <c r="S2" i="25"/>
  <c r="U2" i="25"/>
  <c r="T2" i="25"/>
  <c r="R2" i="25"/>
  <c r="Q2" i="25"/>
  <c r="A20" i="24"/>
  <c r="A19" i="24"/>
  <c r="A18" i="24"/>
  <c r="A17" i="24"/>
  <c r="A16" i="24"/>
  <c r="A15" i="24"/>
  <c r="A14" i="24"/>
  <c r="X13" i="24"/>
  <c r="A13" i="24"/>
  <c r="X12" i="24"/>
  <c r="A12" i="24"/>
  <c r="X11" i="24"/>
  <c r="A11" i="24"/>
  <c r="X10" i="24"/>
  <c r="A10" i="24"/>
  <c r="X9" i="24"/>
  <c r="A9" i="24"/>
  <c r="X8" i="24"/>
  <c r="A8" i="24"/>
  <c r="X7" i="24"/>
  <c r="A7" i="24"/>
  <c r="X6" i="24"/>
  <c r="A6" i="24"/>
  <c r="Y3" i="24"/>
  <c r="Y2" i="24"/>
  <c r="O2" i="24"/>
  <c r="Y1" i="24"/>
  <c r="Z3" i="24"/>
  <c r="Z2" i="24"/>
  <c r="Z1" i="24"/>
  <c r="AA3" i="24"/>
  <c r="AA2" i="24"/>
  <c r="AA1" i="24"/>
  <c r="AB3" i="24"/>
  <c r="AB2" i="24"/>
  <c r="AB1" i="24"/>
  <c r="AC3" i="24"/>
  <c r="AC2" i="24"/>
  <c r="AC1" i="24"/>
  <c r="AD3" i="24"/>
  <c r="AD2" i="24"/>
  <c r="AD1" i="24"/>
  <c r="AE3" i="24"/>
  <c r="AE2" i="24"/>
  <c r="AE1" i="24"/>
  <c r="AF3" i="24"/>
  <c r="AF2" i="24"/>
  <c r="AF1" i="24"/>
  <c r="AG3" i="24"/>
  <c r="AG2" i="24"/>
  <c r="AG1" i="24"/>
  <c r="AH3" i="24"/>
  <c r="AH2" i="24"/>
  <c r="AH1" i="24"/>
  <c r="AI3" i="24"/>
  <c r="AI2" i="24"/>
  <c r="AI1" i="24"/>
  <c r="AJ3" i="24"/>
  <c r="AJ2" i="24"/>
  <c r="AJ1" i="24"/>
  <c r="AK3" i="24"/>
  <c r="AK2" i="24"/>
  <c r="AK1" i="24"/>
  <c r="AL3" i="24"/>
  <c r="AL2" i="24"/>
  <c r="AL1" i="24"/>
  <c r="AM3" i="24"/>
  <c r="AM2" i="24"/>
  <c r="AM1" i="24"/>
  <c r="AN3" i="24"/>
  <c r="AN2" i="24"/>
  <c r="AN1" i="24"/>
  <c r="AO3" i="24"/>
  <c r="AO2" i="24"/>
  <c r="AO1" i="24"/>
  <c r="AP3" i="24"/>
  <c r="AP2" i="24"/>
  <c r="AP1" i="24"/>
  <c r="AQ3" i="24"/>
  <c r="AQ2" i="24"/>
  <c r="AQ1" i="24"/>
  <c r="AR3" i="24"/>
  <c r="AR2" i="24"/>
  <c r="AR1" i="24"/>
  <c r="AS3" i="24"/>
  <c r="AS2" i="24"/>
  <c r="AS1" i="24"/>
  <c r="AT3" i="24"/>
  <c r="AT2" i="24"/>
  <c r="AT1" i="24"/>
  <c r="AU3" i="24"/>
  <c r="AU2" i="24"/>
  <c r="AU1" i="24"/>
  <c r="AV3" i="24"/>
  <c r="AV2" i="24"/>
  <c r="AV1" i="24"/>
  <c r="AW3" i="24"/>
  <c r="AW2" i="24"/>
  <c r="AW1" i="24"/>
  <c r="AX3" i="24"/>
  <c r="AX2" i="24"/>
  <c r="AX1" i="24"/>
  <c r="AY3" i="24"/>
  <c r="AY2" i="24"/>
  <c r="AY1" i="24"/>
  <c r="AZ3" i="24"/>
  <c r="AZ2" i="24"/>
  <c r="AZ1" i="24"/>
  <c r="BA3" i="24"/>
  <c r="BA2" i="24"/>
  <c r="BA1" i="24"/>
  <c r="BB3" i="24"/>
  <c r="BB2" i="24"/>
  <c r="BB1" i="24"/>
  <c r="BC3" i="24"/>
  <c r="BC2" i="24"/>
  <c r="BC1" i="24"/>
  <c r="BD3" i="24"/>
  <c r="BD2" i="24"/>
  <c r="BD1" i="24"/>
  <c r="BE3" i="24"/>
  <c r="BE2" i="24"/>
  <c r="BE1" i="24"/>
  <c r="BF3" i="24"/>
  <c r="BF2" i="24"/>
  <c r="BF1" i="24"/>
  <c r="BG3" i="24"/>
  <c r="BG2" i="24"/>
  <c r="BG1" i="24"/>
  <c r="BH3" i="24"/>
  <c r="BH2" i="24"/>
  <c r="BH1" i="24"/>
  <c r="BI3" i="24"/>
  <c r="BI2" i="24"/>
  <c r="BI1" i="24"/>
  <c r="Y4" i="24"/>
  <c r="P2" i="24"/>
  <c r="S2" i="24"/>
  <c r="U2" i="24"/>
  <c r="T2" i="24"/>
  <c r="R2" i="24"/>
  <c r="Q2" i="24"/>
  <c r="A14" i="17"/>
  <c r="A15" i="17"/>
  <c r="A16" i="17"/>
  <c r="A17" i="17"/>
  <c r="A18" i="17"/>
  <c r="A19" i="17"/>
  <c r="A20" i="17"/>
  <c r="A59" i="15"/>
  <c r="A60" i="15"/>
  <c r="A74" i="22"/>
  <c r="A75" i="22"/>
  <c r="A76" i="22"/>
  <c r="A77" i="22"/>
  <c r="A78" i="22"/>
  <c r="A79" i="22"/>
  <c r="A80" i="22"/>
  <c r="A81" i="22"/>
  <c r="A82" i="22"/>
  <c r="A83" i="22"/>
  <c r="A84" i="22"/>
  <c r="A85" i="22"/>
  <c r="A86" i="22"/>
  <c r="A87" i="22"/>
  <c r="A88" i="22"/>
  <c r="A89" i="22"/>
  <c r="A90" i="22"/>
  <c r="A73" i="22"/>
  <c r="A53" i="22"/>
  <c r="A54" i="22"/>
  <c r="Q2"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61" i="15"/>
  <c r="A62" i="15"/>
  <c r="A63" i="15"/>
  <c r="A64" i="15"/>
  <c r="A65" i="15"/>
  <c r="A66" i="15"/>
  <c r="A67" i="15"/>
  <c r="A68" i="15"/>
  <c r="A69" i="15"/>
  <c r="A70" i="15"/>
  <c r="A71" i="15"/>
  <c r="A72" i="15"/>
  <c r="A73" i="15"/>
  <c r="A74" i="15"/>
  <c r="P2" i="15"/>
  <c r="Q2" i="18"/>
  <c r="Z3" i="18"/>
  <c r="T2" i="15"/>
  <c r="T2" i="18"/>
  <c r="P2" i="18"/>
  <c r="Y6" i="18"/>
  <c r="Y7" i="18"/>
  <c r="Y8" i="18"/>
  <c r="Z2" i="18"/>
  <c r="Z1"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BJ3" i="18"/>
  <c r="BJ2" i="18"/>
  <c r="BJ1" i="18"/>
  <c r="Z4" i="18"/>
  <c r="Y6" i="15"/>
  <c r="Y7" i="15"/>
  <c r="Y8" i="15"/>
  <c r="Y9" i="15"/>
  <c r="Y10" i="15"/>
  <c r="Y11" i="15"/>
  <c r="Y12" i="15"/>
  <c r="Y13" i="15"/>
  <c r="Y14" i="15"/>
  <c r="Y15" i="15"/>
  <c r="Y16" i="15"/>
  <c r="Y17" i="15"/>
  <c r="Y18" i="15"/>
  <c r="Y19" i="15"/>
  <c r="Y20" i="15"/>
  <c r="Y21" i="15"/>
  <c r="Y22" i="15"/>
  <c r="Y23" i="15"/>
  <c r="Y24" i="15"/>
  <c r="Y25" i="15"/>
  <c r="Y26" i="15"/>
  <c r="Y27" i="15"/>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61" i="15"/>
  <c r="Y62" i="15"/>
  <c r="Y63" i="15"/>
  <c r="Y64" i="15"/>
  <c r="Y65" i="15"/>
  <c r="Y66" i="15"/>
  <c r="Y67" i="15"/>
  <c r="Y68" i="15"/>
  <c r="Y69" i="15"/>
  <c r="Y70" i="15"/>
  <c r="Y71" i="15"/>
  <c r="Y72" i="15"/>
  <c r="Y73" i="15"/>
  <c r="Y74" i="15"/>
  <c r="Y75"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BJ3" i="15"/>
  <c r="BJ2" i="15"/>
  <c r="BJ1" i="15"/>
  <c r="Z4" i="15"/>
  <c r="U2" i="18"/>
  <c r="R2" i="18"/>
  <c r="S2" i="18"/>
  <c r="A6" i="15"/>
  <c r="A7" i="15"/>
  <c r="A8" i="15"/>
  <c r="A9" i="15"/>
  <c r="A10" i="15"/>
  <c r="A11" i="15"/>
  <c r="A12" i="15"/>
  <c r="A13" i="15"/>
  <c r="A14" i="15"/>
  <c r="A15" i="15"/>
  <c r="A16" i="15"/>
  <c r="A17" i="15"/>
  <c r="A18" i="15"/>
  <c r="A19" i="15"/>
  <c r="A20" i="15"/>
  <c r="B11" i="15"/>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5" i="22"/>
  <c r="A56" i="22"/>
  <c r="A57" i="22"/>
  <c r="A58" i="22"/>
  <c r="A59" i="22"/>
  <c r="A60" i="22"/>
  <c r="A61" i="22"/>
  <c r="A62" i="22"/>
  <c r="A63" i="22"/>
  <c r="A64" i="22"/>
  <c r="A65" i="22"/>
  <c r="A66" i="22"/>
  <c r="A67" i="22"/>
  <c r="A68" i="22"/>
  <c r="A11" i="18"/>
  <c r="B7" i="18"/>
  <c r="B8" i="18"/>
  <c r="B9" i="18"/>
  <c r="B10" i="18"/>
  <c r="B11" i="18"/>
  <c r="B12" i="18"/>
  <c r="B13" i="18"/>
  <c r="B14" i="18"/>
  <c r="B15" i="18"/>
  <c r="B16" i="18"/>
  <c r="B17" i="18"/>
  <c r="B18" i="18"/>
  <c r="B19" i="18"/>
  <c r="B20" i="18"/>
  <c r="B21" i="18"/>
  <c r="B22" i="18"/>
  <c r="B23" i="18"/>
  <c r="B6" i="18"/>
  <c r="V2" i="15"/>
  <c r="U2" i="15"/>
  <c r="S2" i="15"/>
  <c r="R2" i="15"/>
  <c r="B18" i="15"/>
  <c r="B17" i="15"/>
  <c r="B14" i="15"/>
  <c r="B7" i="15"/>
  <c r="B8" i="15"/>
  <c r="B9" i="15"/>
  <c r="B10" i="15"/>
  <c r="B6" i="15"/>
  <c r="A6" i="18"/>
  <c r="A9" i="18"/>
  <c r="A10" i="18"/>
  <c r="A12" i="18"/>
  <c r="A15" i="18"/>
  <c r="A17" i="18"/>
  <c r="A19" i="18"/>
  <c r="A21" i="18"/>
  <c r="A13" i="18"/>
  <c r="A14" i="18"/>
  <c r="A16" i="18"/>
  <c r="A18" i="18"/>
  <c r="A20" i="18"/>
  <c r="A22" i="18"/>
  <c r="A23" i="18"/>
  <c r="A8" i="18"/>
  <c r="A7" i="18"/>
  <c r="V2" i="18"/>
  <c r="A6" i="17"/>
  <c r="A7" i="17"/>
  <c r="A8" i="17"/>
  <c r="A9" i="17"/>
  <c r="A10" i="17"/>
  <c r="A11" i="17"/>
  <c r="A12" i="17"/>
  <c r="A13" i="17"/>
  <c r="O2" i="17"/>
  <c r="Y3" i="17"/>
  <c r="X6" i="17"/>
  <c r="X7" i="17"/>
  <c r="X8" i="17"/>
  <c r="X9" i="17"/>
  <c r="X10" i="17"/>
  <c r="X13" i="17"/>
  <c r="X11" i="17"/>
  <c r="X12"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P2" i="17"/>
  <c r="S2" i="17"/>
  <c r="U2" i="17"/>
  <c r="R2" i="17"/>
  <c r="G10" i="14"/>
  <c r="F10" i="14"/>
  <c r="D10" i="14"/>
  <c r="T2" i="17"/>
  <c r="Q2" i="17"/>
  <c r="G12" i="14"/>
  <c r="F12" i="14"/>
  <c r="D12" i="14"/>
  <c r="G11" i="14"/>
  <c r="F11" i="14"/>
  <c r="D11" i="14"/>
  <c r="G8" i="14"/>
  <c r="F8" i="14"/>
  <c r="G4" i="14"/>
  <c r="F4" i="14"/>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7.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<sst xmlns="http://schemas.openxmlformats.org/spreadsheetml/2006/main" count="1877" uniqueCount="634">
  <si>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</si>
  <si>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</si>
  <si>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</si>
  <si>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</si>
  <si>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</si>
  <si>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</si>
  <si>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</si>
  <si>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</si>
  <si>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</si>
  <si>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</si>
  <si>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</si>
  <si>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</si>
  <si>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</si>
  <si>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</si>
  <si>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</si>
  <si>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</si>
  <si>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</si>
  <si>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</si>
  <si>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</si>
  <si>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</si>
  <si>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</si>
  <si>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</si>
  <si>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</si>
  <si>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</si>
  <si>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</si>
  <si>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</si>
  <si>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</si>
  <si>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</si>
  <si>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</si>
  <si>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</si>
  <si>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</si>
  <si>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</si>
  <si>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</si>
  <si>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</si>
  <si>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</si>
  <si>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</si>
  <si>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</si>
  <si>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</si>
  <si>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</si>
  <si>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</si>
  <si>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</si>
  <si>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</si>
  <si>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</si>
  <si>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</si>
  <si>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</si>
  <si>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</si>
  <si>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</si>
  <si>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</si>
  <si>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</si>
  <si>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</si>
  <si>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</si>
  <si>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</si>
  <si>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</si>
  <si>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</si>
  <si>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</si>
  <si>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</si>
  <si>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</si>
  <si>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</si>
  <si>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</si>
  <si>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</si>
  <si>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</si>
  <si>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</si>
  <si>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</si>
  <si>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</si>
  <si>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</si>
  <si>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</si>
  <si>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</si>
  <si>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</si>
  <si>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</si>
  <si>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</si>
  <si>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</si>
  <si>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</si>
  <si>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</si>
  <si>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</si>
  <si>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</si>
  <si>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URLスキームのみ</t>
    <phoneticPr fontId="21"/>
  </si>
  <si>
    <t>パラメータ正常</t>
    <rPh sb="5" eb="7">
      <t>セイジョウ</t>
    </rPh>
    <phoneticPr fontId="21"/>
  </si>
  <si>
    <t>③カメラ権限ダイアログにて[OK]ボタンを押下する</t>
    <rPh sb="4" eb="6">
      <t>ケンゲン</t>
    </rPh>
    <rPh sb="21" eb="23">
      <t>オウカ</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</si>
  <si>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</si>
  <si>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</si>
  <si>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</si>
  <si>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</si>
  <si>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</si>
  <si>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</si>
  <si>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</si>
  <si>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</si>
  <si>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設定</t>
    <rPh sb="0" eb="2">
      <t>セッテイ</t>
    </rPh>
    <phoneticPr fontId="21"/>
  </si>
  <si>
    <t>①設定アプリを起動時、J-SCANの設定画面へ遷移する</t>
    <rPh sb="1" eb="3">
      <t>セッテイ</t>
    </rPh>
    <rPh sb="7" eb="10">
      <t>キドウジ</t>
    </rPh>
    <rPh sb="18" eb="20">
      <t>セッテイ</t>
    </rPh>
    <rPh sb="20" eb="22">
      <t>ガメン</t>
    </rPh>
    <rPh sb="23" eb="25">
      <t>センイ</t>
    </rPh>
    <phoneticPr fontId="21"/>
  </si>
  <si>
    <t>ローカライズ(English)</t>
    <phoneticPr fontId="21"/>
  </si>
  <si>
    <t>メイン</t>
    <phoneticPr fontId="21"/>
  </si>
  <si>
    <t>ローカライズEnglish</t>
    <phoneticPr fontId="21"/>
  </si>
  <si>
    <t>ローカライズ中国語(簡体字)</t>
    <phoneticPr fontId="21"/>
  </si>
  <si>
    <t>ローカライズ中国語(繁体字、香港)</t>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</si>
  <si>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</si>
  <si>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</si>
  <si>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</si>
  <si>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</si>
  <si>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</si>
  <si>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</si>
  <si>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</si>
  <si>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</si>
  <si>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</si>
  <si>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</si>
  <si>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</si>
  <si>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</si>
  <si>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</si>
  <si>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</si>
  <si>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</si>
  <si>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</si>
  <si>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</si>
  <si>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</si>
  <si>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</si>
  <si>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</si>
  <si>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</si>
  <si>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</si>
  <si>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</si>
  <si>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</si>
  <si>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</si>
  <si>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</si>
  <si>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</si>
  <si>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</si>
  <si>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</si>
  <si>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</si>
  <si>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</si>
  <si>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</si>
  <si>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</si>
  <si>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</si>
  <si>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</si>
  <si>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</si>
  <si>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</si>
  <si>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</si>
  <si>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</si>
  <si>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</si>
  <si>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</si>
  <si>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</si>
  <si>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</si>
  <si>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</si>
  <si>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</si>
  <si>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</si>
  <si>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</si>
  <si>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</si>
  <si>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</si>
  <si>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</si>
  <si>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</si>
  <si>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</si>
  <si>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</si>
  <si>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</si>
  <si>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</si>
  <si>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</si>
  <si>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</si>
  <si>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</si>
  <si>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</si>
  <si>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</si>
  <si>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</si>
  <si>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</si>
  <si>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</si>
  <si>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</si>
  <si>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</si>
  <si>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</si>
  <si>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</si>
  <si>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</si>
  <si>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</si>
  <si>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</si>
  <si>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</si>
  <si>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</si>
  <si>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</si>
  <si>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・読み込めないこと</t>
  </si>
  <si>
    <t>・ボタン「OK」押下でアプリを終了すること</t>
  </si>
  <si>
    <t>・以下文言となっていること
　「QRコードの読み取りの為に許可してください。」
　※タイトルなし、ボタン文言は標準のため、確認なし
　ボタン「OK」
　ボタン「許可しない」</t>
  </si>
  <si>
    <t>バックグラウンド
-&gt;通常起動</t>
    <phoneticPr fontId="36"/>
  </si>
  <si>
    <t>アプリキル
-&gt;URLスキームで起動</t>
    <phoneticPr fontId="36"/>
  </si>
  <si>
    <t>画面表示</t>
    <rPh sb="0" eb="4">
      <t>ガメンヒョウジ</t>
    </rPh>
    <phoneticPr fontId="36"/>
  </si>
  <si>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</si>
  <si>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</si>
  <si>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</si>
  <si>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</si>
  <si>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</si>
  <si>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</si>
  <si>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</si>
  <si>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</si>
  <si>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</si>
  <si>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</si>
  <si>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</si>
  <si>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</si>
  <si>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</si>
  <si>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</si>
  <si>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</si>
  <si>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</si>
  <si>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</si>
  <si>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</si>
  <si>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</si>
  <si>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</si>
  <si>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</si>
  <si>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</si>
  <si>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</si>
  <si>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</si>
  <si>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</si>
  <si>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</si>
  <si>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</si>
  <si>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</si>
  <si>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</si>
  <si>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</si>
  <si>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</si>
  <si>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</si>
  <si>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</si>
  <si>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</si>
  <si>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</si>
  <si>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</si>
  <si>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</si>
  <si>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</si>
  <si>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</si>
  <si>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</si>
  <si>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</si>
  <si>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</si>
  <si>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</si>
  <si>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</si>
  <si>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</si>
  <si>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</si>
  <si>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</si>
  <si>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</si>
  <si>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</si>
  <si>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</si>
  <si>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</si>
  <si>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</si>
  <si>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</si>
  <si>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</si>
  <si>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</si>
  <si>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</si>
  <si>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</si>
  <si>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</si>
  <si>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</si>
  <si>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</si>
  <si>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</si>
  <si>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t>
    <phoneticPr fontId="21"/>
  </si>
  <si>
    <t>・アプリ起動時アラートダイアログが表示されること</t>
    <rPh sb="17" eb="19">
      <t>ヒョウジ</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</si>
  <si>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</si>
  <si>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</si>
  <si>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</si>
  <si>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</si>
  <si>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</si>
  <si>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</si>
  <si>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</si>
  <si>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</si>
  <si>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</si>
  <si>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</si>
  <si>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</si>
  <si>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</si>
  <si>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</si>
  <si>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</si>
  <si>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</si>
  <si>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</si>
  <si>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</si>
  <si>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</si>
  <si>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</si>
  <si>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</si>
  <si>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</si>
  <si>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</si>
  <si>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</si>
  <si>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ver.2.00</t>
    <phoneticPr fontId="21"/>
  </si>
  <si>
    <t>・URLスキーム「jins-qr://」</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</si>
  <si>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</si>
  <si>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</si>
  <si>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</si>
  <si>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</si>
  <si>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</si>
  <si>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</si>
  <si>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</si>
  <si>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</si>
  <si>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</si>
  <si>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</si>
  <si>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</si>
  <si>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</si>
  <si>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バージョン</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</si>
  <si>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</si>
  <si>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</si>
  <si>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URLスキーム「
・jins-qr://scan?callback=https://store-apps-stg.jins.com/tw?uuid=11111
・jins-qr://scan?callback=https://store-apps-stg.jins.com/tw?uuid=11111&amp;mmdd=2&amp;title=Title&amp;ok=OK&amp;cancel=Cancel&amp;camera=2」</t>
    <phoneticPr fontId="21"/>
  </si>
  <si>
    <t>URLスキーム</t>
    <phoneticPr fontId="21"/>
  </si>
  <si>
    <t>観点項目</t>
    <rPh sb="0" eb="4">
      <t>カンテンコウモク</t>
    </rPh>
    <phoneticPr fontId="21"/>
  </si>
  <si>
    <t>対象</t>
    <phoneticPr fontId="36"/>
  </si>
  <si>
    <t>cancelstr</t>
    <phoneticPr fontId="21"/>
  </si>
  <si>
    <t>不一致</t>
    <rPh sb="0" eb="3">
      <t>フイッチ</t>
    </rPh>
    <phoneticPr fontId="21"/>
  </si>
  <si>
    <t>値不正</t>
    <rPh sb="0" eb="1">
      <t>アタイ</t>
    </rPh>
    <rPh sb="1" eb="3">
      <t>フセイ</t>
    </rPh>
    <phoneticPr fontId="21"/>
  </si>
  <si>
    <t>値 空</t>
    <rPh sb="0" eb="1">
      <t>アタイ</t>
    </rPh>
    <rPh sb="2" eb="3">
      <t>カラ</t>
    </rPh>
    <phoneticPr fontId="21"/>
  </si>
  <si>
    <t>その他
パラメータ
値 空</t>
    <rPh sb="10" eb="11">
      <t>アタイ</t>
    </rPh>
    <rPh sb="12" eb="13">
      <t>カラ</t>
    </rPh>
    <phoneticPr fontId="21"/>
  </si>
  <si>
    <t>URLスキーム「・jins-qr://scan?callback=https://store-apps-stg.jins.com/tw?uuid=11111&amp;mode=&amp;titlestr=&amp;okstr=&amp;cancelstr=&amp;cameramode=」</t>
    <phoneticPr fontId="21"/>
  </si>
  <si>
    <t>#</t>
    <phoneticPr fontId="21"/>
  </si>
  <si>
    <t>パラメータ</t>
    <phoneticPr fontId="21"/>
  </si>
  <si>
    <t>URLスキーム</t>
    <phoneticPr fontId="21"/>
  </si>
  <si>
    <t>mode</t>
    <phoneticPr fontId="21"/>
  </si>
  <si>
    <t>titlestr</t>
    <phoneticPr fontId="21"/>
  </si>
  <si>
    <t>okstr</t>
    <phoneticPr fontId="21"/>
  </si>
  <si>
    <t>cameramode</t>
    <phoneticPr fontId="21"/>
  </si>
  <si>
    <t>確認事項</t>
    <rPh sb="0" eb="4">
      <t>カクニンジコウ</t>
    </rPh>
    <phoneticPr fontId="21"/>
  </si>
  <si>
    <t>・callback不一致</t>
    <rPh sb="9" eb="12">
      <t>フイッチ</t>
    </rPh>
    <phoneticPr fontId="21"/>
  </si>
  <si>
    <t>・mode不一致</t>
    <rPh sb="5" eb="8">
      <t>フイッチ</t>
    </rPh>
    <phoneticPr fontId="21"/>
  </si>
  <si>
    <t>・mode値不正</t>
    <phoneticPr fontId="21"/>
  </si>
  <si>
    <t>・titlestr不一致</t>
    <rPh sb="9" eb="12">
      <t>フイッチ</t>
    </rPh>
    <phoneticPr fontId="21"/>
  </si>
  <si>
    <t>・okstr不一致</t>
    <rPh sb="6" eb="9">
      <t>フイッチ</t>
    </rPh>
    <phoneticPr fontId="21"/>
  </si>
  <si>
    <t>・cancelstr不一致</t>
    <rPh sb="10" eb="13">
      <t>フイッチ</t>
    </rPh>
    <phoneticPr fontId="21"/>
  </si>
  <si>
    <t>・cameramode不一致</t>
    <rPh sb="11" eb="14">
      <t>フイッチ</t>
    </rPh>
    <phoneticPr fontId="21"/>
  </si>
  <si>
    <t>項目</t>
    <rPh sb="0" eb="2">
      <t>コウモク</t>
    </rPh>
    <phoneticPr fontId="21"/>
  </si>
  <si>
    <t>・mode値 空</t>
    <phoneticPr fontId="21"/>
  </si>
  <si>
    <t>・titlestr値 空</t>
    <phoneticPr fontId="21"/>
  </si>
  <si>
    <t>・okstr値 空</t>
    <phoneticPr fontId="21"/>
  </si>
  <si>
    <t>・cancelstr値 空</t>
    <phoneticPr fontId="21"/>
  </si>
  <si>
    <t>・cameramode値不正</t>
    <phoneticPr fontId="21"/>
  </si>
  <si>
    <t>・cameramode値 空</t>
    <phoneticPr fontId="21"/>
  </si>
  <si>
    <t>・URLスキームのみ</t>
    <phoneticPr fontId="21"/>
  </si>
  <si>
    <t>・callback値不正</t>
    <phoneticPr fontId="21"/>
  </si>
  <si>
    <t>・callback値 空</t>
    <phoneticPr fontId="21"/>
  </si>
  <si>
    <t xml:space="preserve">・アプリ起動時アラートダイアログ(別タブ「メイン」に記載)が表示されること
</t>
    <phoneticPr fontId="21"/>
  </si>
  <si>
    <t xml:space="preserve">
</t>
    <phoneticPr fontId="21"/>
  </si>
  <si>
    <t>・任意パラメータの全ての値が
　デフォルト値を参照していること</t>
    <phoneticPr fontId="21"/>
  </si>
  <si>
    <t>・デフォルト値 Done が マルチモード画面の読み取り完了ボタンに反映されること</t>
    <phoneticPr fontId="21"/>
  </si>
  <si>
    <t>・デフォルト値 1 を反映して、QR読取にアウトカメラが使用されること</t>
    <phoneticPr fontId="21"/>
  </si>
  <si>
    <t>・modeパラメータのデフォルト値、「１」が参照されて、シングルモード画面が表示されること</t>
    <phoneticPr fontId="21"/>
  </si>
  <si>
    <t>・アプリ起動時アラートダイアログ(別タブ「メイン」に記載)が表示されること</t>
    <phoneticPr fontId="21"/>
  </si>
  <si>
    <t>・modeパラメータのデフォルト値、「１」が参照されて、シングルモード画面が表示されること</t>
    <phoneticPr fontId="21"/>
  </si>
  <si>
    <t>・デフォルト値 Cancelがキャンセルボタンに反映されること</t>
    <phoneticPr fontId="21"/>
  </si>
  <si>
    <t>・アプリ起動時アラートダイアログ(別タブ「メイン」に記載)が表示されること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</si>
  <si>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phoneticPr fontId="21"/>
  </si>
  <si>
    <t>・任意パラメータの全ての値が
　デフォルト値を参照していること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</si>
  <si>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phoneticPr fontId="21"/>
  </si>
  <si>
    <t>必須パラメータ
(callback)</t>
    <rPh sb="0" eb="2">
      <t>ヒッス</t>
    </rPh>
    <phoneticPr fontId="21"/>
  </si>
  <si>
    <t>任意パラメータ
全て</t>
    <rPh sb="0" eb="2">
      <t>ニンイ</t>
    </rPh>
    <rPh sb="8" eb="9">
      <t>スベテ</t>
    </rPh>
    <phoneticPr fontId="21"/>
  </si>
  <si>
    <t>・全てのパラメータ
　値 空</t>
    <phoneticPr fontId="21"/>
  </si>
  <si>
    <t>・全てのパラメータ
　不一致</t>
    <phoneticPr fontId="21"/>
  </si>
  <si>
    <t>#</t>
    <phoneticPr fontId="21"/>
  </si>
  <si>
    <t>観点説明</t>
    <rPh sb="0" eb="4">
      <t>カンテンセツメイ</t>
    </rPh>
    <phoneticPr fontId="21"/>
  </si>
  <si>
    <t>画面観点</t>
    <rPh sb="0" eb="4">
      <t>ガメンカンテン</t>
    </rPh>
    <phoneticPr fontId="21"/>
  </si>
  <si>
    <t>機能観点</t>
    <rPh sb="0" eb="4">
      <t>キノウカンテン</t>
    </rPh>
    <phoneticPr fontId="21"/>
  </si>
  <si>
    <t>異常観点</t>
    <rPh sb="0" eb="4">
      <t>イジョウカンテン</t>
    </rPh>
    <phoneticPr fontId="21"/>
  </si>
  <si>
    <t>例外観点</t>
    <rPh sb="0" eb="4">
      <t>レイガイカンテン</t>
    </rPh>
    <phoneticPr fontId="21"/>
  </si>
  <si>
    <t>画面構成、素材</t>
    <rPh sb="0" eb="4">
      <t>ガメンコウセイ</t>
    </rPh>
    <rPh sb="5" eb="7">
      <t>ソザイ</t>
    </rPh>
    <phoneticPr fontId="21"/>
  </si>
  <si>
    <t>アプリ機能</t>
    <phoneticPr fontId="21"/>
  </si>
  <si>
    <t>想定外の入力、操作を与える</t>
    <rPh sb="0" eb="3">
      <t>ソウテイガイノニュウリョクヲ</t>
    </rPh>
    <rPh sb="7" eb="9">
      <t>ソウサヲ</t>
    </rPh>
    <rPh sb="10" eb="11">
      <t>アタエル</t>
    </rPh>
    <phoneticPr fontId="21"/>
  </si>
  <si>
    <t>例外的な条件での動作</t>
    <rPh sb="0" eb="3">
      <t>レイガイテキナジョウケンデノ</t>
    </rPh>
    <rPh sb="8" eb="10">
      <t>ドウサ</t>
    </rPh>
    <phoneticPr fontId="21"/>
  </si>
  <si>
    <t>ユーザ利用シーンを想定</t>
    <rPh sb="9" eb="11">
      <t>ソウテイ</t>
    </rPh>
    <phoneticPr fontId="21"/>
  </si>
  <si>
    <t>マルチモード</t>
    <phoneticPr fontId="21"/>
  </si>
  <si>
    <t>エラー推測</t>
    <rPh sb="3" eb="5">
      <t>スイソク</t>
    </rPh>
    <phoneticPr fontId="21"/>
  </si>
  <si>
    <t>通常起動中</t>
    <rPh sb="0" eb="5">
      <t>ツウジョウキドウチュウ</t>
    </rPh>
    <phoneticPr fontId="21"/>
  </si>
  <si>
    <t>URLスキームからアプリ起動中</t>
    <rPh sb="14" eb="15">
      <t>チュウ</t>
    </rPh>
    <phoneticPr fontId="21"/>
  </si>
  <si>
    <t>該当Webアプリ起動中</t>
    <rPh sb="0" eb="2">
      <t>ガイトウ</t>
    </rPh>
    <rPh sb="8" eb="11">
      <t>キドウチュウ</t>
    </rPh>
    <phoneticPr fontId="21"/>
  </si>
  <si>
    <t>シングルモード</t>
    <phoneticPr fontId="21"/>
  </si>
  <si>
    <t>シングルモード</t>
    <phoneticPr fontId="21"/>
  </si>
  <si>
    <t>マルチモード</t>
    <phoneticPr fontId="21"/>
  </si>
  <si>
    <t>ダイアログ</t>
    <phoneticPr fontId="21"/>
  </si>
  <si>
    <t>トースト</t>
    <phoneticPr fontId="21"/>
  </si>
  <si>
    <t>ユーザ観点</t>
    <phoneticPr fontId="21"/>
  </si>
  <si>
    <t>アプリキル-&gt;URLスキームで起動</t>
    <phoneticPr fontId="21"/>
  </si>
  <si>
    <t>バックグラウンド-&gt;通常起動</t>
    <phoneticPr fontId="21"/>
  </si>
  <si>
    <t>バックグラウンド-&gt;URLスキームで起動</t>
    <phoneticPr fontId="21"/>
  </si>
  <si>
    <t>バックグラウンド-&gt;フォアグラウンド</t>
    <phoneticPr fontId="21"/>
  </si>
  <si>
    <t>バックグラウンド-&gt;URLスキームで起動</t>
    <phoneticPr fontId="21"/>
  </si>
  <si>
    <t>バックグラウンド-&gt;フォアグラウンド</t>
    <phoneticPr fontId="21"/>
  </si>
  <si>
    <t>バックグラウンド-&gt;通常起動</t>
    <phoneticPr fontId="21"/>
  </si>
  <si>
    <t>バックグラウンド-&gt;URLスキームで起動</t>
    <phoneticPr fontId="21"/>
  </si>
  <si>
    <t>概要観点</t>
    <rPh sb="0" eb="4">
      <t>ガイヨウカンテン</t>
    </rPh>
    <phoneticPr fontId="21"/>
  </si>
  <si>
    <t>・URLスキーム「jins-qr://scan?callback=https://store-apps-stg.jins.com/tw?uuid=11111&amp;mode=2&amp;titlestr=Title&amp;okstr=OK&amp;cancelstr=Cancel&amp;cameramode=2」</t>
    <phoneticPr fontId="21"/>
  </si>
  <si>
    <t>・URLスキーム「jins-qr://scan?callback=https://store-apps-stg.jins.com/tw?uuid=11111&amp;cancelstr=Cancel」</t>
    <phoneticPr fontId="36"/>
  </si>
  <si>
    <t>QRコード以外</t>
    <phoneticPr fontId="36"/>
  </si>
  <si>
    <t>バーコード読取</t>
    <rPh sb="5" eb="7">
      <t>ヨミトリ</t>
    </rPh>
    <phoneticPr fontId="36"/>
  </si>
  <si>
    <t>・読み込めないこと</t>
    <rPh sb="1" eb="2">
      <t>ヨミコメナイコト</t>
    </rPh>
    <phoneticPr fontId="36"/>
  </si>
  <si>
    <t>①modeパラメータに「２」の値が入ったURLスキームでアプリを起動する
②マルチモードでバーコードを読み取る</t>
    <rPh sb="51" eb="52">
      <t>ヨミトル</t>
    </rPh>
    <phoneticPr fontId="36"/>
  </si>
  <si>
    <t>①modeパラメータに「１」の値が入ったURLスキームでアプリを起動する
②マルチモードでバーコードを読み取る</t>
    <rPh sb="51" eb="52">
      <t>ヨミトル</t>
    </rPh>
    <phoneticPr fontId="36"/>
  </si>
  <si>
    <t>④上限到達ダイアログ上のボタンを押下する</t>
    <rPh sb="1" eb="5">
      <t>ジョウゲントウタツ</t>
    </rPh>
    <rPh sb="10" eb="11">
      <t>ジョウノ</t>
    </rPh>
    <rPh sb="16" eb="18">
      <t>オウカスル</t>
    </rPh>
    <phoneticPr fontId="36"/>
  </si>
  <si>
    <t>③上限到達ダイアログ表示中にQRコードを読み取る</t>
    <rPh sb="1" eb="5">
      <t>ジョウゲン</t>
    </rPh>
    <rPh sb="10" eb="12">
      <t>ヒョウジ</t>
    </rPh>
    <rPh sb="12" eb="13">
      <t>チュウ</t>
    </rPh>
    <rPh sb="20" eb="21">
      <t>ヨミトル</t>
    </rPh>
    <phoneticPr fontId="36"/>
  </si>
  <si>
    <t>タイトル</t>
    <phoneticPr fontId="36"/>
  </si>
  <si>
    <t>サブタイトル</t>
    <phoneticPr fontId="36"/>
  </si>
  <si>
    <t>QR読取</t>
    <phoneticPr fontId="36"/>
  </si>
  <si>
    <t>QRコード以外</t>
    <phoneticPr fontId="36"/>
  </si>
  <si>
    <t>カメラ切替ボタン</t>
    <phoneticPr fontId="36"/>
  </si>
  <si>
    <t>キャンセルボタン</t>
    <phoneticPr fontId="36"/>
  </si>
  <si>
    <t>タイトル</t>
    <phoneticPr fontId="36"/>
  </si>
  <si>
    <t>QRコード以外</t>
    <phoneticPr fontId="36"/>
  </si>
  <si>
    <t>読み取り完了ボタン</t>
    <phoneticPr fontId="36"/>
  </si>
  <si>
    <t>読み取り完了ボタン
QR読取枚数表示欄</t>
    <phoneticPr fontId="36"/>
  </si>
  <si>
    <t>アクセス拒否ダイアログ</t>
    <phoneticPr fontId="21"/>
  </si>
  <si>
    <t>必須パラメータ不正ダイアログ</t>
    <rPh sb="0" eb="2">
      <t>ヒッス</t>
    </rPh>
    <rPh sb="7" eb="9">
      <t>フセイ</t>
    </rPh>
    <phoneticPr fontId="21"/>
  </si>
  <si>
    <t>①modeパラメータに「２」の値が入ったURLスキームでアプリを起動する
②カメラ切替ボタンを押下する</t>
    <phoneticPr fontId="36"/>
  </si>
  <si>
    <t>①modeパラメータに「２」の値が入ったURLスキームでアプリを起動する
②読み取り済みのQRコードを読み取る</t>
    <rPh sb="38" eb="39">
      <t>ヨミトリ</t>
    </rPh>
    <rPh sb="51" eb="52">
      <t>ヨミトル</t>
    </rPh>
    <phoneticPr fontId="36"/>
  </si>
  <si>
    <t>・QRコードを読み取れること
・新規QRコードを読み取った時のみJ-PORTAL利用の効果音が鳴動されること
・読み取った値を保持すること</t>
    <rPh sb="56" eb="57">
      <t>ヨミトッタ</t>
    </rPh>
    <rPh sb="61" eb="62">
      <t>アタイヲ</t>
    </rPh>
    <rPh sb="63" eb="65">
      <t>ホジスル</t>
    </rPh>
    <phoneticPr fontId="36"/>
  </si>
  <si>
    <t>③同じQRコードを読み取る</t>
    <rPh sb="1" eb="2">
      <t>オナジ</t>
    </rPh>
    <rPh sb="9" eb="10">
      <t>ヨミトル</t>
    </rPh>
    <phoneticPr fontId="36"/>
  </si>
  <si>
    <t>・以下文言となっていること
・「このQRは既に読み取り済みです。」</t>
    <rPh sb="1" eb="5">
      <t>イカモンゴントナッテイルコト</t>
    </rPh>
    <rPh sb="21" eb="22">
      <t>スデニ</t>
    </rPh>
    <rPh sb="23" eb="24">
      <t>ヨミトリズミ</t>
    </rPh>
    <phoneticPr fontId="36"/>
  </si>
  <si>
    <t>自動ロックからの復帰</t>
    <rPh sb="0" eb="2">
      <t>ジドウロック</t>
    </rPh>
    <rPh sb="8" eb="10">
      <t>フッキ</t>
    </rPh>
    <phoneticPr fontId="21"/>
  </si>
  <si>
    <t>電源OFFからの復帰</t>
    <rPh sb="0" eb="2">
      <t>デンゲン</t>
    </rPh>
    <rPh sb="8" eb="10">
      <t>フッキ</t>
    </rPh>
    <phoneticPr fontId="21"/>
  </si>
  <si>
    <t>・自動ロック前の画面を表示して正常に動作すること</t>
    <rPh sb="1" eb="3">
      <t>ジドウロックマエノ</t>
    </rPh>
    <rPh sb="8" eb="10">
      <t>ガメンヘ</t>
    </rPh>
    <rPh sb="11" eb="13">
      <t>ヒョウジシテ</t>
    </rPh>
    <rPh sb="15" eb="17">
      <t>セイジョウ</t>
    </rPh>
    <phoneticPr fontId="21"/>
  </si>
  <si>
    <t>・アプリ起動時アラートダイアログが表示されること</t>
    <rPh sb="17" eb="19">
      <t>ヒョウジサレル</t>
    </rPh>
    <phoneticPr fontId="21"/>
  </si>
  <si>
    <t>・デザインと整合性があること</t>
    <rPh sb="6" eb="9">
      <t>セイゴウセイ</t>
    </rPh>
    <phoneticPr fontId="21"/>
  </si>
  <si>
    <t>・modeパラメータの値が「１」の時に、シングルモード画面を表示すること</t>
    <rPh sb="11" eb="12">
      <t>アタイ</t>
    </rPh>
    <rPh sb="17" eb="18">
      <t>トキニ</t>
    </rPh>
    <rPh sb="27" eb="29">
      <t>ガメンヲ</t>
    </rPh>
    <rPh sb="30" eb="32">
      <t>ヒョウジスル</t>
    </rPh>
    <phoneticPr fontId="21"/>
  </si>
  <si>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21"/>
  </si>
  <si>
    <t>・cameramodeパラメータの値が「２」の時は、使用カメラがインカメラで起動されること</t>
    <phoneticPr fontId="21"/>
  </si>
  <si>
    <t>・読み込めないこと</t>
    <rPh sb="1" eb="2">
      <t>ヨミコメナイコト</t>
    </rPh>
    <phoneticPr fontId="21"/>
  </si>
  <si>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21"/>
  </si>
  <si>
    <t>・modeパラメータの値が「２」の時に、マルチモード画面を表示すること</t>
    <rPh sb="11" eb="12">
      <t>アタイ</t>
    </rPh>
    <rPh sb="17" eb="18">
      <t>トキニ</t>
    </rPh>
    <rPh sb="26" eb="28">
      <t>ガメンヲ</t>
    </rPh>
    <rPh sb="29" eb="31">
      <t>ヒョウジスル</t>
    </rPh>
    <phoneticPr fontId="21"/>
  </si>
  <si>
    <t>・ボタン「キャンセル」押下時、戻り先URLスキーマにQRコードのデータを付与せず、該当Webアプリが起動されること</t>
    <phoneticPr fontId="21"/>
  </si>
  <si>
    <t>・ボタン「許可しない」押下でアクセス拒否ダイアログが表示されること</t>
    <rPh sb="5" eb="7">
      <t>キョカシナイ</t>
    </rPh>
    <rPh sb="11" eb="13">
      <t>オウカデ</t>
    </rPh>
    <rPh sb="26" eb="28">
      <t>ヒョウジサレル</t>
    </rPh>
    <phoneticPr fontId="21"/>
  </si>
  <si>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21"/>
  </si>
  <si>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21"/>
  </si>
  <si>
    <t>・ボタン「はい」押下でアプリを終了すること</t>
    <phoneticPr fontId="21"/>
  </si>
  <si>
    <t>・以下文言となっていること
・「このQRは既に読み取り済みです。」</t>
    <rPh sb="1" eb="5">
      <t>イカモンゴントナッテイルコト</t>
    </rPh>
    <rPh sb="21" eb="22">
      <t>スデニ</t>
    </rPh>
    <rPh sb="23" eb="24">
      <t>ヨミトリズミ</t>
    </rPh>
    <phoneticPr fontId="21"/>
  </si>
  <si>
    <t>・正常にアプリケーションが動作すること</t>
    <rPh sb="1" eb="3">
      <t>セイジョウニ</t>
    </rPh>
    <rPh sb="13" eb="15">
      <t>ドウサスル</t>
    </rPh>
    <phoneticPr fontId="21"/>
  </si>
  <si>
    <t>・2回目のURLスキームのパラメータ通りにアプリケーションが動作すること</t>
    <rPh sb="18" eb="19">
      <t>ドオリ</t>
    </rPh>
    <rPh sb="30" eb="32">
      <t>ドウサスル</t>
    </rPh>
    <phoneticPr fontId="21"/>
  </si>
  <si>
    <t>・1回目のURLスキームのパラメータ通りにアプリケーションが動作すること</t>
    <rPh sb="3" eb="4">
      <t>メ</t>
    </rPh>
    <rPh sb="18" eb="19">
      <t>ドオリニ</t>
    </rPh>
    <rPh sb="30" eb="32">
      <t>ドウサスル</t>
    </rPh>
    <phoneticPr fontId="21"/>
  </si>
  <si>
    <t>・読み込めないこと</t>
    <phoneticPr fontId="21"/>
  </si>
  <si>
    <t xml:space="preserve">・QR読取枚数0枚の間、ボタン「読み取り完了」は押下できない状態(disable)にすること
</t>
    <phoneticPr fontId="21"/>
  </si>
  <si>
    <t>・読み取ったQRコードの枚数を表示されること
・数値は0から100まで表示されること</t>
    <phoneticPr fontId="21"/>
  </si>
  <si>
    <t>・ボタン「キャンセル」押下時、戻り先URLスキーマにQRコードのデータを付与せず、該当Webアプリが起動されること</t>
    <phoneticPr fontId="21"/>
  </si>
  <si>
    <t>・ボタン「OK」押下でアプリを終了すること</t>
    <phoneticPr fontId="21"/>
  </si>
  <si>
    <t>・以下文言となっていること
　「QRコードの読み取りの為に許可してください。」
　※タイトルなし、ボタン文言は標準のため、確認なし
　ボタン「OK」
　ボタン「許可しない」</t>
    <phoneticPr fontId="21"/>
  </si>
  <si>
    <t>・ボタン「OK」押下でカメラ映像が出力されるようになること
・画面上部に以下説明文が表示されていること
　「QRコードをスキャンしてください」
・QRコード読み取り範囲画像が表示されること</t>
    <phoneticPr fontId="21"/>
  </si>
  <si>
    <t xml:space="preserve">・以下文言となっていること
　タイトル 「起動エラー」
　メッセージ 「カメラへのアクセスが許可されていません。設定画面からカメラへのアクセスを許可してください。」
　ボタン 「設定」
</t>
    <phoneticPr fontId="21"/>
  </si>
  <si>
    <t>・ボタン「設定」押下で設定アプリが起動し、「J-SCAN」の設定画面へ遷移されること</t>
    <phoneticPr fontId="21"/>
  </si>
  <si>
    <t>アプリケーション名</t>
    <phoneticPr fontId="21"/>
  </si>
  <si>
    <t>バージョン</t>
    <phoneticPr fontId="21"/>
  </si>
  <si>
    <t>アプリ情報</t>
    <rPh sb="3" eb="5">
      <t>ジョウホウ</t>
    </rPh>
    <phoneticPr fontId="21"/>
  </si>
  <si>
    <t>・アプリケーション名がJ-SCAN2.0となっていること</t>
    <phoneticPr fontId="21"/>
  </si>
  <si>
    <t>・アプリケーション名がJ-SCAN2.0となっていること</t>
    <phoneticPr fontId="36"/>
  </si>
  <si>
    <t>・設定アプリ上でバージョンが2.0になっていること</t>
    <phoneticPr fontId="36"/>
  </si>
  <si>
    <t>URLスキーム起動
(パラメータ正常)</t>
    <rPh sb="7" eb="9">
      <t>キドウ</t>
    </rPh>
    <phoneticPr fontId="21"/>
  </si>
  <si>
    <t>初回起動
カメラ権限確認
アクセス許可</t>
    <rPh sb="0" eb="4">
      <t>ショカイキドウ</t>
    </rPh>
    <rPh sb="17" eb="19">
      <t>キョカ</t>
    </rPh>
    <phoneticPr fontId="21"/>
  </si>
  <si>
    <t>次回起動</t>
    <rPh sb="0" eb="4">
      <t>ジカイキドウ</t>
    </rPh>
    <phoneticPr fontId="21"/>
  </si>
  <si>
    <t>初回起動
カメラ権限確認
アクセス拒否-&gt;タスク起動</t>
    <rPh sb="0" eb="4">
      <t>ショカイキドウ</t>
    </rPh>
    <phoneticPr fontId="21"/>
  </si>
  <si>
    <t>初回起動
カメラ権限確認
アクセス拒否-&gt;Webアプリ起動</t>
    <rPh sb="0" eb="4">
      <t>ショカイキドウ</t>
    </rPh>
    <phoneticPr fontId="21"/>
  </si>
  <si>
    <t>・カメラ権限確認ダイアログが表示されること</t>
    <rPh sb="14" eb="16">
      <t>ヒョウジ</t>
    </rPh>
    <phoneticPr fontId="21"/>
  </si>
  <si>
    <t>画面構成</t>
    <rPh sb="0" eb="2">
      <t>ガメン</t>
    </rPh>
    <rPh sb="2" eb="4">
      <t>コウセイ</t>
    </rPh>
    <phoneticPr fontId="36"/>
  </si>
  <si>
    <t>シングルモード</t>
    <phoneticPr fontId="36"/>
  </si>
  <si>
    <t>マルチモード</t>
    <phoneticPr fontId="36"/>
  </si>
  <si>
    <t>異常フロー</t>
    <rPh sb="0" eb="2">
      <t>イジョウフロー</t>
    </rPh>
    <phoneticPr fontId="21"/>
  </si>
  <si>
    <t>URLスキーム
パラメータ不正</t>
    <rPh sb="13" eb="15">
      <t>フセイ</t>
    </rPh>
    <phoneticPr fontId="21"/>
  </si>
  <si>
    <t>自動ロック</t>
    <rPh sb="0" eb="2">
      <t>ジドウ</t>
    </rPh>
    <phoneticPr fontId="36"/>
  </si>
  <si>
    <t>電源OFF</t>
    <rPh sb="0" eb="2">
      <t>デンゲン</t>
    </rPh>
    <phoneticPr fontId="36"/>
  </si>
  <si>
    <t>自動ロックからの復帰</t>
    <rPh sb="0" eb="2">
      <t>ジドウｒ</t>
    </rPh>
    <rPh sb="8" eb="10">
      <t>フッキ</t>
    </rPh>
    <phoneticPr fontId="36"/>
  </si>
  <si>
    <t>電源OFFからの復帰</t>
    <rPh sb="0" eb="2">
      <t>デンゲン</t>
    </rPh>
    <rPh sb="8" eb="10">
      <t>フッキ</t>
    </rPh>
    <phoneticPr fontId="36"/>
  </si>
  <si>
    <t>・自動ロック前の画面を表示して正常に動作すること</t>
    <phoneticPr fontId="36"/>
  </si>
  <si>
    <t>①アプリケーションを新規ダウンロードして、URLスキームでアプリを起動する
②カメラ権限確認ダイアログ上のボタン「許可しない」を押下する</t>
    <phoneticPr fontId="36"/>
  </si>
  <si>
    <t>・ボタン「キャンセル」押下時、戻り先URLスキーマにQRコードのデータを付与せず、該当Webアプリが起動されること</t>
    <phoneticPr fontId="36"/>
  </si>
  <si>
    <t>・ボタン「設定」押下で設定アプリが起動し、「J-SCAN」の設定画面へ遷移されること</t>
    <phoneticPr fontId="36"/>
  </si>
  <si>
    <t>試験観点</t>
    <rPh sb="2" eb="4">
      <t>カンテン</t>
    </rPh>
    <phoneticPr fontId="21"/>
  </si>
  <si>
    <t>①アプリ起動中に自動ロックを行い、その後ロック解除する</t>
    <rPh sb="8" eb="10">
      <t>ジドウ</t>
    </rPh>
    <rPh sb="14" eb="15">
      <t>オコナイ</t>
    </rPh>
    <phoneticPr fontId="36"/>
  </si>
  <si>
    <t>①アプリ起動中に電源をオフにする</t>
    <rPh sb="8" eb="10">
      <t>デンゲンヲ</t>
    </rPh>
    <phoneticPr fontId="36"/>
  </si>
  <si>
    <t>・modeパラメータの値に応じて、シングルモードかマルチモードの画面が表示されること
・カメラ映像が出力されないこと※OSの動作
・アクセス拒否ダイアログが表示されること
・設定アプリが起動し、「J-SCAN」の設定画面へ遷移すること
・アプリ起動時アラートダイアログが表示されること</t>
    <phoneticPr fontId="21"/>
  </si>
  <si>
    <t>・カメラ権限ダイアログが表示されていないこと
・カメラ映像が出力されていること</t>
    <phoneticPr fontId="21"/>
  </si>
  <si>
    <t>メイン観点</t>
    <rPh sb="3" eb="5">
      <t>カンテン</t>
    </rPh>
    <phoneticPr fontId="21"/>
  </si>
  <si>
    <t>観点名</t>
    <rPh sb="0" eb="2">
      <t>カンテン</t>
    </rPh>
    <rPh sb="2" eb="3">
      <t>キノウメイ</t>
    </rPh>
    <phoneticPr fontId="21"/>
  </si>
  <si>
    <t>2018.8.8</t>
    <phoneticPr fontId="21"/>
  </si>
  <si>
    <t>アプリ機能</t>
    <rPh sb="3" eb="5">
      <t>キノウ</t>
    </rPh>
    <phoneticPr fontId="21"/>
  </si>
  <si>
    <t>異常時</t>
    <rPh sb="0" eb="2">
      <t>イジョウ</t>
    </rPh>
    <rPh sb="2" eb="3">
      <t>ジ</t>
    </rPh>
    <phoneticPr fontId="21"/>
  </si>
  <si>
    <t>例外処理</t>
    <rPh sb="0" eb="2">
      <t>レイガイソウサ</t>
    </rPh>
    <rPh sb="2" eb="4">
      <t>ショリ</t>
    </rPh>
    <phoneticPr fontId="21"/>
  </si>
  <si>
    <t>ユーザ操作</t>
    <rPh sb="3" eb="5">
      <t>ソウサ</t>
    </rPh>
    <phoneticPr fontId="21"/>
  </si>
  <si>
    <t>・設定アプリ上でバージョンが2.0になっていること</t>
    <phoneticPr fontId="21"/>
  </si>
  <si>
    <t>・modeパラメータの値に応じて、シングルモードかマルチモードの画面が表示されること</t>
    <phoneticPr fontId="36"/>
  </si>
  <si>
    <t xml:space="preserve">・modeパラメータの値に応じて、シングルモードかマルチモードの画面が表示されること
・cameramodeパラメータの値に応じて、使用カメラがインカメラかアウトカメラに切り替わること
・カメラ映像が出力されていること
</t>
    <phoneticPr fontId="21"/>
  </si>
  <si>
    <t xml:space="preserve">・modeパラメータの値に応じて、シングルモードかマルチモードの画面が表示されること
・カメラ権限確認ダイアログが表示されること
</t>
    <phoneticPr fontId="21"/>
  </si>
  <si>
    <t>※ 本シート下部の
「URLスキームパラメータ異常フロー」
参照</t>
    <rPh sb="2" eb="3">
      <t>ホンシート</t>
    </rPh>
    <rPh sb="6" eb="7">
      <t>シタ</t>
    </rPh>
    <rPh sb="7" eb="8">
      <t>ジョウブノ</t>
    </rPh>
    <rPh sb="23" eb="25">
      <t>イジョウ</t>
    </rPh>
    <phoneticPr fontId="21"/>
  </si>
  <si>
    <t>アプリケーション名</t>
    <phoneticPr fontId="36"/>
  </si>
  <si>
    <t>・端末言語設定に応じてデフォルト値を出力すること</t>
    <phoneticPr fontId="21"/>
  </si>
  <si>
    <t>・端末言語設定に応じてデフォルト値を出力すること</t>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</si>
  <si>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rPh sb="2" eb="3">
      <t>マイ</t>
    </rPh>
    <rPh sb="3" eb="5">
      <t>イジョウ</t>
    </rPh>
    <rPh sb="11" eb="12">
      <t>ヨミトッタ</t>
    </rPh>
    <rPh sb="18" eb="20">
      <t>バアイ</t>
    </rPh>
    <rPh sb="120" eb="122">
      <t>フヨスル</t>
    </rPh>
    <rPh sb="124" eb="125">
      <t>カク</t>
    </rPh>
    <phoneticPr fontId="36"/>
  </si>
  <si>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こと
・付与する各QRコードデータがエンコードされていること</t>
    <rPh sb="2" eb="3">
      <t>マイ</t>
    </rPh>
    <rPh sb="3" eb="5">
      <t>イジョウ</t>
    </rPh>
    <rPh sb="11" eb="12">
      <t>ヨミトッタ</t>
    </rPh>
    <rPh sb="18" eb="20">
      <t>バアイ</t>
    </rPh>
    <phoneticPr fontId="21"/>
  </si>
  <si>
    <t>・cancelstrパラメータから取得した文字列がデコードされてキャンセルボタンへ反映されていること</t>
    <rPh sb="41" eb="43">
      <t>ハンエイサレテイル</t>
    </rPh>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</si>
  <si>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</si>
  <si>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</si>
  <si>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21"/>
  </si>
  <si>
    <t>・titlestrパラメータから取得した文字列がデコードされてタイトルへ反映されていること</t>
    <phoneticPr fontId="21"/>
  </si>
  <si>
    <t>・cancelstrパラメータから取得した文字列がデコードされてキャンセルボタンへ反映されていること</t>
    <phoneticPr fontId="36"/>
  </si>
  <si>
    <t>・cancelstrパラメータから取得した文字列がデコードされてキャンセルボタンへ反映されていること</t>
    <phoneticPr fontId="21"/>
  </si>
  <si>
    <t>・cancelstrパラメータから取得した文字列がデコードされてキャンセルボタンへ反映されていること</t>
    <phoneticPr fontId="21"/>
  </si>
  <si>
    <t xml:space="preserve">・okstrパラメータから取得した文字列がデコードされて読み取り完了ボタンへ反映されていること
</t>
    <phoneticPr fontId="36"/>
  </si>
  <si>
    <t xml:space="preserve">・okstrパラメータから取得した文字列がデコードされて読み取り完了ボタンへ反映されていること
</t>
    <phoneticPr fontId="21"/>
  </si>
  <si>
    <t>・以下文言となっていること
　タイトル 「起動エラー」
　メッセージ 「このアプリは直接起動できません。連動するアプリから操作を実施してください。」
　ボタン 「OK」</t>
    <phoneticPr fontId="21"/>
  </si>
  <si>
    <t>・以下文言となっていること
　タイトル 「起動エラー」
　メッセージ 「このアプリは直接起動できません。連動するアプリから操作を実施してください。」
　ボタン 「OK」</t>
    <phoneticPr fontId="36"/>
  </si>
  <si>
    <t>・QRコードを読み取れないこと
・カメラ映像が動かないこと
・QRコード読み取り時、効果音が鳴動されないこと
・読み取り完了ボタンの読み取り枚数表示が100を超えないこと</t>
    <rPh sb="20" eb="22">
      <t>エイゾウガ</t>
    </rPh>
    <rPh sb="23" eb="24">
      <t>ウゴカナイ</t>
    </rPh>
    <rPh sb="36" eb="37">
      <t>ヨミトリジ</t>
    </rPh>
    <rPh sb="56" eb="57">
      <t>ヨミトリ</t>
    </rPh>
    <rPh sb="60" eb="62">
      <t>カンリョウボタン</t>
    </rPh>
    <rPh sb="66" eb="67">
      <t>ヨミトリ</t>
    </rPh>
    <rPh sb="70" eb="74">
      <t>マイスウヒョウジガ</t>
    </rPh>
    <rPh sb="79" eb="80">
      <t>コエナイ</t>
    </rPh>
    <phoneticPr fontId="36"/>
  </si>
  <si>
    <t>・QRコードを読み取れないこと
・カメラ映像が動かないこと
・QRコード読み取り時、効果音が鳴動されないこと
・読み取り完了ボタンの読み取り枚数表示が100を超えないこと</t>
    <phoneticPr fontId="21"/>
  </si>
  <si>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36"/>
  </si>
  <si>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21"/>
  </si>
  <si>
    <t>・アプリ起動時アラートダイアログが表示されること</t>
    <phoneticPr fontId="36"/>
  </si>
  <si>
    <t>・titlestrパラメータのデフォルト値、「Title」が参照されて、タイトルに反映されること</t>
    <phoneticPr fontId="21"/>
  </si>
  <si>
    <t>・titlestrパラメータのデフォルト値、「Title」が参照されて、タイトルに反映されること</t>
    <phoneticPr fontId="21"/>
  </si>
  <si>
    <t>既読QRトースト</t>
    <phoneticPr fontId="36"/>
  </si>
  <si>
    <t xml:space="preserve">・既読のQRコードを読み取った際、既読QRトーストを表示すること
</t>
    <phoneticPr fontId="36"/>
  </si>
  <si>
    <t xml:space="preserve">・QRコードを読み取れること
・新規QRコードを読み取った時のみJ-PORTAL利用の効果音が鳴動されること
・既読のQRコードを読み取った際、既読QRトーストを表示すること
・読み取った値を保持すること
</t>
    <rPh sb="56" eb="58">
      <t>キドク</t>
    </rPh>
    <rPh sb="65" eb="66">
      <t>ヨミトッタ</t>
    </rPh>
    <rPh sb="70" eb="71">
      <t>サイ</t>
    </rPh>
    <phoneticPr fontId="21"/>
  </si>
  <si>
    <t>既読QRトースト</t>
    <phoneticPr fontId="21"/>
  </si>
  <si>
    <t xml:space="preserve">・デザインと整合性があること
</t>
    <rPh sb="6" eb="9">
      <t>セイゴウセイガ</t>
    </rPh>
    <phoneticPr fontId="21"/>
  </si>
  <si>
    <t>・デザインと整合性があること</t>
    <phoneticPr fontId="36"/>
  </si>
  <si>
    <t>※別タブ「URLスキーム パラメータ不正」参照</t>
  </si>
  <si>
    <t>備考/不具合内容/結果詳細</t>
    <rPh sb="3" eb="6">
      <t>フグアイ</t>
    </rPh>
    <rPh sb="6" eb="8">
      <t>ナイヨウ</t>
    </rPh>
    <rPh sb="9" eb="11">
      <t>ケッカ</t>
    </rPh>
    <rPh sb="11" eb="13">
      <t>ショウサイ</t>
    </rPh>
    <phoneticPr fontId="21"/>
  </si>
  <si>
    <t>備考/不具合内容/結果詳細</t>
    <rPh sb="3" eb="6">
      <t>フグアイ</t>
    </rPh>
    <rPh sb="6" eb="8">
      <t>ナイヨウ</t>
    </rPh>
    <rPh sb="9" eb="13">
      <t>ケッカショウサイ</t>
    </rPh>
    <phoneticPr fontId="21"/>
  </si>
  <si>
    <t>メイン観点</t>
    <rPh sb="3" eb="5">
      <t>シケンカンテンヒョウ</t>
    </rPh>
    <phoneticPr fontId="21"/>
  </si>
  <si>
    <t>URLスキームパラメータ異常観点</t>
    <rPh sb="12" eb="14">
      <t>イジョウフロー</t>
    </rPh>
    <rPh sb="14" eb="16">
      <t>カンテン</t>
    </rPh>
    <phoneticPr fontId="21"/>
  </si>
  <si>
    <t>例外フロー</t>
    <rPh sb="0" eb="2">
      <t>レイガイ</t>
    </rPh>
    <phoneticPr fontId="36"/>
  </si>
  <si>
    <t>トースト</t>
    <phoneticPr fontId="36"/>
  </si>
  <si>
    <t>既読QRトースト</t>
    <rPh sb="0" eb="2">
      <t>キドク</t>
    </rPh>
    <phoneticPr fontId="21"/>
  </si>
  <si>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rPh sb="22" eb="23">
      <t>ヨミトッタ</t>
    </rPh>
    <rPh sb="27" eb="28">
      <t>サイ</t>
    </rPh>
    <phoneticPr fontId="36"/>
  </si>
  <si>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phoneticPr fontId="21"/>
  </si>
  <si>
    <t>URLスキームパラメータ不正</t>
    <rPh sb="12" eb="14">
      <t>フセイ</t>
    </rPh>
    <phoneticPr fontId="21"/>
  </si>
  <si>
    <t>URLスキームパラメータ異常観点</t>
    <phoneticPr fontId="21"/>
  </si>
  <si>
    <t>観点名</t>
    <rPh sb="0" eb="3">
      <t>カンテンメイ</t>
    </rPh>
    <phoneticPr fontId="21"/>
  </si>
  <si>
    <t>観点
番号</t>
    <rPh sb="0" eb="2">
      <t>カンテン</t>
    </rPh>
    <rPh sb="3" eb="5">
      <t>バンゴウ</t>
    </rPh>
    <phoneticPr fontId="36"/>
  </si>
  <si>
    <t>観点
番号</t>
    <rPh sb="0" eb="2">
      <t>カンテン</t>
    </rPh>
    <rPh sb="3" eb="5">
      <t>バンゴウ</t>
    </rPh>
    <phoneticPr fontId="21"/>
  </si>
  <si>
    <t>未知エラーダイアログ</t>
    <rPh sb="0" eb="2">
      <t>ミチ</t>
    </rPh>
    <phoneticPr fontId="21"/>
  </si>
  <si>
    <t>・以下文言となっていること
タイトル「エラー」
メッセージ「未知エラー、管理者にお問い合わせください。」
ボタン「はい」</t>
    <rPh sb="1" eb="3">
      <t>イカ</t>
    </rPh>
    <rPh sb="3" eb="5">
      <t>モンゴン</t>
    </rPh>
    <rPh sb="30" eb="32">
      <t>ミチ</t>
    </rPh>
    <rPh sb="36" eb="39">
      <t>カンリシャニオト</t>
    </rPh>
    <phoneticPr fontId="21"/>
  </si>
  <si>
    <t>・ボタン「はい」押下でアプリを終了すること</t>
    <rPh sb="8" eb="10">
      <t>オウカデ</t>
    </rPh>
    <rPh sb="15" eb="17">
      <t>シュウリョウスル</t>
    </rPh>
    <phoneticPr fontId="21"/>
  </si>
  <si>
    <t>未知エラーダイアログ</t>
    <rPh sb="0" eb="2">
      <t>ミチ</t>
    </rPh>
    <phoneticPr fontId="36"/>
  </si>
  <si>
    <t>・URLスキーム「jins-qr://scan?callback=abcdefg&amp;mode=2&amp;titlestr=Title&amp;okstr=OK&amp;cancelstr=Cancel&amp;cameramode=2」</t>
  </si>
  <si>
    <t>・URLスキーム「jins-qr://scan?callback=abcdefg&amp;mode=2&amp;titlestr=Title&amp;okstr=OK&amp;cancelstr=Cancel&amp;cameramode=2」</t>
    <phoneticPr fontId="21"/>
  </si>
  <si>
    <t>・URLスキーム「jins-qr://scan?callback=&amp;mode=2&amp;titlestr=Title&amp;okstr=OK&amp;cancelstr=Cancel&amp;cameramode=2」</t>
    <phoneticPr fontId="21"/>
  </si>
  <si>
    <t>・URLスキーム「
・jins-qr://scan?call=https://store-apps-stg.jins.com/tw?uuid=11111&amp;mode=2&amp;titlestr=Title&amp;okstr=OK&amp;cancelstr=Cancel&amp;cameramode=2」
・jins-qr://scan?mode=2&amp;titlestr=Title&amp;okstr=OK&amp;cancelstr=Cancel&amp;cameramode=2」</t>
    <phoneticPr fontId="21"/>
  </si>
  <si>
    <t>①callbackパラメータ内の値が不正なURLスキームでアプリを起動する</t>
    <rPh sb="14" eb="15">
      <t>ナイ</t>
    </rPh>
    <rPh sb="16" eb="17">
      <t>アタイ</t>
    </rPh>
    <rPh sb="18" eb="20">
      <t>フセイ</t>
    </rPh>
    <phoneticPr fontId="36"/>
  </si>
  <si>
    <t>②未知エラーダイアログ上のボタンを押下する</t>
    <rPh sb="1" eb="3">
      <t>ミチ</t>
    </rPh>
    <rPh sb="11" eb="12">
      <t>ジョウノ</t>
    </rPh>
    <rPh sb="17" eb="19">
      <t>オウカスル</t>
    </rPh>
    <phoneticPr fontId="36"/>
  </si>
  <si>
    <t>・以下文言となっていること
タイトル「エラー」
メッセージ「未知エラー、管理者にお問い合わせください。」
ボタン「はい」</t>
    <phoneticPr fontId="36"/>
  </si>
  <si>
    <t>・ボタン「はい」押下でアプリを終了すること</t>
    <phoneticPr fontId="36"/>
  </si>
  <si>
    <r>
      <t>・端末言語設定に応じてデフォルト値を出力すること
・日本語の場合「QRコードをスキャンしてください」と出力されること</t>
    </r>
    <r>
      <rPr>
        <sz val="9"/>
        <color rgb="FFC00000"/>
        <rFont val="ＭＳ Ｐゴシック (見出し)"/>
        <family val="3"/>
        <charset val="128"/>
      </rPr>
      <t xml:space="preserve">
</t>
    </r>
    <rPh sb="26" eb="29">
      <t>ニホンゴ</t>
    </rPh>
    <rPh sb="30" eb="32">
      <t>バアイ</t>
    </rPh>
    <rPh sb="51" eb="53">
      <t>シュツリョクサレル</t>
    </rPh>
    <phoneticPr fontId="36"/>
  </si>
  <si>
    <r>
      <t>・端末言語設定に応じてデフォルト値を出力すること
・日本語の場合「QRコードをスキャンしてください」と出力されること</t>
    </r>
    <r>
      <rPr>
        <sz val="9"/>
        <color rgb="FFC00000"/>
        <rFont val="ＭＳ Ｐゴシック (見出し)"/>
        <family val="3"/>
        <charset val="128"/>
      </rPr>
      <t xml:space="preserve">
</t>
    </r>
    <phoneticPr fontId="36"/>
  </si>
  <si>
    <t>サブタイトル</t>
    <phoneticPr fontId="21"/>
  </si>
  <si>
    <t>キャンセルボタン</t>
    <phoneticPr fontId="21"/>
  </si>
  <si>
    <t>デフォルト値</t>
    <phoneticPr fontId="21"/>
  </si>
  <si>
    <t>シングルモード</t>
    <phoneticPr fontId="21"/>
  </si>
  <si>
    <t>タイトル</t>
    <phoneticPr fontId="21"/>
  </si>
  <si>
    <t>サブタイトル</t>
    <phoneticPr fontId="21"/>
  </si>
  <si>
    <t>読み取り完了ボタン</t>
    <rPh sb="0" eb="1">
      <t>ヨミトリカンｒ</t>
    </rPh>
    <phoneticPr fontId="21"/>
  </si>
  <si>
    <t>ダイアログ</t>
    <phoneticPr fontId="21"/>
  </si>
  <si>
    <t>カメラ権限確認ダイアログ</t>
    <phoneticPr fontId="21"/>
  </si>
  <si>
    <t>アクセス拒否ダイアログ</t>
    <phoneticPr fontId="21"/>
  </si>
  <si>
    <t>上限到達ダイアログ</t>
    <rPh sb="0" eb="4">
      <t>ジョウゲｎ</t>
    </rPh>
    <phoneticPr fontId="21"/>
  </si>
  <si>
    <t>必須パラメータ不正ダイアログ</t>
    <rPh sb="0" eb="2">
      <t>ヒ</t>
    </rPh>
    <phoneticPr fontId="21"/>
  </si>
  <si>
    <t>トースト</t>
    <phoneticPr fontId="21"/>
  </si>
  <si>
    <t>・URLスキーム「jins-qr://scan?callback=https://store-apps-stg.jins.com/tw?uuid=11111&amp;mode=1」</t>
    <phoneticPr fontId="36"/>
  </si>
  <si>
    <t>・URLスキーム「jins-qr://scan?callback=https://store-apps-stg.jins.com/tw?uuid=11111&amp;mode=1」</t>
    <phoneticPr fontId="21"/>
  </si>
  <si>
    <t>・URLスキーム「jins-qr://scan?callback=https://store-apps-stg.jins.com/tw?uuid=11111&amp;mode=2」</t>
    <phoneticPr fontId="21"/>
  </si>
  <si>
    <t>・URLスキーム「jins-qr://scan?callback=https://store-apps-stg.jins.com/tw?uuid=11111&amp;mode=2」</t>
    <phoneticPr fontId="21"/>
  </si>
  <si>
    <t>タイトル</t>
    <phoneticPr fontId="21"/>
  </si>
  <si>
    <t>ローカライズ(中国語簡体字)</t>
    <rPh sb="7" eb="10">
      <t>チュウゴクゴ</t>
    </rPh>
    <rPh sb="10" eb="13">
      <t>カンタイジ</t>
    </rPh>
    <phoneticPr fontId="21"/>
  </si>
  <si>
    <t>ローカライズ(中国語繁体字香港)</t>
    <rPh sb="7" eb="10">
      <t>チュウゴクゴ</t>
    </rPh>
    <rPh sb="10" eb="13">
      <t>ハンタイジ</t>
    </rPh>
    <rPh sb="13" eb="15">
      <t>ホン</t>
    </rPh>
    <phoneticPr fontId="21"/>
  </si>
  <si>
    <t>ローカライズ(中国語繁体字台湾)</t>
    <rPh sb="7" eb="10">
      <t>チュウゴクゴ</t>
    </rPh>
    <rPh sb="10" eb="13">
      <t>ハンタイジ</t>
    </rPh>
    <rPh sb="13" eb="15">
      <t>タイワン</t>
    </rPh>
    <phoneticPr fontId="21"/>
  </si>
  <si>
    <t>・タイトル欄に以下の文字が表示されていること
 「Single-scan」</t>
    <rPh sb="5" eb="6">
      <t>ラン</t>
    </rPh>
    <rPh sb="7" eb="9">
      <t>イカノ</t>
    </rPh>
    <rPh sb="10" eb="12">
      <t>モジ</t>
    </rPh>
    <rPh sb="13" eb="15">
      <t>ヒョウジサレル</t>
    </rPh>
    <phoneticPr fontId="21"/>
  </si>
  <si>
    <t>・タイトル欄に以下の文字が表示されること
 「Multi-scan」</t>
    <rPh sb="5" eb="6">
      <t>ラン</t>
    </rPh>
    <rPh sb="7" eb="9">
      <t>イカノ</t>
    </rPh>
    <rPh sb="10" eb="12">
      <t>モジ</t>
    </rPh>
    <rPh sb="13" eb="15">
      <t>ヒョウジサレル</t>
    </rPh>
    <phoneticPr fontId="21"/>
  </si>
  <si>
    <t>・読み取り完了ボタンに以下の文字が表示されていること
 「Complete」</t>
    <rPh sb="1" eb="2">
      <t>ヨミｔ</t>
    </rPh>
    <rPh sb="11" eb="13">
      <t>イカノ</t>
    </rPh>
    <rPh sb="14" eb="16">
      <t>モジガ</t>
    </rPh>
    <rPh sb="17" eb="19">
      <t>ヒョウジサレテイル</t>
    </rPh>
    <phoneticPr fontId="21"/>
  </si>
  <si>
    <t>・キャンセルボタンに以下の文字が表示されていること
 「Cancel」</t>
    <rPh sb="10" eb="12">
      <t>イカノ</t>
    </rPh>
    <rPh sb="13" eb="15">
      <t>モジガ</t>
    </rPh>
    <rPh sb="16" eb="18">
      <t>ヒョウジサレテイル</t>
    </rPh>
    <phoneticPr fontId="21"/>
  </si>
  <si>
    <t>・画面上部に以下の説明文が表示されていること
 「Please scan bar code…」</t>
    <rPh sb="6" eb="8">
      <t>イカノ</t>
    </rPh>
    <phoneticPr fontId="21"/>
  </si>
  <si>
    <t>・以下文言となっていること
 タイトル「Error」
 メッセージ「Please contact system administrator(Unknown error)」
 ボタン「OK」</t>
    <phoneticPr fontId="36"/>
  </si>
  <si>
    <t>・以下文言となっていること
　タイトル 「Error」
　メッセージ 「Camera access is not allowed and cannot scan bar code.Please allow camera access to this app in the Settings.」
　ボタン 「OK」</t>
    <rPh sb="1" eb="3">
      <t>イカ</t>
    </rPh>
    <rPh sb="3" eb="5">
      <t>モンゴン</t>
    </rPh>
    <phoneticPr fontId="21"/>
  </si>
  <si>
    <t>・以下文言となっていること
　メッセージ「Please allow to scan bar codes.」
　※タイトルなし、ボタン文言は標準のため、確認なし</t>
    <rPh sb="1" eb="3">
      <t>イカ</t>
    </rPh>
    <rPh sb="3" eb="5">
      <t>モンゴン</t>
    </rPh>
    <rPh sb="66" eb="68">
      <t>モンゴン</t>
    </rPh>
    <rPh sb="69" eb="71">
      <t>ヒョウジュン</t>
    </rPh>
    <rPh sb="75" eb="77">
      <t>カクニン</t>
    </rPh>
    <phoneticPr fontId="21"/>
  </si>
  <si>
    <t>・以下文言となっていること
 タイトル「Scan limit」
 メッセージ「Reached scan limit of 100.Go back to app.」
 ボタン「OK」</t>
    <rPh sb="1" eb="5">
      <t>イカモンゴン</t>
    </rPh>
    <phoneticPr fontId="36"/>
  </si>
  <si>
    <t>・以下文言となっていること
　タイトル 「Error」
　メッセージ 「Cannot launch the app.Please contact system administrator (URL Parameter error)」
　ボタン 「OK」</t>
    <phoneticPr fontId="21"/>
  </si>
  <si>
    <t>・以下文言となっていること
　タイトル 「Error」
　メッセージ 「This a helper app and cannot launch by itself.Please open the other app to use this app.」
　ボタン 「OK」</t>
    <rPh sb="1" eb="3">
      <t>イカ</t>
    </rPh>
    <rPh sb="3" eb="5">
      <t>モンゴン</t>
    </rPh>
    <phoneticPr fontId="21"/>
  </si>
  <si>
    <t>・以下文言となっていること
 「This QR code is already scanned」</t>
    <rPh sb="1" eb="5">
      <t>イカモンゴントナッテイルコト</t>
    </rPh>
    <phoneticPr fontId="36"/>
  </si>
  <si>
    <t>・以下文言となっていること
　タイトル 「启动错误」
　メッセージ 「不能启动程序时，请咨询管理员。」
　ボタン 「是」</t>
    <phoneticPr fontId="21"/>
  </si>
  <si>
    <t>・以下文言となっていること
 タイトル「错误」
 メッセージ「未知错误发生时，请咨询管理员。」
 ボタン「是」</t>
    <phoneticPr fontId="36"/>
  </si>
  <si>
    <t>・以下文言となっていること
　タイトル 「启动错误」
　メッセージ 「没有相机的权限时，请从设置画面中进行权限的开通。」
　ボタン 「设置」</t>
    <rPh sb="1" eb="3">
      <t>イカ</t>
    </rPh>
    <rPh sb="3" eb="5">
      <t>モンゴン</t>
    </rPh>
    <phoneticPr fontId="21"/>
  </si>
  <si>
    <t>・以下文言となっていること
　「可以进行二维码的读取。」
　※タイトルなし、ボタン文言は標準のため、確認なし</t>
    <rPh sb="1" eb="3">
      <t>イカ</t>
    </rPh>
    <rPh sb="3" eb="5">
      <t>モンゴン</t>
    </rPh>
    <rPh sb="41" eb="43">
      <t>モンゴン</t>
    </rPh>
    <rPh sb="44" eb="46">
      <t>ヒョウジュン</t>
    </rPh>
    <rPh sb="50" eb="52">
      <t>カクニン</t>
    </rPh>
    <phoneticPr fontId="21"/>
  </si>
  <si>
    <t>・以下文言となっていること
 タイトル「到达上限」
 メッセージ「达到了100张读取上限。
返回应用程序」
 ボタン「OK」</t>
    <rPh sb="1" eb="5">
      <t>イカモンゴン</t>
    </rPh>
    <phoneticPr fontId="36"/>
  </si>
  <si>
    <t>・以下文言となっていること
 「这个QR已经读取完成了吗？」</t>
    <rPh sb="1" eb="5">
      <t>イカモンゴントナッテイルコト</t>
    </rPh>
    <phoneticPr fontId="36"/>
  </si>
  <si>
    <t>・タイトル欄に以下の文字が表示されていること
 「QR扫描」</t>
    <rPh sb="5" eb="6">
      <t>ラン</t>
    </rPh>
    <rPh sb="7" eb="9">
      <t>イカノ</t>
    </rPh>
    <rPh sb="10" eb="12">
      <t>モジ</t>
    </rPh>
    <rPh sb="13" eb="15">
      <t>ヒョウジサレル</t>
    </rPh>
    <phoneticPr fontId="21"/>
  </si>
  <si>
    <t>・タイトル欄に以下の文字が表示されること
 「QR汇总扫描」</t>
    <rPh sb="5" eb="6">
      <t>ラン</t>
    </rPh>
    <rPh sb="7" eb="9">
      <t>イカノ</t>
    </rPh>
    <rPh sb="10" eb="12">
      <t>モジ</t>
    </rPh>
    <rPh sb="13" eb="15">
      <t>ヒョウジサレル</t>
    </rPh>
    <phoneticPr fontId="21"/>
  </si>
  <si>
    <t>・読み取り完了ボタンに以下の文字が表示されていること
 「完成」</t>
    <rPh sb="1" eb="2">
      <t>ヨミｔ</t>
    </rPh>
    <rPh sb="11" eb="13">
      <t>イカノ</t>
    </rPh>
    <rPh sb="14" eb="16">
      <t>モジガ</t>
    </rPh>
    <rPh sb="17" eb="19">
      <t>ヒョウジサレテイル</t>
    </rPh>
    <phoneticPr fontId="21"/>
  </si>
  <si>
    <t>・キャンセルボタンに以下の文字が表示されていること
 「取消」</t>
    <rPh sb="10" eb="12">
      <t>イカノ</t>
    </rPh>
    <rPh sb="13" eb="15">
      <t>モジガ</t>
    </rPh>
    <rPh sb="16" eb="18">
      <t>ヒョウジサレテイル</t>
    </rPh>
    <phoneticPr fontId="21"/>
  </si>
  <si>
    <t>・画面上部に以下の説明文が表示されていること
 「请扫描二维码。」</t>
    <rPh sb="6" eb="8">
      <t>イカノ</t>
    </rPh>
    <phoneticPr fontId="21"/>
  </si>
  <si>
    <t>・タイトル欄に以下の文字が表示されていること
 「QR掃描」</t>
    <rPh sb="5" eb="6">
      <t>ラン</t>
    </rPh>
    <rPh sb="7" eb="9">
      <t>イカノ</t>
    </rPh>
    <rPh sb="10" eb="12">
      <t>モジ</t>
    </rPh>
    <rPh sb="13" eb="15">
      <t>ヒョウジサレル</t>
    </rPh>
    <phoneticPr fontId="21"/>
  </si>
  <si>
    <t>・タイトル欄に以下の文字が表示されること
 「QR匯總掃描」</t>
    <rPh sb="5" eb="6">
      <t>ラン</t>
    </rPh>
    <rPh sb="7" eb="9">
      <t>イカノ</t>
    </rPh>
    <rPh sb="10" eb="12">
      <t>モジ</t>
    </rPh>
    <rPh sb="13" eb="15">
      <t>ヒョウジサレル</t>
    </rPh>
    <phoneticPr fontId="21"/>
  </si>
  <si>
    <t>・以下文言となっていること
　タイトル 「Error：啟動失敗」
　メッセージ 「無法啟動應用程式，請聯絡系統管理員。」
　ボタン 「確定」</t>
    <phoneticPr fontId="21"/>
  </si>
  <si>
    <t>・以下文言となっていること
　タイトル 「Error：啟動失敗」
　メッセージ 「無法取得相機權限，請透過設定＞隱私權＞相機來開啟權限。」
　ボタン 「設定」</t>
    <rPh sb="1" eb="3">
      <t>イカ</t>
    </rPh>
    <rPh sb="3" eb="5">
      <t>モンゴン</t>
    </rPh>
    <phoneticPr fontId="21"/>
  </si>
  <si>
    <t>・画面上部に以下の説明文が表示されていること
 「請掃描QR CODE」</t>
    <rPh sb="6" eb="8">
      <t>イカノ</t>
    </rPh>
    <phoneticPr fontId="21"/>
  </si>
  <si>
    <t>・以下文言となっていること
 「哩個QR已經讀取完成了嗎？」</t>
    <rPh sb="1" eb="5">
      <t>イカモンゴントナッテイルコト</t>
    </rPh>
    <phoneticPr fontId="36"/>
  </si>
  <si>
    <t>・以下文言となっていること
　「請允許應用程式存取相機，進行QR CODE掃描。」
　※タイトルなし、ボタン文言は標準のため、確認なし</t>
    <rPh sb="1" eb="3">
      <t>イカ</t>
    </rPh>
    <rPh sb="3" eb="5">
      <t>モンゴン</t>
    </rPh>
    <rPh sb="54" eb="56">
      <t>モンゴン</t>
    </rPh>
    <rPh sb="57" eb="59">
      <t>ヒョウジュン</t>
    </rPh>
    <rPh sb="63" eb="65">
      <t>カクニン</t>
    </rPh>
    <phoneticPr fontId="21"/>
  </si>
  <si>
    <t>・以下文言となっていること
 タイトル「Error」
 メッセージ「發生未知的錯誤，\n請聯絡系統管理員。」
 ボタン「確定」</t>
    <phoneticPr fontId="36"/>
  </si>
  <si>
    <t>2018年 8 月 30 日</t>
    <phoneticPr fontId="21"/>
  </si>
  <si>
    <t>2018.08.30</t>
    <phoneticPr fontId="21"/>
  </si>
  <si>
    <t>ローカライズ中国語(繁体字、台湾)</t>
    <rPh sb="14" eb="16">
      <t>タイワン</t>
    </rPh>
    <phoneticPr fontId="21"/>
  </si>
  <si>
    <t>※画像「7日本語_シングル.png」を参照</t>
    <rPh sb="1" eb="3">
      <t>ガゾウメイ</t>
    </rPh>
    <rPh sb="5" eb="8">
      <t>ニホンゴ</t>
    </rPh>
    <rPh sb="19" eb="21">
      <t>サンショウ</t>
    </rPh>
    <phoneticPr fontId="36"/>
  </si>
  <si>
    <t>※画像「7日本語_マルチ.png」を参照</t>
    <rPh sb="1" eb="3">
      <t>ガゾウメイ</t>
    </rPh>
    <rPh sb="5" eb="8">
      <t>ニホンゴ</t>
    </rPh>
    <rPh sb="18" eb="20">
      <t>サンショウ</t>
    </rPh>
    <phoneticPr fontId="36"/>
  </si>
  <si>
    <t>※出力される文字列は、別タブの各ローカライズ参照
※画像「7日本語_シングル.png」を参照</t>
    <phoneticPr fontId="36"/>
  </si>
  <si>
    <t>※別タブ「各画面キャプチャ画像」にて画面画像添付
※画像「1日本語_起動時アラート.png」を参照</t>
    <rPh sb="34" eb="37">
      <t>キドウジ</t>
    </rPh>
    <phoneticPr fontId="36"/>
  </si>
  <si>
    <t>※別タブ「各画面キャプチャ画像」にて画面画像添付
※画像「3日本語_カメラ権限確認.png」を参照</t>
    <phoneticPr fontId="36"/>
  </si>
  <si>
    <t>※別タブ「各画面キャプチャ画像」にて画面画像添付
※画像「4日本語_アクセス拒否.png」を参照</t>
    <rPh sb="38" eb="40">
      <t>キョヒ</t>
    </rPh>
    <phoneticPr fontId="36"/>
  </si>
  <si>
    <t>※別タブ「各画面キャプチャ画像」にて画面画像添付
※画像「10日本語_上限到達.png」を参照</t>
    <rPh sb="35" eb="39">
      <t>ジョウゲントウタツ</t>
    </rPh>
    <phoneticPr fontId="36"/>
  </si>
  <si>
    <t>※別タブ「各画面キャプチャ画像」にて画面画像添付
※画像「2日本語_必須パラメータ不正.png」を参照</t>
    <rPh sb="34" eb="36">
      <t>ヒッス</t>
    </rPh>
    <rPh sb="41" eb="43">
      <t>フセイ</t>
    </rPh>
    <phoneticPr fontId="36"/>
  </si>
  <si>
    <t>※別タブ「各画面キャプチャ画像」にて画面画像添付
※画像「9日本語_既読QR.png」を参照</t>
    <rPh sb="34" eb="36">
      <t>キドク</t>
    </rPh>
    <phoneticPr fontId="36"/>
  </si>
  <si>
    <t>※画像「7英語_シングル.png」を参照</t>
  </si>
  <si>
    <t>※画像「8英語_マルチ.png」を参照</t>
  </si>
  <si>
    <t>※画像「1英語_起動時アラート.png」を参照</t>
    <rPh sb="8" eb="11">
      <t>キドウジ</t>
    </rPh>
    <phoneticPr fontId="21"/>
  </si>
  <si>
    <t>※画像「3英語_カメラ権限確認.png」を参照</t>
  </si>
  <si>
    <t>※画像「4英語_アクセス拒否.png」を参照</t>
  </si>
  <si>
    <t>※画像「10英語_上限到達.png」を参照</t>
    <rPh sb="9" eb="13">
      <t>ジョウゲント</t>
    </rPh>
    <phoneticPr fontId="21"/>
  </si>
  <si>
    <t>※画像「2英語_必須パラメータ不正.png」を参照</t>
    <rPh sb="8" eb="10">
      <t>ヒッスパラ</t>
    </rPh>
    <rPh sb="15" eb="17">
      <t>フセイ</t>
    </rPh>
    <phoneticPr fontId="21"/>
  </si>
  <si>
    <t>※画像「6英語_戻りURL不正.png」を参照</t>
    <rPh sb="8" eb="9">
      <t>モドリ</t>
    </rPh>
    <rPh sb="13" eb="15">
      <t>フセイ</t>
    </rPh>
    <phoneticPr fontId="21"/>
  </si>
  <si>
    <t>※画像「9英語_既読QR.png」を参照</t>
    <rPh sb="8" eb="10">
      <t>キドク</t>
    </rPh>
    <phoneticPr fontId="21"/>
  </si>
  <si>
    <t>※画像「5英語_設定画面.png」を参照</t>
    <rPh sb="8" eb="12">
      <t>セッテイガメン</t>
    </rPh>
    <phoneticPr fontId="21"/>
  </si>
  <si>
    <t>※画像「7中国語繁体香港_シングル.png」を参照</t>
  </si>
  <si>
    <t>※画像「8中国語繁体香港_マルチ.png」を参照</t>
  </si>
  <si>
    <t>※画像「1中国語繁体香港_起動時アラート.png」を参照</t>
    <rPh sb="13" eb="16">
      <t>キドウジ</t>
    </rPh>
    <phoneticPr fontId="21"/>
  </si>
  <si>
    <t>※画像「3中国語繁体香港_カメラ権限確認.png」を参照</t>
  </si>
  <si>
    <t>※画像「4中国語繁体香港_アクセス拒否.png」を参照</t>
  </si>
  <si>
    <t>※画像「10中国語繁体香港_上限到達.png」を参照</t>
    <rPh sb="14" eb="18">
      <t>ジョウゲント</t>
    </rPh>
    <phoneticPr fontId="21"/>
  </si>
  <si>
    <t>※画像「2中国語繁体香港_必須パラメータ不正.png」を参照</t>
    <rPh sb="13" eb="15">
      <t>ヒッスパラ</t>
    </rPh>
    <rPh sb="20" eb="22">
      <t>フセイ</t>
    </rPh>
    <phoneticPr fontId="21"/>
  </si>
  <si>
    <t>※画像「6中国語繁体香港_戻りURL不正.png」を参照</t>
    <rPh sb="13" eb="14">
      <t>モドリ</t>
    </rPh>
    <rPh sb="18" eb="20">
      <t>フセイ</t>
    </rPh>
    <phoneticPr fontId="21"/>
  </si>
  <si>
    <t>※画像「9中国語繁体香港_既読QR.png」を参照</t>
    <rPh sb="13" eb="15">
      <t>キドク</t>
    </rPh>
    <phoneticPr fontId="21"/>
  </si>
  <si>
    <t>※画像「5中国語繁体香港_設定画面.png」を参照</t>
    <rPh sb="13" eb="17">
      <t>セッテイガメン</t>
    </rPh>
    <phoneticPr fontId="21"/>
  </si>
  <si>
    <t>※画像「7中国繁体_シングル.png」を参照</t>
  </si>
  <si>
    <t>※画像「8中国繁体_マルチ.png」を参照</t>
  </si>
  <si>
    <t>※画像「1中国繁体_起動時アラート.png」を参照</t>
    <rPh sb="10" eb="13">
      <t>キドウジ</t>
    </rPh>
    <phoneticPr fontId="21"/>
  </si>
  <si>
    <t>※画像「3中国繁体_カメラ権限確認.png」を参照</t>
  </si>
  <si>
    <t>※画像「4中国繁体_アクセス拒否.png」を参照</t>
  </si>
  <si>
    <t>※画像「10中国繁体_上限到達.png」を参照</t>
    <rPh sb="11" eb="15">
      <t>ジョウゲント</t>
    </rPh>
    <phoneticPr fontId="21"/>
  </si>
  <si>
    <t>※画像「2中国繁体_必須パラメータ不正.png」を参照</t>
    <rPh sb="10" eb="12">
      <t>ヒッスパラ</t>
    </rPh>
    <rPh sb="17" eb="19">
      <t>フセイ</t>
    </rPh>
    <phoneticPr fontId="21"/>
  </si>
  <si>
    <t>※画像「6中国繁体_戻りURL不正.png」を参照</t>
    <rPh sb="10" eb="11">
      <t>モドリ</t>
    </rPh>
    <rPh sb="15" eb="17">
      <t>フセイ</t>
    </rPh>
    <phoneticPr fontId="21"/>
  </si>
  <si>
    <t>※画像「9中国繁体_既読QR.png」を参照</t>
    <rPh sb="10" eb="12">
      <t>キドク</t>
    </rPh>
    <phoneticPr fontId="21"/>
  </si>
  <si>
    <t>※画像「5中国繁体_設定画面.png」を参照</t>
    <rPh sb="10" eb="14">
      <t>セッテイガメン</t>
    </rPh>
    <phoneticPr fontId="21"/>
  </si>
  <si>
    <t>※画像「7中国語繁体台湾_シングル.png」を参照</t>
  </si>
  <si>
    <t>※画像「8中国語繁体台湾_マルチ.png」を参照</t>
  </si>
  <si>
    <t>※画像「1中国語繁体台湾_起動時アラート.png」を参照</t>
    <rPh sb="13" eb="16">
      <t>キドウジ</t>
    </rPh>
    <phoneticPr fontId="21"/>
  </si>
  <si>
    <t>※画像「3中国語繁体台湾_カメラ権限確認.png」を参照</t>
  </si>
  <si>
    <t>※画像「4中国語繁体台湾_アクセス拒否.png」を参照</t>
  </si>
  <si>
    <t>※画像「10中国語繁体台湾_上限到達.png」を参照</t>
    <rPh sb="14" eb="18">
      <t>ジョウゲント</t>
    </rPh>
    <phoneticPr fontId="21"/>
  </si>
  <si>
    <t>※画像「2中国語繁体台湾_必須パラメータ不正.png」を参照</t>
    <rPh sb="13" eb="15">
      <t>ヒッスパラ</t>
    </rPh>
    <rPh sb="20" eb="22">
      <t>フセイ</t>
    </rPh>
    <phoneticPr fontId="21"/>
  </si>
  <si>
    <t>※画像「6中国語繁体台湾_戻りURL不正.png」を参照</t>
    <rPh sb="13" eb="14">
      <t>モドリ</t>
    </rPh>
    <rPh sb="18" eb="20">
      <t>フセイ</t>
    </rPh>
    <phoneticPr fontId="21"/>
  </si>
  <si>
    <t>※画像「9中国語繁体台湾_既読QR.png」を参照</t>
    <rPh sb="13" eb="15">
      <t>キドク</t>
    </rPh>
    <phoneticPr fontId="21"/>
  </si>
  <si>
    <t>※画像「5中国語繁体台湾_設定画面.png」を参照</t>
    <rPh sb="13" eb="17">
      <t>セッテイガメン</t>
    </rPh>
    <phoneticPr fontId="21"/>
  </si>
  <si>
    <t>・タイトル欄に以下の文字が表示されていること
 「單次掃描」</t>
    <rPh sb="5" eb="6">
      <t>ラン</t>
    </rPh>
    <rPh sb="7" eb="9">
      <t>イカノ</t>
    </rPh>
    <rPh sb="10" eb="12">
      <t>モジ</t>
    </rPh>
    <rPh sb="13" eb="15">
      <t>ヒョウジサレル</t>
    </rPh>
    <phoneticPr fontId="21"/>
  </si>
  <si>
    <t>・タイトル欄に以下の文字が表示されること
 「批次掃描」</t>
    <rPh sb="5" eb="6">
      <t>ラン</t>
    </rPh>
    <rPh sb="7" eb="9">
      <t>イカノ</t>
    </rPh>
    <rPh sb="10" eb="12">
      <t>モジ</t>
    </rPh>
    <rPh sb="13" eb="15">
      <t>ヒョウジサレル</t>
    </rPh>
    <phoneticPr fontId="21"/>
  </si>
  <si>
    <t>・以下文言となっていること
　タイトル 「Error：啟動失敗」
　メッセージ 「此應用程式無法直接從網頁開啟，請透過應用程式來進行操作。」
　ボタン 「確定」</t>
    <rPh sb="1" eb="3">
      <t>イカ</t>
    </rPh>
    <rPh sb="3" eb="5">
      <t>モンゴン</t>
    </rPh>
    <phoneticPr fontId="21"/>
  </si>
  <si>
    <t>・以下文言となっていること
 タイトル「已達上限」
 メッセージ「讀取的QR CODE已達100件數量上限。
將自動返回系統畫面。」
 ボタン「OK」</t>
    <rPh sb="1" eb="5">
      <t>イカモンゴン</t>
    </rPh>
    <phoneticPr fontId="36"/>
  </si>
  <si>
    <t>・以下文言となっていること
 「該QR CODE已重複讀取」</t>
    <rPh sb="1" eb="5">
      <t>イカモンゴントナッテイルコト</t>
    </rPh>
    <phoneticPr fontId="36"/>
  </si>
  <si>
    <t>・画面上部に以下の説明文が表示されていること
 「請掃描二維碼」</t>
    <rPh sb="6" eb="8">
      <t>イカノ</t>
    </rPh>
    <phoneticPr fontId="21"/>
  </si>
  <si>
    <t>・以下文言となっていること
　タイトル 「啓動錯誤」
　メッセージ 「不能直接啓動程序時請經由關聯的程序進行操作」
　ボタン 「確定」</t>
    <rPh sb="1" eb="3">
      <t>イカ</t>
    </rPh>
    <rPh sb="3" eb="5">
      <t>モンゴン</t>
    </rPh>
    <phoneticPr fontId="21"/>
  </si>
  <si>
    <t>・以下文言となっていること
　タイトル 「啓動錯誤」
　メッセージ 「程序不能啓動時請咨詢管理員」
　ボタン 「確定」</t>
    <phoneticPr fontId="21"/>
  </si>
  <si>
    <t>・以下文言となっていること
　「請允許應用程式存取相機以讀取二維碼」
　※タイトルなし、ボタン文言は標準のため、確認なし</t>
    <rPh sb="1" eb="3">
      <t>イカ</t>
    </rPh>
    <rPh sb="3" eb="5">
      <t>モンゴン</t>
    </rPh>
    <rPh sb="47" eb="49">
      <t>モンゴン</t>
    </rPh>
    <rPh sb="50" eb="52">
      <t>ヒョウジュン</t>
    </rPh>
    <rPh sb="56" eb="58">
      <t>カクニン</t>
    </rPh>
    <phoneticPr fontId="21"/>
  </si>
  <si>
    <t>・以下文言となっていること
　タイトル 「啓動錯誤」
　メッセージ 「沒被允許啓用相機。請從設定畫面中取得相機權限」
　ボタン 「設置」</t>
    <rPh sb="1" eb="3">
      <t>イカ</t>
    </rPh>
    <rPh sb="3" eb="5">
      <t>モンゴン</t>
    </rPh>
    <phoneticPr fontId="21"/>
  </si>
  <si>
    <t>・以下文言となっていること
 タイトル「錯誤」
 メッセージ「發生未知錯誤，請咨詢管理員」
 ボタン「確定」</t>
    <phoneticPr fontId="36"/>
  </si>
  <si>
    <t>・以下文言となっていること
 タイトル「到達上限」
 メッセージ「到達了100張讀取上限。返回應用程序」
 ボタン「OK」</t>
    <rPh sb="1" eb="5">
      <t>イカモンゴン</t>
    </rPh>
    <phoneticPr fontId="36"/>
  </si>
  <si>
    <t>・以下文言となっていること
　タイトル 「启动错误」
　メッセージ 「不能直接启动程序时，请从相关联的程序中进行操作。」
　ボタン 「是」</t>
    <rPh sb="1" eb="3">
      <t>イカ</t>
    </rPh>
    <rPh sb="3" eb="5">
      <t>モンゴン</t>
    </rPh>
    <phoneticPr fontId="21"/>
  </si>
  <si>
    <t>○</t>
    <phoneticPr fontId="21"/>
  </si>
  <si>
    <t>○</t>
    <phoneticPr fontId="21"/>
  </si>
  <si>
    <t>ローカライズ中国語(繁体字、台湾)タブ追加 / 試験実施</t>
    <rPh sb="6" eb="9">
      <t>チュウゴクゴ</t>
    </rPh>
    <rPh sb="10" eb="13">
      <t>ハンタイジ</t>
    </rPh>
    <rPh sb="14" eb="16">
      <t>タイワン</t>
    </rPh>
    <rPh sb="19" eb="21">
      <t>ツイカ</t>
    </rPh>
    <rPh sb="24" eb="28">
      <t>シケンジッシ</t>
    </rPh>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</si>
</sst>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41"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
      <strike/>
      <sz val="9"/>
      <name val="ＭＳ Ｐゴシック"/>
      <family val="3"/>
      <charset val="128"/>
      <scheme val="major"/>
    </font>
    <font>
      <sz val="9"/>
      <color rgb="FFC00000"/>
      <name val="ＭＳ Ｐゴシック (見出し)"/>
      <family val="3"/>
      <charset val="128"/>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
      <patternFill patternType="solid">
        <fgColor theme="3" tint="0.79998168889431442"/>
        <bgColor indexed="64"/>
      </patternFill>
    </fill>
    <fill>
      <patternFill patternType="solid">
        <fgColor rgb="FFC0C0C0"/>
        <bgColor indexed="31"/>
      </patternFill>
    </fill>
    <fill>
      <patternFill patternType="solid">
        <fgColor rgb="FFC0C0C0"/>
        <bgColor indexed="64"/>
      </patternFill>
    </fill>
  </fills>
  <borders count="15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style="hair">
        <color auto="1"/>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right style="thin">
        <color auto="1"/>
      </right>
      <top/>
      <bottom style="hair">
        <color indexed="8"/>
      </bottom>
      <diagonal/>
    </border>
    <border>
      <left/>
      <right style="thin">
        <color auto="1"/>
      </right>
      <top/>
      <bottom style="hair">
        <color auto="1"/>
      </bottom>
      <diagonal/>
    </border>
    <border>
      <left style="thin">
        <color auto="1"/>
      </left>
      <right/>
      <top/>
      <bottom/>
      <diagonal/>
    </border>
    <border>
      <left style="thin">
        <color auto="1"/>
      </left>
      <right/>
      <top style="hair">
        <color indexed="8"/>
      </top>
      <bottom style="hair">
        <color indexed="8"/>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8"/>
      </left>
      <right/>
      <top style="hair">
        <color indexed="8"/>
      </top>
      <bottom style="hair">
        <color auto="1"/>
      </bottom>
      <diagonal/>
    </border>
    <border>
      <left/>
      <right/>
      <top style="hair">
        <color indexed="8"/>
      </top>
      <bottom style="hair">
        <color auto="1"/>
      </bottom>
      <diagonal/>
    </border>
    <border>
      <left/>
      <right style="thin">
        <color indexed="8"/>
      </right>
      <top style="hair">
        <color indexed="8"/>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thin">
        <color auto="1"/>
      </bottom>
      <diagonal/>
    </border>
    <border>
      <left style="thin">
        <color indexed="8"/>
      </left>
      <right style="thin">
        <color auto="1"/>
      </right>
      <top style="hair">
        <color auto="1"/>
      </top>
      <bottom style="hair">
        <color auto="1"/>
      </bottom>
      <diagonal/>
    </border>
    <border>
      <left/>
      <right style="thin">
        <color indexed="8"/>
      </right>
      <top/>
      <bottom style="hair">
        <color auto="1"/>
      </bottom>
      <diagonal/>
    </border>
    <border>
      <left style="thin">
        <color indexed="8"/>
      </left>
      <right/>
      <top style="hair">
        <color auto="1"/>
      </top>
      <bottom style="hair">
        <color auto="1"/>
      </bottom>
      <diagonal/>
    </border>
    <border>
      <left/>
      <right style="thin">
        <color indexed="8"/>
      </right>
      <top style="hair">
        <color auto="1"/>
      </top>
      <bottom style="hair">
        <color auto="1"/>
      </bottom>
      <diagonal/>
    </border>
    <border>
      <left/>
      <right/>
      <top/>
      <bottom style="thin">
        <color indexed="8"/>
      </bottom>
      <diagonal/>
    </border>
    <border>
      <left style="thin">
        <color auto="1"/>
      </left>
      <right style="thin">
        <color auto="1"/>
      </right>
      <top/>
      <bottom style="thin">
        <color auto="1"/>
      </bottom>
      <diagonal/>
    </border>
    <border>
      <left style="thin">
        <color indexed="8"/>
      </left>
      <right/>
      <top/>
      <bottom style="thin">
        <color auto="1"/>
      </bottom>
      <diagonal/>
    </border>
    <border>
      <left style="thin">
        <color indexed="8"/>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hair">
        <color auto="1"/>
      </bottom>
      <diagonal/>
    </border>
    <border>
      <left/>
      <right style="thin">
        <color auto="1"/>
      </right>
      <top style="hair">
        <color indexed="8"/>
      </top>
      <bottom style="hair">
        <color auto="1"/>
      </bottom>
      <diagonal/>
    </border>
    <border>
      <left style="thin">
        <color indexed="8"/>
      </left>
      <right style="thin">
        <color indexed="8"/>
      </right>
      <top/>
      <bottom style="hair">
        <color indexed="8"/>
      </bottom>
      <diagonal/>
    </border>
    <border>
      <left/>
      <right/>
      <top style="hair">
        <color auto="1"/>
      </top>
      <bottom style="thin">
        <color auto="1"/>
      </bottom>
      <diagonal/>
    </border>
    <border>
      <left/>
      <right style="thin">
        <color auto="1"/>
      </right>
      <top style="hair">
        <color auto="1"/>
      </top>
      <bottom style="thin">
        <color auto="1"/>
      </bottom>
      <diagonal/>
    </border>
    <border>
      <left style="hair">
        <color auto="1"/>
      </left>
      <right/>
      <top style="thin">
        <color auto="1"/>
      </top>
      <bottom style="hair">
        <color auto="1"/>
      </bottom>
      <diagonal/>
    </border>
    <border>
      <left style="thin">
        <color auto="1"/>
      </left>
      <right/>
      <top style="hair">
        <color auto="1"/>
      </top>
      <bottom style="thin">
        <color auto="1"/>
      </bottom>
      <diagonal/>
    </border>
    <border>
      <left/>
      <right style="hair">
        <color auto="1"/>
      </right>
      <top style="thin">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indexed="8"/>
      </left>
      <right style="thin">
        <color indexed="8"/>
      </right>
      <top/>
      <bottom style="thin">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442">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7"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31" borderId="55" xfId="183" applyFont="1" applyFill="1" applyBorder="1" applyAlignment="1">
      <alignment vertical="top" wrapText="1"/>
    </xf>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6" xfId="183" applyFont="1" applyFill="1" applyBorder="1" applyAlignment="1">
      <alignment horizontal="left" vertical="top" wrapText="1"/>
    </xf>
    <xf numFmtId="0" fontId="30" fillId="26" borderId="77" xfId="183" applyFont="1" applyFill="1" applyBorder="1" applyAlignment="1">
      <alignment vertical="top" wrapText="1"/>
    </xf>
    <xf numFmtId="0" fontId="30" fillId="26" borderId="78" xfId="183" applyFont="1" applyFill="1" applyBorder="1" applyAlignment="1">
      <alignment vertical="top" wrapText="1"/>
    </xf>
    <xf numFmtId="0" fontId="30" fillId="25" borderId="77"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24" borderId="0" xfId="183" applyFont="1" applyFill="1" applyAlignment="1">
      <alignment wrapText="1"/>
    </xf>
    <xf numFmtId="0" fontId="30" fillId="25" borderId="55"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63" xfId="183" applyNumberFormat="1" applyFont="1" applyFill="1" applyBorder="1" applyAlignment="1">
      <alignment horizontal="left" vertical="center" wrapText="1"/>
    </xf>
    <xf numFmtId="0" fontId="30" fillId="26" borderId="73" xfId="183" applyFont="1" applyFill="1" applyBorder="1" applyAlignment="1">
      <alignment vertical="top" wrapText="1"/>
    </xf>
    <xf numFmtId="0" fontId="30" fillId="25" borderId="97" xfId="183" applyFont="1" applyFill="1" applyBorder="1" applyAlignment="1">
      <alignment horizontal="left" vertical="top" wrapText="1"/>
    </xf>
    <xf numFmtId="0" fontId="30" fillId="26" borderId="49" xfId="183" applyFont="1" applyFill="1" applyBorder="1" applyAlignment="1">
      <alignment vertical="top" wrapText="1"/>
    </xf>
    <xf numFmtId="0" fontId="30" fillId="26" borderId="75" xfId="183" applyFont="1" applyFill="1" applyBorder="1" applyAlignment="1">
      <alignment vertical="top" wrapText="1"/>
    </xf>
    <xf numFmtId="0" fontId="30" fillId="25" borderId="99" xfId="183" applyFont="1" applyFill="1" applyBorder="1" applyAlignment="1">
      <alignment horizontal="left" vertical="top" wrapText="1"/>
    </xf>
    <xf numFmtId="0" fontId="30" fillId="25" borderId="3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0" xfId="183" applyFont="1" applyFill="1" applyBorder="1" applyAlignment="1">
      <alignment horizontal="left" vertical="top" wrapText="1"/>
    </xf>
    <xf numFmtId="0" fontId="30" fillId="25" borderId="81" xfId="183" applyFont="1" applyFill="1" applyBorder="1" applyAlignment="1">
      <alignment horizontal="left" vertical="top" wrapText="1"/>
    </xf>
    <xf numFmtId="0" fontId="30" fillId="25" borderId="92" xfId="183" applyFont="1" applyFill="1" applyBorder="1" applyAlignment="1">
      <alignment vertical="top" wrapText="1"/>
    </xf>
    <xf numFmtId="0" fontId="30" fillId="25" borderId="33" xfId="183" applyFont="1" applyFill="1" applyBorder="1" applyAlignment="1">
      <alignment vertical="top" wrapText="1"/>
    </xf>
    <xf numFmtId="0" fontId="30" fillId="25" borderId="81" xfId="183" applyFont="1" applyFill="1" applyBorder="1" applyAlignment="1">
      <alignment vertical="top" wrapText="1"/>
    </xf>
    <xf numFmtId="0" fontId="30" fillId="31" borderId="100" xfId="183" applyFont="1" applyFill="1" applyBorder="1" applyAlignment="1">
      <alignment vertical="top" wrapText="1"/>
    </xf>
    <xf numFmtId="0" fontId="30" fillId="31" borderId="69" xfId="183" applyFont="1" applyFill="1" applyBorder="1" applyAlignment="1">
      <alignment vertical="top" wrapText="1"/>
    </xf>
    <xf numFmtId="0" fontId="30" fillId="25" borderId="98" xfId="183" applyFont="1" applyFill="1" applyBorder="1" applyAlignment="1">
      <alignment vertical="top" wrapText="1"/>
    </xf>
    <xf numFmtId="0" fontId="30" fillId="31" borderId="101" xfId="183" applyFont="1" applyFill="1" applyBorder="1" applyAlignment="1">
      <alignment vertical="top" wrapText="1"/>
    </xf>
    <xf numFmtId="0" fontId="30" fillId="26" borderId="0" xfId="183" applyFont="1" applyFill="1" applyBorder="1" applyAlignment="1">
      <alignment vertical="top" wrapText="1"/>
    </xf>
    <xf numFmtId="0" fontId="30" fillId="0" borderId="0" xfId="183" applyFont="1" applyFill="1" applyBorder="1" applyAlignment="1">
      <alignment vertical="top" wrapText="1"/>
    </xf>
    <xf numFmtId="0" fontId="30" fillId="0" borderId="0" xfId="0" applyFont="1" applyAlignment="1"/>
    <xf numFmtId="0" fontId="30" fillId="0" borderId="0" xfId="0" applyFont="1" applyAlignment="1">
      <alignment horizontal="left"/>
    </xf>
    <xf numFmtId="0" fontId="30" fillId="0" borderId="0" xfId="0" applyFont="1" applyFill="1" applyBorder="1" applyAlignment="1"/>
    <xf numFmtId="0" fontId="30" fillId="36" borderId="67" xfId="0" applyFont="1" applyFill="1" applyBorder="1" applyAlignment="1">
      <alignment horizontal="left" vertical="center"/>
    </xf>
    <xf numFmtId="0" fontId="30" fillId="0" borderId="0" xfId="183" applyFont="1" applyFill="1" applyBorder="1" applyAlignment="1">
      <alignment vertical="top"/>
    </xf>
    <xf numFmtId="0" fontId="30" fillId="25" borderId="95" xfId="183" applyFont="1" applyFill="1" applyBorder="1" applyAlignment="1">
      <alignment vertical="top" wrapText="1"/>
    </xf>
    <xf numFmtId="0" fontId="30" fillId="26" borderId="116" xfId="183" applyFont="1" applyFill="1" applyBorder="1" applyAlignment="1">
      <alignment vertical="top" wrapText="1"/>
    </xf>
    <xf numFmtId="0" fontId="30" fillId="0" borderId="0" xfId="0" applyFont="1" applyAlignment="1">
      <alignment horizontal="left" vertical="top"/>
    </xf>
    <xf numFmtId="0" fontId="30" fillId="34" borderId="112" xfId="0" applyFont="1" applyFill="1" applyBorder="1" applyAlignment="1">
      <alignment vertical="center"/>
    </xf>
    <xf numFmtId="0" fontId="30" fillId="34" borderId="102" xfId="0" applyFont="1" applyFill="1" applyBorder="1" applyAlignment="1">
      <alignment horizontal="center" vertical="center"/>
    </xf>
    <xf numFmtId="0" fontId="30" fillId="34" borderId="102" xfId="0" applyFont="1" applyFill="1" applyBorder="1" applyAlignment="1">
      <alignment horizontal="left" vertical="top"/>
    </xf>
    <xf numFmtId="0" fontId="30" fillId="26" borderId="80" xfId="183" applyFont="1" applyFill="1" applyBorder="1" applyAlignment="1">
      <alignment vertical="top" wrapText="1"/>
    </xf>
    <xf numFmtId="0" fontId="37" fillId="25" borderId="98" xfId="183" applyFont="1" applyFill="1" applyBorder="1" applyAlignment="1">
      <alignment horizontal="left" vertical="top" wrapText="1"/>
    </xf>
    <xf numFmtId="0" fontId="30" fillId="26" borderId="97" xfId="183" applyFont="1" applyFill="1" applyBorder="1" applyAlignment="1">
      <alignment vertical="top" wrapText="1"/>
    </xf>
    <xf numFmtId="0" fontId="30" fillId="0" borderId="0" xfId="0" applyFont="1" applyFill="1" applyBorder="1" applyAlignment="1">
      <alignment horizontal="left" vertical="top"/>
    </xf>
    <xf numFmtId="0" fontId="38" fillId="0" borderId="0" xfId="0" applyFont="1" applyFill="1" applyBorder="1" applyAlignment="1">
      <alignment vertical="top"/>
    </xf>
    <xf numFmtId="0" fontId="30" fillId="24" borderId="0" xfId="183" applyFont="1" applyFill="1" applyAlignment="1">
      <alignment horizontal="left" vertical="top"/>
    </xf>
    <xf numFmtId="0" fontId="30" fillId="25" borderId="137" xfId="183" applyFont="1" applyFill="1" applyBorder="1" applyAlignment="1">
      <alignment horizontal="left" vertical="top" wrapText="1"/>
    </xf>
    <xf numFmtId="0" fontId="30" fillId="26" borderId="115" xfId="183" applyFont="1" applyFill="1" applyBorder="1" applyAlignment="1">
      <alignment vertical="top" wrapText="1"/>
    </xf>
    <xf numFmtId="0" fontId="30" fillId="25" borderId="79" xfId="183" applyFont="1" applyFill="1" applyBorder="1" applyAlignment="1">
      <alignment horizontal="left" vertical="top" wrapText="1"/>
    </xf>
    <xf numFmtId="0" fontId="30" fillId="0" borderId="0" xfId="183" applyFont="1" applyFill="1" applyBorder="1"/>
    <xf numFmtId="0" fontId="39" fillId="0" borderId="0" xfId="183" applyFont="1" applyFill="1" applyBorder="1"/>
    <xf numFmtId="0" fontId="30" fillId="0" borderId="106" xfId="183" applyFont="1" applyFill="1" applyBorder="1" applyAlignment="1">
      <alignment vertical="center"/>
    </xf>
    <xf numFmtId="0" fontId="30" fillId="0" borderId="0" xfId="183" applyFont="1" applyFill="1" applyBorder="1" applyAlignment="1">
      <alignment vertical="center"/>
    </xf>
    <xf numFmtId="0" fontId="30" fillId="0" borderId="0" xfId="183" applyFont="1" applyFill="1" applyBorder="1" applyAlignment="1"/>
    <xf numFmtId="0" fontId="39" fillId="0" borderId="0" xfId="183" applyFont="1" applyFill="1" applyBorder="1" applyAlignment="1"/>
    <xf numFmtId="0" fontId="38" fillId="26" borderId="0" xfId="0" applyFont="1" applyFill="1" applyBorder="1" applyAlignment="1">
      <alignment horizontal="left" vertical="top"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6" borderId="100" xfId="183" applyFont="1" applyFill="1" applyBorder="1" applyAlignment="1">
      <alignment vertical="top" wrapText="1"/>
    </xf>
    <xf numFmtId="0" fontId="30" fillId="26" borderId="106"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86" xfId="0" applyFont="1" applyFill="1" applyBorder="1" applyAlignment="1">
      <alignment horizontal="left" vertical="top" wrapText="1"/>
    </xf>
    <xf numFmtId="0" fontId="30" fillId="27" borderId="21" xfId="183" applyFont="1" applyFill="1" applyBorder="1" applyAlignment="1">
      <alignment horizontal="center" vertical="center"/>
    </xf>
    <xf numFmtId="0" fontId="30" fillId="26" borderId="55" xfId="183" quotePrefix="1" applyFont="1" applyFill="1" applyBorder="1" applyAlignment="1">
      <alignment horizontal="center" vertical="center"/>
    </xf>
    <xf numFmtId="0" fontId="38" fillId="26" borderId="98" xfId="0" applyFont="1" applyFill="1" applyBorder="1" applyAlignment="1">
      <alignment horizontal="left" vertical="top" wrapText="1"/>
    </xf>
    <xf numFmtId="0" fontId="38" fillId="26" borderId="33" xfId="0" applyFont="1" applyFill="1" applyBorder="1" applyAlignment="1">
      <alignment horizontal="left" vertical="top" wrapText="1"/>
    </xf>
    <xf numFmtId="0" fontId="38" fillId="26" borderId="95" xfId="0" applyFont="1" applyFill="1" applyBorder="1" applyAlignment="1">
      <alignment horizontal="left" vertical="top" wrapText="1"/>
    </xf>
    <xf numFmtId="0" fontId="38" fillId="26" borderId="81" xfId="0" applyFont="1" applyFill="1" applyBorder="1" applyAlignment="1">
      <alignment horizontal="left" vertical="top" wrapText="1"/>
    </xf>
    <xf numFmtId="0" fontId="38" fillId="26" borderId="33" xfId="0" applyFont="1" applyFill="1" applyBorder="1" applyAlignment="1">
      <alignment horizontal="left" vertical="top"/>
    </xf>
    <xf numFmtId="0" fontId="38" fillId="26" borderId="0" xfId="0" applyFont="1" applyFill="1" applyBorder="1" applyAlignment="1">
      <alignment horizontal="left" vertical="top"/>
    </xf>
    <xf numFmtId="0" fontId="38" fillId="26" borderId="81" xfId="0" applyFont="1" applyFill="1" applyBorder="1" applyAlignment="1">
      <alignment horizontal="left" vertical="top"/>
    </xf>
    <xf numFmtId="0" fontId="30" fillId="26" borderId="58" xfId="183" applyFont="1" applyFill="1" applyBorder="1" applyAlignment="1">
      <alignment horizontal="center" vertical="center"/>
    </xf>
    <xf numFmtId="0" fontId="30" fillId="25" borderId="58" xfId="183" applyFont="1" applyFill="1" applyBorder="1" applyAlignment="1">
      <alignment horizontal="center" vertical="center" wrapText="1"/>
    </xf>
    <xf numFmtId="0" fontId="30" fillId="25" borderId="94" xfId="183" applyFont="1" applyFill="1" applyBorder="1" applyAlignment="1">
      <alignment horizontal="center" vertical="center" wrapText="1"/>
    </xf>
    <xf numFmtId="0" fontId="30" fillId="25" borderId="60" xfId="183" applyFont="1" applyFill="1" applyBorder="1" applyAlignment="1">
      <alignment horizontal="center" vertical="center" wrapText="1"/>
    </xf>
    <xf numFmtId="0" fontId="30" fillId="31" borderId="60" xfId="183" applyFont="1" applyFill="1" applyBorder="1" applyAlignment="1">
      <alignment vertical="top" wrapText="1"/>
    </xf>
    <xf numFmtId="0" fontId="30" fillId="26" borderId="69" xfId="183" applyFont="1" applyFill="1" applyBorder="1" applyAlignment="1">
      <alignment vertical="top" wrapText="1"/>
    </xf>
    <xf numFmtId="0" fontId="30" fillId="26" borderId="51" xfId="183" quotePrefix="1" applyFont="1" applyFill="1" applyBorder="1" applyAlignment="1">
      <alignment horizontal="center" vertical="center"/>
    </xf>
    <xf numFmtId="0" fontId="30" fillId="26" borderId="111" xfId="183" applyFont="1" applyFill="1" applyBorder="1" applyAlignment="1">
      <alignment vertical="top" wrapText="1"/>
    </xf>
    <xf numFmtId="0" fontId="30" fillId="26" borderId="81" xfId="0" applyFont="1" applyFill="1" applyBorder="1" applyAlignment="1">
      <alignment horizontal="left" vertical="top" wrapText="1"/>
    </xf>
    <xf numFmtId="0" fontId="30" fillId="26" borderId="79" xfId="0" applyFont="1" applyFill="1" applyBorder="1" applyAlignment="1">
      <alignment horizontal="left" vertical="top" wrapText="1"/>
    </xf>
    <xf numFmtId="0" fontId="30" fillId="26" borderId="57" xfId="183" applyFont="1" applyFill="1" applyBorder="1" applyAlignment="1">
      <alignment horizontal="center" vertical="center"/>
    </xf>
    <xf numFmtId="0" fontId="30" fillId="31" borderId="143" xfId="183" applyFont="1" applyFill="1" applyBorder="1" applyAlignment="1">
      <alignment vertical="top" wrapText="1"/>
    </xf>
    <xf numFmtId="176" fontId="30" fillId="21" borderId="42" xfId="183" applyNumberFormat="1" applyFont="1" applyFill="1" applyBorder="1" applyAlignment="1">
      <alignment horizontal="right"/>
    </xf>
    <xf numFmtId="0" fontId="30" fillId="25" borderId="95" xfId="183" applyFont="1" applyFill="1" applyBorder="1" applyAlignment="1">
      <alignment horizontal="left" vertical="top" wrapText="1"/>
    </xf>
    <xf numFmtId="0" fontId="30" fillId="25" borderId="98" xfId="183" applyFont="1" applyFill="1" applyBorder="1" applyAlignment="1">
      <alignment horizontal="left" vertical="top" wrapText="1"/>
    </xf>
    <xf numFmtId="178" fontId="30" fillId="25" borderId="51" xfId="183" applyNumberFormat="1" applyFont="1" applyFill="1" applyBorder="1" applyAlignment="1">
      <alignment horizontal="center" vertical="center" wrapText="1"/>
    </xf>
    <xf numFmtId="0" fontId="31" fillId="25" borderId="51" xfId="183" applyFont="1" applyFill="1" applyBorder="1" applyAlignment="1">
      <alignment horizontal="center" vertical="center" wrapText="1"/>
    </xf>
    <xf numFmtId="0" fontId="33" fillId="31" borderId="51" xfId="183" applyFont="1" applyFill="1" applyBorder="1" applyAlignment="1">
      <alignment vertical="top" wrapText="1"/>
    </xf>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8" xfId="183" applyNumberFormat="1" applyFont="1" applyFill="1" applyBorder="1" applyAlignment="1">
      <alignment horizontal="center" vertical="center"/>
    </xf>
    <xf numFmtId="178" fontId="30" fillId="33" borderId="69" xfId="183" applyNumberFormat="1" applyFont="1" applyFill="1" applyBorder="1" applyAlignment="1">
      <alignment horizontal="center" vertical="center"/>
    </xf>
    <xf numFmtId="0" fontId="30" fillId="26" borderId="102" xfId="0" applyFont="1" applyFill="1" applyBorder="1" applyAlignment="1">
      <alignment horizontal="left" vertical="top" wrapText="1"/>
    </xf>
    <xf numFmtId="0" fontId="30" fillId="26" borderId="80" xfId="0" applyFont="1" applyFill="1" applyBorder="1" applyAlignment="1">
      <alignment horizontal="left" vertical="top" wrapText="1"/>
    </xf>
    <xf numFmtId="0" fontId="30" fillId="26" borderId="105" xfId="0" applyFont="1" applyFill="1" applyBorder="1" applyAlignment="1">
      <alignment horizontal="left" vertical="top" wrapText="1"/>
    </xf>
    <xf numFmtId="0" fontId="30" fillId="26" borderId="108" xfId="0" applyFont="1" applyFill="1" applyBorder="1" applyAlignment="1">
      <alignment horizontal="left" vertical="top" wrapText="1"/>
    </xf>
    <xf numFmtId="0" fontId="30" fillId="26" borderId="109" xfId="0" applyFont="1" applyFill="1" applyBorder="1" applyAlignment="1">
      <alignment horizontal="left" vertical="top" wrapText="1"/>
    </xf>
    <xf numFmtId="0" fontId="30" fillId="26" borderId="110" xfId="0" applyFont="1" applyFill="1" applyBorder="1" applyAlignment="1">
      <alignment horizontal="left" vertical="top" wrapText="1"/>
    </xf>
    <xf numFmtId="0" fontId="30" fillId="26" borderId="124" xfId="0" applyFont="1" applyFill="1" applyBorder="1" applyAlignment="1">
      <alignment horizontal="left" vertical="top" wrapText="1"/>
    </xf>
    <xf numFmtId="0" fontId="30" fillId="26" borderId="97" xfId="0" applyFont="1" applyFill="1" applyBorder="1" applyAlignment="1">
      <alignment horizontal="left" vertical="top" wrapText="1"/>
    </xf>
    <xf numFmtId="0" fontId="30" fillId="26" borderId="103" xfId="0" applyFont="1" applyFill="1" applyBorder="1" applyAlignment="1">
      <alignment horizontal="left" vertical="top" wrapText="1"/>
    </xf>
    <xf numFmtId="0" fontId="38" fillId="26" borderId="102" xfId="0" applyFont="1" applyFill="1" applyBorder="1" applyAlignment="1">
      <alignment horizontal="left" vertical="top" wrapText="1"/>
    </xf>
    <xf numFmtId="0" fontId="38" fillId="26" borderId="80" xfId="0" applyFont="1" applyFill="1" applyBorder="1" applyAlignment="1">
      <alignment horizontal="left" vertical="top" wrapText="1"/>
    </xf>
    <xf numFmtId="0" fontId="38" fillId="26" borderId="105" xfId="0" applyFont="1" applyFill="1" applyBorder="1" applyAlignment="1">
      <alignment horizontal="left" vertical="top" wrapText="1"/>
    </xf>
    <xf numFmtId="0" fontId="30" fillId="26" borderId="106"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86" xfId="0" applyFont="1" applyFill="1" applyBorder="1" applyAlignment="1">
      <alignment horizontal="left" vertical="top" wrapText="1"/>
    </xf>
    <xf numFmtId="0" fontId="30" fillId="34" borderId="112" xfId="0" applyFont="1" applyFill="1" applyBorder="1" applyAlignment="1">
      <alignment horizontal="left" vertical="center" wrapText="1"/>
    </xf>
    <xf numFmtId="0" fontId="30" fillId="34" borderId="113" xfId="0" applyFont="1" applyFill="1" applyBorder="1" applyAlignment="1">
      <alignment horizontal="left" vertical="center" wrapText="1"/>
    </xf>
    <xf numFmtId="0" fontId="30" fillId="34" borderId="114" xfId="0" applyFont="1" applyFill="1" applyBorder="1" applyAlignment="1">
      <alignment horizontal="left" vertical="center" wrapText="1"/>
    </xf>
    <xf numFmtId="0" fontId="30" fillId="26" borderId="102" xfId="183" applyFont="1" applyFill="1" applyBorder="1" applyAlignment="1">
      <alignment horizontal="left" vertical="top" wrapText="1"/>
    </xf>
    <xf numFmtId="0" fontId="30" fillId="26" borderId="80" xfId="183" applyFont="1" applyFill="1" applyBorder="1" applyAlignment="1">
      <alignment horizontal="left" vertical="top" wrapText="1"/>
    </xf>
    <xf numFmtId="0" fontId="30" fillId="26" borderId="105" xfId="183" applyFont="1" applyFill="1" applyBorder="1" applyAlignment="1">
      <alignment horizontal="left" vertical="top" wrapText="1"/>
    </xf>
    <xf numFmtId="0" fontId="30" fillId="26" borderId="0" xfId="183" applyFont="1" applyFill="1" applyBorder="1" applyAlignment="1">
      <alignment horizontal="left" vertical="top" wrapText="1"/>
    </xf>
    <xf numFmtId="0" fontId="38" fillId="26" borderId="0" xfId="0" applyFont="1" applyFill="1" applyBorder="1" applyAlignment="1">
      <alignment horizontal="left" vertical="top" wrapText="1"/>
    </xf>
    <xf numFmtId="0" fontId="30" fillId="26" borderId="124" xfId="0" applyFont="1" applyFill="1" applyBorder="1" applyAlignment="1">
      <alignment vertical="top" wrapText="1"/>
    </xf>
    <xf numFmtId="0" fontId="30" fillId="26" borderId="97" xfId="0" applyFont="1" applyFill="1" applyBorder="1" applyAlignment="1">
      <alignment vertical="top" wrapText="1"/>
    </xf>
    <xf numFmtId="0" fontId="30" fillId="26" borderId="103" xfId="0" applyFont="1" applyFill="1" applyBorder="1" applyAlignment="1">
      <alignment vertical="top" wrapText="1"/>
    </xf>
    <xf numFmtId="0" fontId="30" fillId="26" borderId="122" xfId="0" applyFont="1" applyFill="1" applyBorder="1" applyAlignment="1">
      <alignment vertical="top" wrapText="1"/>
    </xf>
    <xf numFmtId="0" fontId="30" fillId="26" borderId="118" xfId="0" applyFont="1" applyFill="1" applyBorder="1" applyAlignment="1">
      <alignment vertical="top" wrapText="1"/>
    </xf>
    <xf numFmtId="0" fontId="30" fillId="26" borderId="127" xfId="0" applyFont="1" applyFill="1" applyBorder="1" applyAlignment="1">
      <alignment vertical="top" wrapText="1"/>
    </xf>
    <xf numFmtId="0" fontId="30" fillId="26" borderId="123" xfId="0" applyFont="1" applyFill="1" applyBorder="1" applyAlignment="1">
      <alignment vertical="top" wrapText="1"/>
    </xf>
    <xf numFmtId="0" fontId="30" fillId="26" borderId="128" xfId="0" applyFont="1" applyFill="1" applyBorder="1" applyAlignment="1">
      <alignment vertical="top" wrapText="1"/>
    </xf>
    <xf numFmtId="0" fontId="30" fillId="26" borderId="129" xfId="0" applyFont="1" applyFill="1" applyBorder="1" applyAlignment="1">
      <alignment vertical="top" wrapText="1"/>
    </xf>
    <xf numFmtId="0" fontId="30" fillId="34" borderId="67" xfId="0" applyFont="1" applyFill="1" applyBorder="1" applyAlignment="1">
      <alignment horizontal="left" vertical="center" wrapText="1"/>
    </xf>
    <xf numFmtId="0" fontId="30" fillId="26" borderId="121" xfId="0" applyFont="1" applyFill="1" applyBorder="1" applyAlignment="1">
      <alignment vertical="top" wrapText="1"/>
    </xf>
    <xf numFmtId="0" fontId="30" fillId="26" borderId="125" xfId="0" applyFont="1" applyFill="1" applyBorder="1" applyAlignment="1">
      <alignment vertical="top" wrapText="1"/>
    </xf>
    <xf numFmtId="0" fontId="30" fillId="26" borderId="126" xfId="0" applyFont="1" applyFill="1" applyBorder="1" applyAlignment="1">
      <alignment vertical="top" wrapText="1"/>
    </xf>
    <xf numFmtId="0" fontId="30" fillId="26" borderId="120" xfId="0" applyFont="1" applyFill="1" applyBorder="1" applyAlignment="1">
      <alignment vertical="top" wrapText="1"/>
    </xf>
    <xf numFmtId="0" fontId="30" fillId="26" borderId="119" xfId="0" applyFont="1" applyFill="1" applyBorder="1" applyAlignment="1">
      <alignment vertical="top" wrapText="1"/>
    </xf>
    <xf numFmtId="0" fontId="30" fillId="26" borderId="130" xfId="0" applyFont="1" applyFill="1" applyBorder="1" applyAlignment="1">
      <alignment vertical="top" wrapText="1"/>
    </xf>
    <xf numFmtId="0" fontId="30" fillId="26" borderId="136" xfId="0" applyFont="1" applyFill="1" applyBorder="1" applyAlignment="1">
      <alignment vertical="top" wrapText="1"/>
    </xf>
    <xf numFmtId="0" fontId="30" fillId="34" borderId="67" xfId="0" applyFont="1" applyFill="1" applyBorder="1" applyAlignment="1">
      <alignment horizontal="left" vertical="center"/>
    </xf>
    <xf numFmtId="0" fontId="30" fillId="26" borderId="134" xfId="0" applyFont="1" applyFill="1" applyBorder="1" applyAlignment="1">
      <alignment vertical="top" wrapText="1"/>
    </xf>
    <xf numFmtId="0" fontId="30" fillId="26" borderId="132" xfId="0" applyFont="1" applyFill="1" applyBorder="1" applyAlignment="1">
      <alignment vertical="top" wrapText="1"/>
    </xf>
    <xf numFmtId="0" fontId="30" fillId="26" borderId="135" xfId="0" applyFont="1" applyFill="1" applyBorder="1" applyAlignment="1">
      <alignment vertical="top" wrapText="1"/>
    </xf>
    <xf numFmtId="0" fontId="32" fillId="26" borderId="122" xfId="0" applyFont="1" applyFill="1" applyBorder="1" applyAlignment="1">
      <alignment horizontal="center" vertical="center"/>
    </xf>
    <xf numFmtId="0" fontId="32" fillId="26" borderId="118" xfId="0" applyFont="1" applyFill="1" applyBorder="1" applyAlignment="1">
      <alignment horizontal="center" vertical="center"/>
    </xf>
    <xf numFmtId="0" fontId="32" fillId="26" borderId="127" xfId="0" applyFont="1" applyFill="1" applyBorder="1" applyAlignment="1">
      <alignment horizontal="center" vertical="center"/>
    </xf>
    <xf numFmtId="0" fontId="32" fillId="26" borderId="120" xfId="0" applyFont="1" applyFill="1" applyBorder="1" applyAlignment="1">
      <alignment horizontal="center" vertical="center"/>
    </xf>
    <xf numFmtId="0" fontId="32" fillId="26" borderId="119" xfId="0" applyFont="1" applyFill="1" applyBorder="1" applyAlignment="1">
      <alignment horizontal="center" vertical="center"/>
    </xf>
    <xf numFmtId="0" fontId="32" fillId="26" borderId="123" xfId="0" applyFont="1" applyFill="1" applyBorder="1" applyAlignment="1">
      <alignment horizontal="center" vertical="center"/>
    </xf>
    <xf numFmtId="0" fontId="32" fillId="26" borderId="128" xfId="0" applyFont="1" applyFill="1" applyBorder="1" applyAlignment="1">
      <alignment horizontal="center" vertical="center"/>
    </xf>
    <xf numFmtId="0" fontId="32" fillId="26" borderId="129" xfId="0" applyFont="1" applyFill="1" applyBorder="1" applyAlignment="1">
      <alignment horizontal="center" vertical="center"/>
    </xf>
    <xf numFmtId="0" fontId="32" fillId="26" borderId="130" xfId="0" applyFont="1" applyFill="1" applyBorder="1" applyAlignment="1">
      <alignment horizontal="center" vertical="center"/>
    </xf>
    <xf numFmtId="0" fontId="32" fillId="26" borderId="136" xfId="0" applyFont="1" applyFill="1" applyBorder="1" applyAlignment="1">
      <alignment horizontal="center" vertical="center"/>
    </xf>
    <xf numFmtId="0" fontId="32" fillId="26" borderId="121" xfId="0" applyFont="1" applyFill="1" applyBorder="1" applyAlignment="1">
      <alignment horizontal="center" vertical="center"/>
    </xf>
    <xf numFmtId="0" fontId="32" fillId="26" borderId="125" xfId="0" applyFont="1" applyFill="1" applyBorder="1" applyAlignment="1">
      <alignment horizontal="center" vertical="center"/>
    </xf>
    <xf numFmtId="0" fontId="32" fillId="26" borderId="126" xfId="0" applyFont="1" applyFill="1" applyBorder="1" applyAlignment="1">
      <alignment horizontal="center" vertical="center"/>
    </xf>
    <xf numFmtId="0" fontId="32" fillId="26" borderId="134" xfId="0" applyFont="1" applyFill="1" applyBorder="1" applyAlignment="1">
      <alignment horizontal="center" vertical="center"/>
    </xf>
    <xf numFmtId="0" fontId="32" fillId="26" borderId="132" xfId="0" applyFont="1" applyFill="1" applyBorder="1" applyAlignment="1">
      <alignment horizontal="center" vertical="center"/>
    </xf>
    <xf numFmtId="0" fontId="32" fillId="26" borderId="135" xfId="0" applyFont="1" applyFill="1" applyBorder="1" applyAlignment="1">
      <alignment horizontal="center" vertical="center"/>
    </xf>
    <xf numFmtId="0" fontId="30" fillId="26" borderId="131" xfId="0" applyFont="1" applyFill="1" applyBorder="1" applyAlignment="1">
      <alignment vertical="top" wrapText="1"/>
    </xf>
    <xf numFmtId="0" fontId="30" fillId="26" borderId="133" xfId="0" applyFont="1" applyFill="1" applyBorder="1" applyAlignment="1">
      <alignment vertical="top" wrapText="1"/>
    </xf>
    <xf numFmtId="0" fontId="30" fillId="26" borderId="122" xfId="0" applyFont="1" applyFill="1" applyBorder="1" applyAlignment="1">
      <alignment horizontal="left" vertical="top" wrapText="1"/>
    </xf>
    <xf numFmtId="0" fontId="30" fillId="26" borderId="118" xfId="0" applyFont="1" applyFill="1" applyBorder="1" applyAlignment="1">
      <alignment horizontal="left" vertical="top" wrapText="1"/>
    </xf>
    <xf numFmtId="0" fontId="30" fillId="26" borderId="127" xfId="0" applyFont="1" applyFill="1" applyBorder="1" applyAlignment="1">
      <alignment horizontal="left" vertical="top" wrapText="1"/>
    </xf>
    <xf numFmtId="0" fontId="30" fillId="23" borderId="67" xfId="183" applyFont="1" applyFill="1" applyBorder="1" applyAlignment="1">
      <alignment horizontal="center" vertical="center"/>
    </xf>
    <xf numFmtId="0" fontId="30" fillId="26" borderId="154" xfId="183" applyFont="1" applyFill="1" applyBorder="1" applyAlignment="1">
      <alignment horizontal="left" vertical="top" wrapText="1"/>
    </xf>
    <xf numFmtId="0" fontId="30" fillId="26" borderId="155" xfId="183" applyFont="1" applyFill="1" applyBorder="1" applyAlignment="1">
      <alignment horizontal="left" vertical="top" wrapText="1"/>
    </xf>
    <xf numFmtId="0" fontId="30" fillId="26" borderId="156" xfId="183" applyFont="1" applyFill="1" applyBorder="1" applyAlignment="1">
      <alignment horizontal="left" vertical="top" wrapText="1"/>
    </xf>
    <xf numFmtId="0" fontId="30" fillId="27" borderId="142" xfId="183" applyFont="1" applyFill="1" applyBorder="1" applyAlignment="1">
      <alignment horizontal="center" vertical="center"/>
    </xf>
    <xf numFmtId="177" fontId="30" fillId="24" borderId="146" xfId="183" applyNumberFormat="1" applyFont="1" applyFill="1" applyBorder="1" applyAlignment="1">
      <alignment horizontal="center" vertical="center"/>
    </xf>
    <xf numFmtId="177" fontId="30" fillId="24" borderId="142" xfId="183" applyNumberFormat="1" applyFont="1" applyFill="1" applyBorder="1" applyAlignment="1">
      <alignment horizontal="center" vertical="center"/>
    </xf>
    <xf numFmtId="0" fontId="30" fillId="27" borderId="146" xfId="183" applyFont="1" applyFill="1" applyBorder="1" applyAlignment="1">
      <alignment horizontal="center" vertical="center"/>
    </xf>
    <xf numFmtId="0" fontId="30" fillId="24" borderId="152" xfId="183" applyFont="1" applyFill="1" applyBorder="1" applyAlignment="1">
      <alignment horizontal="center" vertical="center"/>
    </xf>
    <xf numFmtId="0" fontId="30" fillId="24" borderId="149" xfId="183" applyFont="1" applyFill="1" applyBorder="1" applyAlignment="1">
      <alignment horizontal="center" vertical="center"/>
    </xf>
    <xf numFmtId="0" fontId="30" fillId="24" borderId="130" xfId="183" applyFont="1" applyFill="1" applyBorder="1" applyAlignment="1">
      <alignment horizontal="center" vertical="center"/>
    </xf>
    <xf numFmtId="0" fontId="30" fillId="27" borderId="112" xfId="183" applyFont="1" applyFill="1" applyBorder="1" applyAlignment="1">
      <alignment horizontal="center" vertical="center"/>
    </xf>
    <xf numFmtId="0" fontId="30" fillId="27" borderId="113" xfId="183" applyFont="1" applyFill="1" applyBorder="1" applyAlignment="1">
      <alignment horizontal="center" vertical="center"/>
    </xf>
    <xf numFmtId="0" fontId="30" fillId="27" borderId="153" xfId="183" applyFont="1" applyFill="1" applyBorder="1" applyAlignment="1">
      <alignment horizontal="center" vertical="center"/>
    </xf>
    <xf numFmtId="0" fontId="30" fillId="24" borderId="136" xfId="183" applyFont="1" applyFill="1" applyBorder="1" applyAlignment="1">
      <alignment horizontal="center" vertical="center"/>
    </xf>
    <xf numFmtId="0" fontId="30" fillId="24" borderId="150" xfId="183" applyFont="1" applyFill="1" applyBorder="1" applyAlignment="1">
      <alignment horizontal="center" vertical="center"/>
    </xf>
    <xf numFmtId="0" fontId="30" fillId="27" borderId="151" xfId="183" applyFont="1" applyFill="1" applyBorder="1" applyAlignment="1">
      <alignment horizontal="center" vertical="center"/>
    </xf>
    <xf numFmtId="0" fontId="30" fillId="27" borderId="114" xfId="183" applyFont="1" applyFill="1" applyBorder="1" applyAlignment="1">
      <alignment horizontal="center" vertical="center"/>
    </xf>
    <xf numFmtId="0" fontId="30" fillId="24" borderId="146" xfId="183" applyFont="1" applyFill="1" applyBorder="1" applyAlignment="1">
      <alignment horizontal="center" vertical="center" shrinkToFit="1"/>
    </xf>
    <xf numFmtId="0" fontId="30" fillId="24" borderId="142" xfId="183" applyFont="1" applyFill="1" applyBorder="1" applyAlignment="1">
      <alignment horizontal="center" vertical="center" shrinkToFit="1"/>
    </xf>
    <xf numFmtId="0" fontId="30" fillId="31" borderId="56" xfId="183" applyFont="1" applyFill="1" applyBorder="1" applyAlignment="1">
      <alignment horizontal="left" vertical="top" wrapText="1"/>
    </xf>
    <xf numFmtId="0" fontId="30" fillId="31" borderId="72"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1" borderId="50" xfId="183" applyFont="1" applyFill="1" applyBorder="1" applyAlignment="1">
      <alignment horizontal="left" vertical="top" wrapText="1"/>
    </xf>
    <xf numFmtId="0" fontId="30" fillId="31" borderId="87" xfId="183" applyFont="1" applyFill="1" applyBorder="1" applyAlignment="1">
      <alignment horizontal="left" vertical="top" wrapText="1"/>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8" fillId="26" borderId="52" xfId="0" applyFont="1" applyFill="1" applyBorder="1" applyAlignment="1">
      <alignment horizontal="left" vertical="top" wrapText="1"/>
    </xf>
    <xf numFmtId="0" fontId="38" fillId="26" borderId="54" xfId="0" applyFont="1" applyFill="1" applyBorder="1" applyAlignment="1">
      <alignment horizontal="left" vertical="top" wrapText="1"/>
    </xf>
    <xf numFmtId="0" fontId="38" fillId="26" borderId="89" xfId="0" applyFont="1" applyFill="1" applyBorder="1" applyAlignment="1">
      <alignment horizontal="left" vertical="top" wrapText="1"/>
    </xf>
    <xf numFmtId="0" fontId="30" fillId="31" borderId="139" xfId="183" applyFont="1" applyFill="1" applyBorder="1" applyAlignment="1">
      <alignment horizontal="left" vertical="top" wrapText="1"/>
    </xf>
    <xf numFmtId="0" fontId="30" fillId="31" borderId="97" xfId="183" applyFont="1" applyFill="1" applyBorder="1" applyAlignment="1">
      <alignment horizontal="left" vertical="top" wrapText="1"/>
    </xf>
    <xf numFmtId="0" fontId="30" fillId="31" borderId="140" xfId="183" applyFont="1" applyFill="1" applyBorder="1" applyAlignment="1">
      <alignment horizontal="left" vertical="top" wrapText="1"/>
    </xf>
    <xf numFmtId="0" fontId="30" fillId="31" borderId="111" xfId="183" applyFont="1" applyFill="1" applyBorder="1" applyAlignment="1">
      <alignment horizontal="left" vertical="top" wrapText="1"/>
    </xf>
    <xf numFmtId="0" fontId="30" fillId="31" borderId="80" xfId="183" applyFont="1" applyFill="1" applyBorder="1" applyAlignment="1">
      <alignment horizontal="left" vertical="top" wrapText="1"/>
    </xf>
    <xf numFmtId="0" fontId="30" fillId="31" borderId="138" xfId="183" applyFont="1" applyFill="1" applyBorder="1" applyAlignment="1">
      <alignment horizontal="left" vertical="top" wrapText="1"/>
    </xf>
    <xf numFmtId="0" fontId="38" fillId="26" borderId="111" xfId="0" applyFont="1" applyFill="1" applyBorder="1" applyAlignment="1">
      <alignment horizontal="left" vertical="top" wrapText="1"/>
    </xf>
    <xf numFmtId="0" fontId="30" fillId="31" borderId="115" xfId="183" applyFont="1" applyFill="1" applyBorder="1" applyAlignment="1">
      <alignment horizontal="left" vertical="top" wrapText="1"/>
    </xf>
    <xf numFmtId="0" fontId="30" fillId="31" borderId="116" xfId="183" applyFont="1" applyFill="1" applyBorder="1" applyAlignment="1">
      <alignment horizontal="left" vertical="top" wrapText="1"/>
    </xf>
    <xf numFmtId="0" fontId="30" fillId="31" borderId="117" xfId="183" applyFont="1" applyFill="1" applyBorder="1" applyAlignment="1">
      <alignment horizontal="left" vertical="top" wrapText="1"/>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5" xfId="183" applyFont="1" applyFill="1" applyBorder="1" applyAlignment="1">
      <alignment horizontal="left"/>
    </xf>
    <xf numFmtId="0" fontId="30" fillId="27" borderId="66"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0" xfId="183" applyFont="1" applyFill="1" applyBorder="1" applyAlignment="1">
      <alignment horizontal="left"/>
    </xf>
    <xf numFmtId="0" fontId="30" fillId="27" borderId="72" xfId="183" applyFont="1" applyFill="1" applyBorder="1" applyAlignment="1">
      <alignment horizontal="left"/>
    </xf>
    <xf numFmtId="0" fontId="30" fillId="27" borderId="71" xfId="183" applyFont="1" applyFill="1" applyBorder="1" applyAlignment="1">
      <alignment horizontal="left"/>
    </xf>
    <xf numFmtId="0" fontId="30" fillId="24" borderId="43" xfId="183" applyFont="1" applyFill="1" applyBorder="1" applyAlignment="1">
      <alignment horizontal="left" vertical="center"/>
    </xf>
    <xf numFmtId="0" fontId="30" fillId="31" borderId="78" xfId="183" applyFont="1" applyFill="1" applyBorder="1" applyAlignment="1">
      <alignment horizontal="left" vertical="top" wrapText="1"/>
    </xf>
    <xf numFmtId="0" fontId="30" fillId="31" borderId="137" xfId="183" applyFont="1" applyFill="1" applyBorder="1" applyAlignment="1">
      <alignment horizontal="left" vertical="top" wrapText="1"/>
    </xf>
    <xf numFmtId="0" fontId="30" fillId="27" borderId="17" xfId="183" applyFont="1" applyFill="1" applyBorder="1" applyAlignment="1">
      <alignment horizontal="center" vertical="center"/>
    </xf>
    <xf numFmtId="0" fontId="30" fillId="27" borderId="14" xfId="183" applyFont="1" applyFill="1" applyBorder="1" applyAlignment="1">
      <alignment horizontal="center" vertical="center"/>
    </xf>
    <xf numFmtId="0" fontId="30" fillId="31" borderId="89" xfId="183" applyFont="1" applyFill="1" applyBorder="1" applyAlignment="1">
      <alignment horizontal="left" vertical="top" wrapText="1"/>
    </xf>
    <xf numFmtId="0" fontId="30" fillId="31" borderId="55"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8" fillId="26" borderId="115" xfId="0" applyFont="1" applyFill="1" applyBorder="1" applyAlignment="1">
      <alignment horizontal="left" vertical="top" wrapText="1"/>
    </xf>
    <xf numFmtId="0" fontId="38" fillId="26" borderId="116" xfId="0" applyFont="1" applyFill="1" applyBorder="1" applyAlignment="1">
      <alignment horizontal="left" vertical="top" wrapText="1"/>
    </xf>
    <xf numFmtId="0" fontId="38" fillId="26" borderId="147" xfId="0" applyFont="1" applyFill="1" applyBorder="1" applyAlignment="1">
      <alignment horizontal="left" vertical="top" wrapText="1"/>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90" xfId="183" applyFont="1" applyFill="1" applyBorder="1" applyAlignment="1">
      <alignment horizontal="center" vertical="center" wrapText="1"/>
    </xf>
    <xf numFmtId="0" fontId="30" fillId="27" borderId="91" xfId="183" applyFont="1" applyFill="1" applyBorder="1" applyAlignment="1">
      <alignment horizontal="center" vertical="center" wrapText="1"/>
    </xf>
    <xf numFmtId="0" fontId="30" fillId="27" borderId="83"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2" xfId="183" applyFont="1" applyFill="1" applyBorder="1" applyAlignment="1">
      <alignment horizontal="left" vertical="center"/>
    </xf>
    <xf numFmtId="0" fontId="30" fillId="27" borderId="83" xfId="183" applyFont="1" applyFill="1" applyBorder="1" applyAlignment="1">
      <alignment horizontal="left" vertical="center"/>
    </xf>
    <xf numFmtId="0" fontId="30" fillId="27" borderId="84"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85" xfId="183" applyFont="1" applyFill="1" applyBorder="1" applyAlignment="1">
      <alignment horizontal="left" vertical="center"/>
    </xf>
    <xf numFmtId="0" fontId="30" fillId="27" borderId="86" xfId="183" applyFont="1" applyFill="1" applyBorder="1" applyAlignment="1">
      <alignment horizontal="left" vertical="center"/>
    </xf>
    <xf numFmtId="0" fontId="30" fillId="23" borderId="21" xfId="183" applyFont="1" applyFill="1" applyBorder="1" applyAlignment="1">
      <alignment horizontal="center" vertical="center" wrapText="1"/>
    </xf>
    <xf numFmtId="0" fontId="30" fillId="23" borderId="148" xfId="183" applyFont="1" applyFill="1" applyBorder="1" applyAlignment="1">
      <alignment horizontal="center" vertical="center"/>
    </xf>
    <xf numFmtId="0" fontId="30" fillId="31" borderId="58" xfId="183" applyFont="1" applyFill="1" applyBorder="1" applyAlignment="1">
      <alignment horizontal="left" vertical="top" wrapText="1"/>
    </xf>
    <xf numFmtId="0" fontId="30" fillId="31" borderId="60" xfId="183" applyFont="1" applyFill="1" applyBorder="1" applyAlignment="1">
      <alignment horizontal="left" vertical="top" wrapText="1"/>
    </xf>
    <xf numFmtId="0" fontId="30" fillId="31" borderId="59" xfId="183" applyFont="1" applyFill="1" applyBorder="1" applyAlignment="1">
      <alignment horizontal="left" vertical="top" wrapText="1"/>
    </xf>
    <xf numFmtId="0" fontId="30" fillId="31" borderId="143" xfId="183" applyFont="1" applyFill="1" applyBorder="1" applyAlignment="1">
      <alignment horizontal="left" vertical="top" wrapText="1"/>
    </xf>
    <xf numFmtId="0" fontId="30" fillId="31" borderId="109" xfId="183" applyFont="1" applyFill="1" applyBorder="1" applyAlignment="1">
      <alignment horizontal="left" vertical="top" wrapText="1"/>
    </xf>
    <xf numFmtId="0" fontId="30" fillId="31" borderId="110" xfId="183" applyFont="1" applyFill="1" applyBorder="1" applyAlignment="1">
      <alignment horizontal="left" vertical="top" wrapText="1"/>
    </xf>
    <xf numFmtId="0" fontId="30" fillId="27" borderId="96"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8" fillId="26" borderId="56" xfId="0" applyFont="1" applyFill="1" applyBorder="1" applyAlignment="1">
      <alignment horizontal="left" vertical="top" wrapText="1"/>
    </xf>
    <xf numFmtId="0" fontId="38" fillId="26" borderId="72" xfId="0" applyFont="1" applyFill="1" applyBorder="1" applyAlignment="1">
      <alignment horizontal="left" vertical="top" wrapText="1"/>
    </xf>
    <xf numFmtId="0" fontId="38" fillId="26" borderId="104" xfId="0" applyFont="1" applyFill="1" applyBorder="1" applyAlignment="1">
      <alignment horizontal="left" vertical="top" wrapText="1"/>
    </xf>
    <xf numFmtId="0" fontId="38" fillId="26" borderId="55" xfId="0" applyFont="1" applyFill="1" applyBorder="1" applyAlignment="1">
      <alignment horizontal="left" vertical="top" wrapText="1"/>
    </xf>
    <xf numFmtId="0" fontId="38" fillId="26" borderId="73" xfId="0" applyFont="1" applyFill="1" applyBorder="1" applyAlignment="1">
      <alignment horizontal="left" vertical="top" wrapText="1"/>
    </xf>
    <xf numFmtId="0" fontId="38" fillId="26" borderId="88" xfId="0" applyFont="1" applyFill="1" applyBorder="1" applyAlignment="1">
      <alignment horizontal="left" vertical="top"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8" fillId="26" borderId="139" xfId="0" applyFont="1" applyFill="1" applyBorder="1" applyAlignment="1">
      <alignment horizontal="left" vertical="top" wrapText="1"/>
    </xf>
    <xf numFmtId="0" fontId="38" fillId="26" borderId="97" xfId="0" applyFont="1" applyFill="1" applyBorder="1" applyAlignment="1">
      <alignment horizontal="left" vertical="top" wrapText="1"/>
    </xf>
    <xf numFmtId="0" fontId="38" fillId="26" borderId="103" xfId="0" applyFont="1" applyFill="1" applyBorder="1" applyAlignment="1">
      <alignment horizontal="left" vertical="top" wrapText="1"/>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0" fillId="35" borderId="21" xfId="183" applyFont="1" applyFill="1" applyBorder="1" applyAlignment="1">
      <alignment horizontal="center" vertical="center" wrapText="1"/>
    </xf>
    <xf numFmtId="0" fontId="30" fillId="35" borderId="148" xfId="183" applyFont="1" applyFill="1" applyBorder="1" applyAlignment="1">
      <alignment horizontal="center" vertical="center"/>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31" borderId="144" xfId="183" applyFont="1" applyFill="1" applyBorder="1" applyAlignment="1">
      <alignment horizontal="left" vertical="top" wrapText="1"/>
    </xf>
    <xf numFmtId="0" fontId="30" fillId="31" borderId="141" xfId="183" applyFont="1" applyFill="1" applyBorder="1" applyAlignment="1">
      <alignment horizontal="left" vertical="top" wrapText="1"/>
    </xf>
    <xf numFmtId="0" fontId="30" fillId="31" borderId="145" xfId="183" applyFont="1" applyFill="1" applyBorder="1" applyAlignment="1">
      <alignment horizontal="left" vertical="top" wrapText="1"/>
    </xf>
    <xf numFmtId="0" fontId="30" fillId="31" borderId="107" xfId="183" applyFont="1" applyFill="1" applyBorder="1" applyAlignment="1">
      <alignment horizontal="left" vertical="top" wrapText="1"/>
    </xf>
    <xf numFmtId="0" fontId="30" fillId="26" borderId="111" xfId="0" applyFont="1" applyFill="1" applyBorder="1" applyAlignment="1">
      <alignment horizontal="left" vertical="top" wrapText="1"/>
    </xf>
    <xf numFmtId="0" fontId="30" fillId="26" borderId="138" xfId="0" applyFont="1" applyFill="1" applyBorder="1" applyAlignment="1">
      <alignment horizontal="left" vertical="top" wrapText="1"/>
    </xf>
    <xf numFmtId="0" fontId="30" fillId="31" borderId="76" xfId="183" applyFont="1" applyFill="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xf numFmtId="49" fontId="30" fillId="24" borderId="157" xfId="183" applyNumberFormat="1" applyFont="1" applyFill="1" applyBorder="1" applyAlignment="1">
      <alignment horizontal="center"/>
    </xf>
    <xf numFmtId="0" fontId="30" fillId="24" borderId="157" xfId="183" applyFont="1" applyFill="1" applyBorder="1"/>
    <xf numFmtId="176" fontId="30" fillId="24" borderId="13" xfId="183" applyNumberFormat="1" applyFont="1" applyFill="1" applyBorder="1" applyAlignment="1">
      <alignment horizontal="right" wrapText="1"/>
    </xf>
    <xf numFmtId="9" fontId="30" fillId="24" borderId="13" xfId="183" applyNumberFormat="1" applyFont="1" applyFill="1" applyBorder="1" applyAlignment="1">
      <alignment horizontal="right" wrapText="1"/>
    </xf>
    <xf numFmtId="9" fontId="30" fillId="32" borderId="13" xfId="184" applyFont="1" applyFill="1" applyBorder="1" applyAlignment="1" applyProtection="1">
      <alignment horizontal="right" wrapText="1"/>
    </xf>
    <xf numFmtId="178" fontId="31" fillId="24" borderId="13" xfId="183" applyNumberFormat="1" applyFont="1" applyFill="1" applyBorder="1" applyAlignment="1">
      <alignment wrapText="1"/>
    </xf>
    <xf numFmtId="178" fontId="31" fillId="24" borderId="13" xfId="183" applyNumberFormat="1" applyFont="1" applyFill="1" applyBorder="1" applyAlignment="1"/>
    <xf numFmtId="49" fontId="30" fillId="24" borderId="77" xfId="183" applyNumberFormat="1" applyFont="1" applyFill="1" applyBorder="1" applyAlignment="1">
      <alignment horizontal="center"/>
    </xf>
    <xf numFmtId="0" fontId="30" fillId="24" borderId="77" xfId="183" applyFont="1" applyFill="1" applyBorder="1"/>
    <xf numFmtId="176" fontId="30" fillId="24" borderId="77" xfId="183" applyNumberFormat="1" applyFont="1" applyFill="1" applyBorder="1" applyAlignment="1">
      <alignment horizontal="right" wrapText="1"/>
    </xf>
    <xf numFmtId="9" fontId="30" fillId="24" borderId="77" xfId="183" applyNumberFormat="1" applyFont="1" applyFill="1" applyBorder="1" applyAlignment="1">
      <alignment horizontal="right" wrapText="1"/>
    </xf>
    <xf numFmtId="9" fontId="30" fillId="32" borderId="77" xfId="184" applyFont="1" applyFill="1" applyBorder="1" applyAlignment="1" applyProtection="1">
      <alignment horizontal="right" wrapText="1"/>
    </xf>
    <xf numFmtId="178" fontId="31" fillId="24" borderId="77" xfId="183" applyNumberFormat="1" applyFont="1" applyFill="1" applyBorder="1" applyAlignment="1">
      <alignment wrapText="1"/>
    </xf>
    <xf numFmtId="178" fontId="31" fillId="24" borderId="77" xfId="183" applyNumberFormat="1" applyFont="1" applyFill="1" applyBorder="1" applyAlignment="1"/>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abSelected="1" zoomScaleSheetLayoutView="85" workbookViewId="0">
      <selection activeCell="L46" sqref="L46"/>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220" t="s">
        <v>15</v>
      </c>
      <c r="D2" s="221"/>
      <c r="E2" s="221"/>
      <c r="F2" s="221"/>
      <c r="G2" s="221"/>
      <c r="H2" s="221"/>
      <c r="I2" s="221"/>
      <c r="J2" s="221"/>
      <c r="K2" s="221"/>
      <c r="L2" s="221"/>
      <c r="M2" s="222"/>
      <c r="N2" s="3"/>
      <c r="O2" s="3"/>
    </row>
    <row r="3" spans="1:15" ht="12" customHeight="1" x14ac:dyDescent="0.15">
      <c r="A3" s="3"/>
      <c r="B3" s="3"/>
      <c r="C3" s="223"/>
      <c r="D3" s="224"/>
      <c r="E3" s="224"/>
      <c r="F3" s="224"/>
      <c r="G3" s="224"/>
      <c r="H3" s="224"/>
      <c r="I3" s="224"/>
      <c r="J3" s="224"/>
      <c r="K3" s="224"/>
      <c r="L3" s="224"/>
      <c r="M3" s="225"/>
      <c r="N3" s="3"/>
      <c r="O3" s="3"/>
    </row>
    <row r="4" spans="1:15" ht="12" customHeight="1" x14ac:dyDescent="0.15">
      <c r="A4" s="3"/>
      <c r="B4" s="3"/>
      <c r="C4" s="223"/>
      <c r="D4" s="224"/>
      <c r="E4" s="224"/>
      <c r="F4" s="224"/>
      <c r="G4" s="224"/>
      <c r="H4" s="224"/>
      <c r="I4" s="224"/>
      <c r="J4" s="224"/>
      <c r="K4" s="224"/>
      <c r="L4" s="224"/>
      <c r="M4" s="225"/>
      <c r="N4" s="3"/>
      <c r="O4" s="3"/>
    </row>
    <row r="5" spans="1:15" ht="12" customHeight="1" x14ac:dyDescent="0.15">
      <c r="A5" s="3"/>
      <c r="B5" s="3"/>
      <c r="C5" s="223"/>
      <c r="D5" s="224"/>
      <c r="E5" s="224"/>
      <c r="F5" s="224"/>
      <c r="G5" s="224"/>
      <c r="H5" s="224"/>
      <c r="I5" s="224"/>
      <c r="J5" s="224"/>
      <c r="K5" s="224"/>
      <c r="L5" s="224"/>
      <c r="M5" s="225"/>
      <c r="N5" s="3"/>
      <c r="O5" s="3"/>
    </row>
    <row r="6" spans="1:15" ht="12" customHeight="1" x14ac:dyDescent="0.15">
      <c r="C6" s="223"/>
      <c r="D6" s="224"/>
      <c r="E6" s="224"/>
      <c r="F6" s="224"/>
      <c r="G6" s="224"/>
      <c r="H6" s="224"/>
      <c r="I6" s="224"/>
      <c r="J6" s="224"/>
      <c r="K6" s="224"/>
      <c r="L6" s="224"/>
      <c r="M6" s="225"/>
    </row>
    <row r="7" spans="1:15" ht="12" customHeight="1" x14ac:dyDescent="0.15">
      <c r="C7" s="223"/>
      <c r="D7" s="224"/>
      <c r="E7" s="224"/>
      <c r="F7" s="224"/>
      <c r="G7" s="224"/>
      <c r="H7" s="224"/>
      <c r="I7" s="224"/>
      <c r="J7" s="224"/>
      <c r="K7" s="224"/>
      <c r="L7" s="224"/>
      <c r="M7" s="225"/>
    </row>
    <row r="8" spans="1:15" ht="12.75" customHeight="1" x14ac:dyDescent="0.15">
      <c r="C8" s="223"/>
      <c r="D8" s="224"/>
      <c r="E8" s="224"/>
      <c r="F8" s="224"/>
      <c r="G8" s="224"/>
      <c r="H8" s="224"/>
      <c r="I8" s="224"/>
      <c r="J8" s="224"/>
      <c r="K8" s="224"/>
      <c r="L8" s="224"/>
      <c r="M8" s="225"/>
    </row>
    <row r="9" spans="1:15" ht="14" thickBot="1" x14ac:dyDescent="0.2">
      <c r="C9" s="226"/>
      <c r="D9" s="227"/>
      <c r="E9" s="227"/>
      <c r="F9" s="227"/>
      <c r="G9" s="227"/>
      <c r="H9" s="227"/>
      <c r="I9" s="227"/>
      <c r="J9" s="227"/>
      <c r="K9" s="227"/>
      <c r="L9" s="227"/>
      <c r="M9" s="228"/>
    </row>
    <row r="14" spans="1:15" x14ac:dyDescent="0.15">
      <c r="G14" s="230" t="s">
        <v>258</v>
      </c>
      <c r="H14" s="230"/>
      <c r="I14" s="230"/>
    </row>
    <row r="15" spans="1:15" x14ac:dyDescent="0.15">
      <c r="G15" s="230"/>
      <c r="H15" s="230"/>
      <c r="I15" s="230"/>
    </row>
    <row r="16" spans="1:15" ht="12" customHeight="1" x14ac:dyDescent="0.15">
      <c r="G16" s="4"/>
      <c r="H16" s="4"/>
      <c r="I16" s="4"/>
    </row>
    <row r="17" spans="5:10" ht="12" customHeight="1" x14ac:dyDescent="0.15">
      <c r="F17" s="230" t="s">
        <v>566</v>
      </c>
      <c r="G17" s="230"/>
      <c r="H17" s="230"/>
      <c r="I17" s="230"/>
      <c r="J17" s="230"/>
    </row>
    <row r="18" spans="5:10" ht="12" customHeight="1" x14ac:dyDescent="0.15">
      <c r="F18" s="230"/>
      <c r="G18" s="230"/>
      <c r="H18" s="230"/>
      <c r="I18" s="230"/>
      <c r="J18" s="230"/>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231" t="s">
        <v>0</v>
      </c>
      <c r="H22" s="231"/>
      <c r="I22" s="231"/>
      <c r="J22" s="4"/>
    </row>
    <row r="23" spans="5:10" ht="12" customHeight="1" thickBot="1" x14ac:dyDescent="0.2">
      <c r="F23" s="4"/>
      <c r="G23" s="6" t="s">
        <v>1</v>
      </c>
      <c r="H23" s="6" t="s">
        <v>2</v>
      </c>
      <c r="I23" s="6" t="s">
        <v>3</v>
      </c>
      <c r="J23" s="4"/>
    </row>
    <row r="24" spans="5:10" ht="12" customHeight="1" thickBot="1" x14ac:dyDescent="0.2">
      <c r="F24" s="4"/>
      <c r="G24" s="231" t="s">
        <v>94</v>
      </c>
      <c r="H24" s="231" t="s">
        <v>14</v>
      </c>
      <c r="I24" s="231" t="s">
        <v>14</v>
      </c>
      <c r="J24" s="4"/>
    </row>
    <row r="25" spans="5:10" ht="12.75" customHeight="1" thickBot="1" x14ac:dyDescent="0.2">
      <c r="G25" s="231"/>
      <c r="H25" s="231"/>
      <c r="I25" s="231"/>
    </row>
    <row r="26" spans="5:10" ht="18" customHeight="1" thickBot="1" x14ac:dyDescent="0.25">
      <c r="E26" s="7"/>
      <c r="F26" s="7"/>
      <c r="G26" s="231"/>
      <c r="H26" s="231"/>
      <c r="I26" s="231"/>
      <c r="J26" s="7"/>
    </row>
    <row r="27" spans="5:10" ht="12.75" customHeight="1" thickBot="1" x14ac:dyDescent="0.25">
      <c r="E27" s="8"/>
      <c r="F27" s="8"/>
      <c r="G27" s="7"/>
      <c r="H27" s="7"/>
      <c r="I27" s="7"/>
      <c r="J27" s="8"/>
    </row>
    <row r="28" spans="5:10" ht="12.75" customHeight="1" x14ac:dyDescent="0.15">
      <c r="E28" s="8"/>
      <c r="F28" s="8"/>
      <c r="G28" s="231" t="s">
        <v>4</v>
      </c>
      <c r="H28" s="231"/>
      <c r="I28" s="231"/>
      <c r="J28" s="8"/>
    </row>
    <row r="29" spans="5:10" ht="12.75" customHeight="1" thickBot="1" x14ac:dyDescent="0.2">
      <c r="E29" s="9"/>
      <c r="F29" s="10"/>
      <c r="G29" s="6" t="s">
        <v>1</v>
      </c>
      <c r="H29" s="6" t="s">
        <v>16</v>
      </c>
      <c r="I29" s="6" t="s">
        <v>3</v>
      </c>
      <c r="J29" s="10"/>
    </row>
    <row r="30" spans="5:10" ht="12.75" customHeight="1" thickBot="1" x14ac:dyDescent="0.2">
      <c r="E30" s="10"/>
      <c r="F30" s="10"/>
      <c r="G30" s="231" t="s">
        <v>94</v>
      </c>
      <c r="H30" s="231" t="s">
        <v>14</v>
      </c>
      <c r="I30" s="231" t="s">
        <v>14</v>
      </c>
      <c r="J30" s="10"/>
    </row>
    <row r="31" spans="5:10" ht="12.75" customHeight="1" thickBot="1" x14ac:dyDescent="0.2">
      <c r="E31" s="10"/>
      <c r="F31" s="10"/>
      <c r="G31" s="231"/>
      <c r="H31" s="231"/>
      <c r="I31" s="231"/>
      <c r="J31" s="10"/>
    </row>
    <row r="32" spans="5:10" ht="18" customHeight="1" thickBot="1" x14ac:dyDescent="0.2">
      <c r="E32" s="10"/>
      <c r="F32" s="10"/>
      <c r="G32" s="231"/>
      <c r="H32" s="231"/>
      <c r="I32" s="231"/>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229" t="s">
        <v>13</v>
      </c>
      <c r="G35" s="229"/>
      <c r="H35" s="229"/>
      <c r="I35" s="229"/>
      <c r="J35" s="229"/>
      <c r="K35" s="13"/>
      <c r="L35" s="11"/>
    </row>
    <row r="36" spans="3:12" ht="12.75" customHeight="1" x14ac:dyDescent="0.15">
      <c r="C36" s="11"/>
      <c r="D36" s="13"/>
      <c r="E36" s="13"/>
      <c r="F36" s="229"/>
      <c r="G36" s="229"/>
      <c r="H36" s="229"/>
      <c r="I36" s="229"/>
      <c r="J36" s="229"/>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4"/>
  <sheetViews>
    <sheetView zoomScale="90" zoomScaleNormal="90" zoomScalePageLayoutView="90" workbookViewId="0">
      <selection activeCell="M3" sqref="M3"/>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44" t="s">
        <v>17</v>
      </c>
      <c r="B1" s="344"/>
      <c r="C1" s="346" t="s">
        <v>18</v>
      </c>
      <c r="D1" s="347"/>
      <c r="E1" s="347"/>
      <c r="F1" s="350"/>
      <c r="G1" s="351"/>
      <c r="H1" s="352"/>
      <c r="I1" s="345" t="s">
        <v>19</v>
      </c>
      <c r="J1" s="41" t="s">
        <v>20</v>
      </c>
      <c r="K1" s="42">
        <v>43320</v>
      </c>
      <c r="L1" s="41" t="s">
        <v>21</v>
      </c>
      <c r="M1" s="43" t="s">
        <v>94</v>
      </c>
      <c r="N1" s="44" t="s">
        <v>22</v>
      </c>
      <c r="O1" s="45" t="s">
        <v>8</v>
      </c>
      <c r="P1" s="46" t="s">
        <v>23</v>
      </c>
      <c r="Q1" s="46" t="s">
        <v>9</v>
      </c>
      <c r="R1" s="46" t="s">
        <v>24</v>
      </c>
      <c r="S1" s="46" t="s">
        <v>25</v>
      </c>
      <c r="T1" s="46" t="s">
        <v>26</v>
      </c>
      <c r="U1" s="47" t="s">
        <v>27</v>
      </c>
      <c r="X1" s="49" t="s">
        <v>28</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344"/>
      <c r="B2" s="344"/>
      <c r="C2" s="419" t="s">
        <v>534</v>
      </c>
      <c r="D2" s="420"/>
      <c r="E2" s="420"/>
      <c r="F2" s="419"/>
      <c r="G2" s="420"/>
      <c r="H2" s="421"/>
      <c r="I2" s="345"/>
      <c r="J2" s="51" t="s">
        <v>29</v>
      </c>
      <c r="K2" s="52">
        <v>43342</v>
      </c>
      <c r="L2" s="53" t="s">
        <v>21</v>
      </c>
      <c r="M2" s="54" t="s">
        <v>94</v>
      </c>
      <c r="N2" s="44" t="s">
        <v>30</v>
      </c>
      <c r="O2" s="55">
        <f>COUNTA(A$6:A$999)-COUNTIF(O$6:O$999,"=-")</f>
        <v>15</v>
      </c>
      <c r="P2" s="56">
        <f>COUNTA(O$6:O$999)-COUNTIF(O$6:O$999,"=-")</f>
        <v>15</v>
      </c>
      <c r="Q2" s="56">
        <f>O2-P2</f>
        <v>0</v>
      </c>
      <c r="R2" s="56">
        <f>COUNTIF(P$6:P$999,"×")</f>
        <v>0</v>
      </c>
      <c r="S2" s="56">
        <f>COUNTIF(P$6:P$999,"○")+COUNTIF(S$6:S$999,"○")</f>
        <v>15</v>
      </c>
      <c r="T2" s="56">
        <f>O2-S2</f>
        <v>0</v>
      </c>
      <c r="U2" s="57">
        <f>P2-S2</f>
        <v>0</v>
      </c>
      <c r="X2" s="49" t="s">
        <v>31</v>
      </c>
      <c r="Y2" s="50">
        <f t="shared" ref="Y2:BI2" si="0">COUNTIF($X$6:$X$998,Y3)</f>
        <v>15</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MIN(O6:O998)</f>
        <v>43342</v>
      </c>
      <c r="Z3" s="60">
        <f>Y3+1</f>
        <v>43343</v>
      </c>
      <c r="AA3" s="60">
        <f t="shared" ref="AA3:BI3" si="1">Z3+1</f>
        <v>43344</v>
      </c>
      <c r="AB3" s="60">
        <f t="shared" si="1"/>
        <v>43345</v>
      </c>
      <c r="AC3" s="60">
        <f t="shared" si="1"/>
        <v>43346</v>
      </c>
      <c r="AD3" s="60">
        <f t="shared" si="1"/>
        <v>43347</v>
      </c>
      <c r="AE3" s="60">
        <f t="shared" si="1"/>
        <v>43348</v>
      </c>
      <c r="AF3" s="60">
        <f t="shared" si="1"/>
        <v>43349</v>
      </c>
      <c r="AG3" s="60">
        <f t="shared" si="1"/>
        <v>43350</v>
      </c>
      <c r="AH3" s="60">
        <f t="shared" si="1"/>
        <v>43351</v>
      </c>
      <c r="AI3" s="60">
        <f t="shared" si="1"/>
        <v>43352</v>
      </c>
      <c r="AJ3" s="60">
        <f t="shared" si="1"/>
        <v>43353</v>
      </c>
      <c r="AK3" s="60">
        <f t="shared" si="1"/>
        <v>43354</v>
      </c>
      <c r="AL3" s="60">
        <f t="shared" si="1"/>
        <v>43355</v>
      </c>
      <c r="AM3" s="60">
        <f t="shared" si="1"/>
        <v>43356</v>
      </c>
      <c r="AN3" s="60">
        <f t="shared" si="1"/>
        <v>43357</v>
      </c>
      <c r="AO3" s="60">
        <f t="shared" si="1"/>
        <v>43358</v>
      </c>
      <c r="AP3" s="60">
        <f t="shared" si="1"/>
        <v>43359</v>
      </c>
      <c r="AQ3" s="60">
        <f t="shared" si="1"/>
        <v>43360</v>
      </c>
      <c r="AR3" s="60">
        <f t="shared" si="1"/>
        <v>43361</v>
      </c>
      <c r="AS3" s="60">
        <f t="shared" si="1"/>
        <v>43362</v>
      </c>
      <c r="AT3" s="60">
        <f t="shared" si="1"/>
        <v>43363</v>
      </c>
      <c r="AU3" s="60">
        <f t="shared" si="1"/>
        <v>43364</v>
      </c>
      <c r="AV3" s="60">
        <f t="shared" si="1"/>
        <v>43365</v>
      </c>
      <c r="AW3" s="60">
        <f t="shared" si="1"/>
        <v>43366</v>
      </c>
      <c r="AX3" s="60">
        <f t="shared" si="1"/>
        <v>43367</v>
      </c>
      <c r="AY3" s="60">
        <f t="shared" si="1"/>
        <v>43368</v>
      </c>
      <c r="AZ3" s="60">
        <f t="shared" si="1"/>
        <v>43369</v>
      </c>
      <c r="BA3" s="60">
        <f t="shared" si="1"/>
        <v>43370</v>
      </c>
      <c r="BB3" s="60">
        <f t="shared" si="1"/>
        <v>43371</v>
      </c>
      <c r="BC3" s="60">
        <f t="shared" si="1"/>
        <v>43372</v>
      </c>
      <c r="BD3" s="60">
        <f t="shared" si="1"/>
        <v>43373</v>
      </c>
      <c r="BE3" s="60">
        <f t="shared" si="1"/>
        <v>43374</v>
      </c>
      <c r="BF3" s="60">
        <f t="shared" si="1"/>
        <v>43375</v>
      </c>
      <c r="BG3" s="60">
        <f t="shared" si="1"/>
        <v>43376</v>
      </c>
      <c r="BH3" s="60">
        <f t="shared" si="1"/>
        <v>43377</v>
      </c>
      <c r="BI3" s="60">
        <f t="shared" si="1"/>
        <v>43378</v>
      </c>
    </row>
    <row r="4" spans="1:61" ht="17.25" customHeight="1" x14ac:dyDescent="0.15">
      <c r="A4" s="366" t="s">
        <v>64</v>
      </c>
      <c r="B4" s="404" t="s">
        <v>68</v>
      </c>
      <c r="C4" s="404" t="s">
        <v>38</v>
      </c>
      <c r="D4" s="404" t="s">
        <v>40</v>
      </c>
      <c r="E4" s="404" t="s">
        <v>41</v>
      </c>
      <c r="F4" s="406" t="s">
        <v>66</v>
      </c>
      <c r="G4" s="409" t="s">
        <v>32</v>
      </c>
      <c r="H4" s="410"/>
      <c r="I4" s="410"/>
      <c r="J4" s="410"/>
      <c r="K4" s="411"/>
      <c r="L4" s="409" t="s">
        <v>33</v>
      </c>
      <c r="M4" s="410"/>
      <c r="N4" s="411"/>
      <c r="O4" s="357" t="s">
        <v>34</v>
      </c>
      <c r="P4" s="357"/>
      <c r="Q4" s="357"/>
      <c r="R4" s="357" t="s">
        <v>35</v>
      </c>
      <c r="S4" s="357"/>
      <c r="T4" s="357"/>
      <c r="U4" s="357" t="s">
        <v>67</v>
      </c>
      <c r="X4" s="49" t="s">
        <v>36</v>
      </c>
      <c r="Y4" s="61">
        <f>HLOOKUP(1,Y1:BI3,3,FALSE)</f>
        <v>43342</v>
      </c>
    </row>
    <row r="5" spans="1:61" ht="17.25" customHeight="1" x14ac:dyDescent="0.15">
      <c r="A5" s="367"/>
      <c r="B5" s="405"/>
      <c r="C5" s="405"/>
      <c r="D5" s="405"/>
      <c r="E5" s="405"/>
      <c r="F5" s="377"/>
      <c r="G5" s="377"/>
      <c r="H5" s="373"/>
      <c r="I5" s="373"/>
      <c r="J5" s="373"/>
      <c r="K5" s="378"/>
      <c r="L5" s="377"/>
      <c r="M5" s="373"/>
      <c r="N5" s="378"/>
      <c r="O5" s="193" t="s">
        <v>37</v>
      </c>
      <c r="P5" s="193" t="s">
        <v>10</v>
      </c>
      <c r="Q5" s="193" t="s">
        <v>21</v>
      </c>
      <c r="R5" s="193" t="s">
        <v>37</v>
      </c>
      <c r="S5" s="193" t="s">
        <v>10</v>
      </c>
      <c r="T5" s="193" t="s">
        <v>21</v>
      </c>
      <c r="U5" s="365"/>
      <c r="X5" s="63"/>
    </row>
    <row r="6" spans="1:61" ht="80" customHeight="1" x14ac:dyDescent="0.15">
      <c r="A6" s="64">
        <f>ROW()-5</f>
        <v>1</v>
      </c>
      <c r="B6" s="110" t="s">
        <v>65</v>
      </c>
      <c r="C6" s="111" t="s">
        <v>516</v>
      </c>
      <c r="D6" s="111" t="s">
        <v>517</v>
      </c>
      <c r="E6" s="111" t="s">
        <v>518</v>
      </c>
      <c r="F6" s="112" t="s">
        <v>528</v>
      </c>
      <c r="G6" s="328" t="s">
        <v>74</v>
      </c>
      <c r="H6" s="329"/>
      <c r="I6" s="329"/>
      <c r="J6" s="329"/>
      <c r="K6" s="330"/>
      <c r="L6" s="326" t="s">
        <v>618</v>
      </c>
      <c r="M6" s="326"/>
      <c r="N6" s="326"/>
      <c r="O6" s="65">
        <v>43342</v>
      </c>
      <c r="P6" s="66" t="s">
        <v>632</v>
      </c>
      <c r="Q6" s="66" t="s">
        <v>94</v>
      </c>
      <c r="R6" s="65"/>
      <c r="S6" s="66"/>
      <c r="T6" s="66"/>
      <c r="U6" s="67" t="s">
        <v>608</v>
      </c>
      <c r="V6" s="68"/>
      <c r="X6" s="69">
        <f t="shared" ref="X6:X20" si="2">IF($P6="○",$O6,IF($S6="○",$R6,""))</f>
        <v>43342</v>
      </c>
    </row>
    <row r="7" spans="1:61" ht="80" customHeight="1" x14ac:dyDescent="0.15">
      <c r="A7" s="64">
        <f t="shared" ref="A7:A20" si="3">ROW()-5</f>
        <v>2</v>
      </c>
      <c r="B7" s="110" t="s">
        <v>65</v>
      </c>
      <c r="C7" s="113"/>
      <c r="D7" s="113"/>
      <c r="E7" s="111" t="s">
        <v>519</v>
      </c>
      <c r="F7" s="112" t="s">
        <v>528</v>
      </c>
      <c r="G7" s="328" t="s">
        <v>74</v>
      </c>
      <c r="H7" s="329"/>
      <c r="I7" s="329"/>
      <c r="J7" s="329"/>
      <c r="K7" s="330"/>
      <c r="L7" s="328" t="s">
        <v>562</v>
      </c>
      <c r="M7" s="329"/>
      <c r="N7" s="330"/>
      <c r="O7" s="65">
        <v>43342</v>
      </c>
      <c r="P7" s="66" t="s">
        <v>631</v>
      </c>
      <c r="Q7" s="66" t="s">
        <v>94</v>
      </c>
      <c r="R7" s="65"/>
      <c r="S7" s="66"/>
      <c r="T7" s="66"/>
      <c r="U7" s="67" t="s">
        <v>608</v>
      </c>
      <c r="V7" s="68"/>
      <c r="X7" s="69">
        <f t="shared" si="2"/>
        <v>43342</v>
      </c>
    </row>
    <row r="8" spans="1:61" ht="80" customHeight="1" x14ac:dyDescent="0.15">
      <c r="A8" s="64">
        <f t="shared" si="3"/>
        <v>3</v>
      </c>
      <c r="B8" s="110" t="s">
        <v>65</v>
      </c>
      <c r="C8" s="113"/>
      <c r="D8" s="117"/>
      <c r="E8" s="111" t="s">
        <v>515</v>
      </c>
      <c r="F8" s="112" t="s">
        <v>528</v>
      </c>
      <c r="G8" s="328" t="s">
        <v>74</v>
      </c>
      <c r="H8" s="329"/>
      <c r="I8" s="329"/>
      <c r="J8" s="329"/>
      <c r="K8" s="330"/>
      <c r="L8" s="326" t="s">
        <v>556</v>
      </c>
      <c r="M8" s="326"/>
      <c r="N8" s="326"/>
      <c r="O8" s="65">
        <v>43342</v>
      </c>
      <c r="P8" s="66" t="s">
        <v>631</v>
      </c>
      <c r="Q8" s="66" t="s">
        <v>94</v>
      </c>
      <c r="R8" s="65"/>
      <c r="S8" s="66"/>
      <c r="T8" s="66"/>
      <c r="U8" s="67" t="s">
        <v>608</v>
      </c>
      <c r="V8" s="68"/>
      <c r="X8" s="69">
        <f t="shared" si="2"/>
        <v>43342</v>
      </c>
    </row>
    <row r="9" spans="1:61" ht="80" customHeight="1" x14ac:dyDescent="0.15">
      <c r="A9" s="64">
        <f t="shared" si="3"/>
        <v>4</v>
      </c>
      <c r="B9" s="110" t="s">
        <v>65</v>
      </c>
      <c r="C9" s="113"/>
      <c r="D9" s="113" t="s">
        <v>139</v>
      </c>
      <c r="E9" s="111" t="s">
        <v>531</v>
      </c>
      <c r="F9" s="112" t="s">
        <v>530</v>
      </c>
      <c r="G9" s="328" t="s">
        <v>74</v>
      </c>
      <c r="H9" s="329"/>
      <c r="I9" s="329"/>
      <c r="J9" s="329"/>
      <c r="K9" s="330"/>
      <c r="L9" s="328" t="s">
        <v>619</v>
      </c>
      <c r="M9" s="329"/>
      <c r="N9" s="330"/>
      <c r="O9" s="65">
        <v>43342</v>
      </c>
      <c r="P9" s="66" t="s">
        <v>631</v>
      </c>
      <c r="Q9" s="66" t="s">
        <v>94</v>
      </c>
      <c r="R9" s="65"/>
      <c r="S9" s="66"/>
      <c r="T9" s="66"/>
      <c r="U9" s="67" t="s">
        <v>609</v>
      </c>
      <c r="V9" s="68"/>
      <c r="X9" s="69">
        <f t="shared" si="2"/>
        <v>43342</v>
      </c>
    </row>
    <row r="10" spans="1:61" ht="80" customHeight="1" x14ac:dyDescent="0.15">
      <c r="A10" s="64">
        <f t="shared" si="3"/>
        <v>5</v>
      </c>
      <c r="B10" s="110" t="s">
        <v>65</v>
      </c>
      <c r="C10" s="113"/>
      <c r="D10" s="113"/>
      <c r="E10" s="111" t="s">
        <v>514</v>
      </c>
      <c r="F10" s="112" t="s">
        <v>529</v>
      </c>
      <c r="G10" s="328" t="s">
        <v>74</v>
      </c>
      <c r="H10" s="329"/>
      <c r="I10" s="329"/>
      <c r="J10" s="329"/>
      <c r="K10" s="330"/>
      <c r="L10" s="328" t="s">
        <v>562</v>
      </c>
      <c r="M10" s="329"/>
      <c r="N10" s="330"/>
      <c r="O10" s="65">
        <v>43342</v>
      </c>
      <c r="P10" s="66" t="s">
        <v>631</v>
      </c>
      <c r="Q10" s="66" t="s">
        <v>94</v>
      </c>
      <c r="R10" s="65"/>
      <c r="S10" s="66"/>
      <c r="T10" s="66"/>
      <c r="U10" s="67" t="s">
        <v>609</v>
      </c>
      <c r="V10" s="68"/>
      <c r="X10" s="69">
        <f t="shared" si="2"/>
        <v>43342</v>
      </c>
    </row>
    <row r="11" spans="1:61" ht="80" customHeight="1" x14ac:dyDescent="0.15">
      <c r="A11" s="64">
        <f t="shared" si="3"/>
        <v>6</v>
      </c>
      <c r="B11" s="110" t="s">
        <v>65</v>
      </c>
      <c r="C11" s="113"/>
      <c r="D11" s="113"/>
      <c r="E11" s="111" t="s">
        <v>520</v>
      </c>
      <c r="F11" s="112" t="s">
        <v>529</v>
      </c>
      <c r="G11" s="359" t="s">
        <v>74</v>
      </c>
      <c r="H11" s="360"/>
      <c r="I11" s="360"/>
      <c r="J11" s="360"/>
      <c r="K11" s="361"/>
      <c r="L11" s="326" t="s">
        <v>555</v>
      </c>
      <c r="M11" s="326"/>
      <c r="N11" s="326"/>
      <c r="O11" s="65">
        <v>43342</v>
      </c>
      <c r="P11" s="66" t="s">
        <v>631</v>
      </c>
      <c r="Q11" s="66" t="s">
        <v>94</v>
      </c>
      <c r="R11" s="65"/>
      <c r="S11" s="66"/>
      <c r="T11" s="66"/>
      <c r="U11" s="67" t="s">
        <v>609</v>
      </c>
      <c r="V11" s="68"/>
      <c r="X11" s="69">
        <f t="shared" si="2"/>
        <v>43342</v>
      </c>
    </row>
    <row r="12" spans="1:61" ht="80" customHeight="1" x14ac:dyDescent="0.15">
      <c r="A12" s="64">
        <f t="shared" si="3"/>
        <v>7</v>
      </c>
      <c r="B12" s="110" t="s">
        <v>65</v>
      </c>
      <c r="C12" s="113"/>
      <c r="D12" s="113"/>
      <c r="E12" s="111" t="s">
        <v>515</v>
      </c>
      <c r="F12" s="112" t="s">
        <v>529</v>
      </c>
      <c r="G12" s="359" t="s">
        <v>77</v>
      </c>
      <c r="H12" s="360"/>
      <c r="I12" s="360"/>
      <c r="J12" s="360"/>
      <c r="K12" s="361"/>
      <c r="L12" s="326" t="s">
        <v>556</v>
      </c>
      <c r="M12" s="326"/>
      <c r="N12" s="326"/>
      <c r="O12" s="65">
        <v>43342</v>
      </c>
      <c r="P12" s="66" t="s">
        <v>631</v>
      </c>
      <c r="Q12" s="66" t="s">
        <v>94</v>
      </c>
      <c r="R12" s="65"/>
      <c r="S12" s="66"/>
      <c r="T12" s="66"/>
      <c r="U12" s="67" t="s">
        <v>609</v>
      </c>
      <c r="V12" s="68"/>
      <c r="X12" s="69">
        <f t="shared" si="2"/>
        <v>43342</v>
      </c>
    </row>
    <row r="13" spans="1:61" ht="80" customHeight="1" x14ac:dyDescent="0.15">
      <c r="A13" s="64">
        <f t="shared" si="3"/>
        <v>8</v>
      </c>
      <c r="B13" s="110" t="s">
        <v>65</v>
      </c>
      <c r="C13" s="111" t="s">
        <v>521</v>
      </c>
      <c r="D13" s="111" t="s">
        <v>147</v>
      </c>
      <c r="E13" s="111"/>
      <c r="F13" s="114"/>
      <c r="G13" s="328" t="s">
        <v>211</v>
      </c>
      <c r="H13" s="329"/>
      <c r="I13" s="329"/>
      <c r="J13" s="329"/>
      <c r="K13" s="330"/>
      <c r="L13" s="326" t="s">
        <v>620</v>
      </c>
      <c r="M13" s="326"/>
      <c r="N13" s="326"/>
      <c r="O13" s="65">
        <v>43342</v>
      </c>
      <c r="P13" s="66" t="s">
        <v>631</v>
      </c>
      <c r="Q13" s="66" t="s">
        <v>94</v>
      </c>
      <c r="R13" s="65"/>
      <c r="S13" s="66"/>
      <c r="T13" s="66"/>
      <c r="U13" s="67" t="s">
        <v>610</v>
      </c>
      <c r="V13" s="68"/>
      <c r="X13" s="69">
        <f t="shared" si="2"/>
        <v>43342</v>
      </c>
    </row>
    <row r="14" spans="1:61" ht="80" customHeight="1" x14ac:dyDescent="0.15">
      <c r="A14" s="64">
        <f t="shared" si="3"/>
        <v>9</v>
      </c>
      <c r="B14" s="110" t="s">
        <v>65</v>
      </c>
      <c r="C14" s="113"/>
      <c r="D14" s="111" t="s">
        <v>522</v>
      </c>
      <c r="E14" s="111"/>
      <c r="F14" s="114"/>
      <c r="G14" s="328" t="s">
        <v>213</v>
      </c>
      <c r="H14" s="329"/>
      <c r="I14" s="329"/>
      <c r="J14" s="329"/>
      <c r="K14" s="330"/>
      <c r="L14" s="326" t="s">
        <v>564</v>
      </c>
      <c r="M14" s="326"/>
      <c r="N14" s="326"/>
      <c r="O14" s="65">
        <v>43342</v>
      </c>
      <c r="P14" s="66" t="s">
        <v>631</v>
      </c>
      <c r="Q14" s="66" t="s">
        <v>94</v>
      </c>
      <c r="R14" s="217"/>
      <c r="S14" s="218"/>
      <c r="T14" s="218"/>
      <c r="U14" s="219" t="s">
        <v>611</v>
      </c>
      <c r="V14" s="68"/>
      <c r="X14" s="69">
        <f t="shared" si="2"/>
        <v>43342</v>
      </c>
    </row>
    <row r="15" spans="1:61" ht="80" customHeight="1" x14ac:dyDescent="0.15">
      <c r="A15" s="64">
        <f t="shared" si="3"/>
        <v>10</v>
      </c>
      <c r="B15" s="110" t="s">
        <v>65</v>
      </c>
      <c r="C15" s="113"/>
      <c r="D15" s="111" t="s">
        <v>523</v>
      </c>
      <c r="E15" s="111"/>
      <c r="F15" s="114"/>
      <c r="G15" s="328" t="s">
        <v>435</v>
      </c>
      <c r="H15" s="329"/>
      <c r="I15" s="329"/>
      <c r="J15" s="329"/>
      <c r="K15" s="330"/>
      <c r="L15" s="326" t="s">
        <v>561</v>
      </c>
      <c r="M15" s="326"/>
      <c r="N15" s="326"/>
      <c r="O15" s="65">
        <v>43342</v>
      </c>
      <c r="P15" s="66" t="s">
        <v>631</v>
      </c>
      <c r="Q15" s="66" t="s">
        <v>94</v>
      </c>
      <c r="R15" s="217"/>
      <c r="S15" s="218"/>
      <c r="T15" s="218"/>
      <c r="U15" s="219" t="s">
        <v>612</v>
      </c>
      <c r="V15" s="68"/>
      <c r="X15" s="69">
        <f t="shared" si="2"/>
        <v>43342</v>
      </c>
    </row>
    <row r="16" spans="1:61" ht="80" customHeight="1" x14ac:dyDescent="0.15">
      <c r="A16" s="64">
        <f t="shared" si="3"/>
        <v>11</v>
      </c>
      <c r="B16" s="110" t="s">
        <v>65</v>
      </c>
      <c r="C16" s="113"/>
      <c r="D16" s="111" t="s">
        <v>524</v>
      </c>
      <c r="E16" s="111"/>
      <c r="F16" s="114"/>
      <c r="G16" s="328" t="s">
        <v>209</v>
      </c>
      <c r="H16" s="329"/>
      <c r="I16" s="329"/>
      <c r="J16" s="329"/>
      <c r="K16" s="330"/>
      <c r="L16" s="391" t="s">
        <v>621</v>
      </c>
      <c r="M16" s="392"/>
      <c r="N16" s="393"/>
      <c r="O16" s="65">
        <v>43342</v>
      </c>
      <c r="P16" s="66" t="s">
        <v>631</v>
      </c>
      <c r="Q16" s="66" t="s">
        <v>94</v>
      </c>
      <c r="R16" s="217"/>
      <c r="S16" s="218"/>
      <c r="T16" s="218"/>
      <c r="U16" s="219" t="s">
        <v>613</v>
      </c>
      <c r="V16" s="68"/>
      <c r="X16" s="69">
        <f t="shared" si="2"/>
        <v>43342</v>
      </c>
    </row>
    <row r="17" spans="1:24" ht="80" customHeight="1" x14ac:dyDescent="0.15">
      <c r="A17" s="64">
        <f t="shared" si="3"/>
        <v>12</v>
      </c>
      <c r="B17" s="110" t="s">
        <v>65</v>
      </c>
      <c r="C17" s="113"/>
      <c r="D17" s="111" t="s">
        <v>525</v>
      </c>
      <c r="E17" s="111"/>
      <c r="F17" s="114"/>
      <c r="G17" s="328" t="s">
        <v>208</v>
      </c>
      <c r="H17" s="329"/>
      <c r="I17" s="329"/>
      <c r="J17" s="329"/>
      <c r="K17" s="330"/>
      <c r="L17" s="326" t="s">
        <v>560</v>
      </c>
      <c r="M17" s="326"/>
      <c r="N17" s="326"/>
      <c r="O17" s="65">
        <v>43342</v>
      </c>
      <c r="P17" s="66" t="s">
        <v>631</v>
      </c>
      <c r="Q17" s="66" t="s">
        <v>94</v>
      </c>
      <c r="R17" s="217"/>
      <c r="S17" s="218"/>
      <c r="T17" s="218"/>
      <c r="U17" s="219" t="s">
        <v>614</v>
      </c>
      <c r="V17" s="68"/>
      <c r="X17" s="69">
        <f t="shared" si="2"/>
        <v>43342</v>
      </c>
    </row>
    <row r="18" spans="1:24" ht="80" customHeight="1" x14ac:dyDescent="0.15">
      <c r="A18" s="64">
        <f t="shared" si="3"/>
        <v>13</v>
      </c>
      <c r="B18" s="110" t="s">
        <v>65</v>
      </c>
      <c r="C18" s="117"/>
      <c r="D18" s="111" t="s">
        <v>500</v>
      </c>
      <c r="E18" s="111"/>
      <c r="F18" s="114"/>
      <c r="G18" s="328" t="s">
        <v>508</v>
      </c>
      <c r="H18" s="329"/>
      <c r="I18" s="329"/>
      <c r="J18" s="329"/>
      <c r="K18" s="330"/>
      <c r="L18" s="399" t="s">
        <v>565</v>
      </c>
      <c r="M18" s="400"/>
      <c r="N18" s="401"/>
      <c r="O18" s="65">
        <v>43342</v>
      </c>
      <c r="P18" s="66" t="s">
        <v>631</v>
      </c>
      <c r="Q18" s="66" t="s">
        <v>94</v>
      </c>
      <c r="R18" s="217"/>
      <c r="S18" s="218"/>
      <c r="T18" s="218"/>
      <c r="U18" s="219" t="s">
        <v>615</v>
      </c>
      <c r="V18" s="68"/>
      <c r="X18" s="69">
        <f t="shared" si="2"/>
        <v>43342</v>
      </c>
    </row>
    <row r="19" spans="1:24" ht="80" customHeight="1" x14ac:dyDescent="0.15">
      <c r="A19" s="64">
        <f t="shared" si="3"/>
        <v>14</v>
      </c>
      <c r="B19" s="110" t="s">
        <v>65</v>
      </c>
      <c r="C19" s="113" t="s">
        <v>526</v>
      </c>
      <c r="D19" s="111" t="s">
        <v>492</v>
      </c>
      <c r="E19" s="111"/>
      <c r="F19" s="114"/>
      <c r="G19" s="341" t="s">
        <v>380</v>
      </c>
      <c r="H19" s="342"/>
      <c r="I19" s="342"/>
      <c r="J19" s="342"/>
      <c r="K19" s="343"/>
      <c r="L19" s="340" t="s">
        <v>622</v>
      </c>
      <c r="M19" s="248"/>
      <c r="N19" s="249"/>
      <c r="O19" s="65">
        <v>43342</v>
      </c>
      <c r="P19" s="66" t="s">
        <v>631</v>
      </c>
      <c r="Q19" s="66" t="s">
        <v>94</v>
      </c>
      <c r="R19" s="217"/>
      <c r="S19" s="218"/>
      <c r="T19" s="218"/>
      <c r="U19" s="219" t="s">
        <v>616</v>
      </c>
      <c r="V19" s="68"/>
      <c r="X19" s="69">
        <f t="shared" si="2"/>
        <v>43342</v>
      </c>
    </row>
    <row r="20" spans="1:24" ht="80" customHeight="1" x14ac:dyDescent="0.15">
      <c r="A20" s="64">
        <f t="shared" si="3"/>
        <v>15</v>
      </c>
      <c r="B20" s="110" t="s">
        <v>65</v>
      </c>
      <c r="C20" s="111" t="s">
        <v>86</v>
      </c>
      <c r="D20" s="111"/>
      <c r="E20" s="111"/>
      <c r="F20" s="114"/>
      <c r="G20" s="359" t="s">
        <v>87</v>
      </c>
      <c r="H20" s="360"/>
      <c r="I20" s="360"/>
      <c r="J20" s="360"/>
      <c r="K20" s="361"/>
      <c r="L20" s="326" t="s">
        <v>93</v>
      </c>
      <c r="M20" s="326"/>
      <c r="N20" s="326"/>
      <c r="O20" s="65">
        <v>43342</v>
      </c>
      <c r="P20" s="66" t="s">
        <v>631</v>
      </c>
      <c r="Q20" s="66" t="s">
        <v>94</v>
      </c>
      <c r="R20" s="65"/>
      <c r="S20" s="66"/>
      <c r="T20" s="66"/>
      <c r="U20" s="67" t="s">
        <v>617</v>
      </c>
      <c r="V20" s="68"/>
      <c r="X20" s="69">
        <f t="shared" si="2"/>
        <v>43342</v>
      </c>
    </row>
    <row r="21" spans="1:24" ht="20" customHeight="1" x14ac:dyDescent="0.15">
      <c r="A21" s="70"/>
      <c r="B21" s="71"/>
      <c r="C21" s="72"/>
      <c r="D21" s="72"/>
      <c r="E21" s="72"/>
      <c r="F21" s="73"/>
      <c r="G21" s="422"/>
      <c r="H21" s="423"/>
      <c r="I21" s="423"/>
      <c r="J21" s="423"/>
      <c r="K21" s="424"/>
      <c r="L21" s="425"/>
      <c r="M21" s="426"/>
      <c r="N21" s="427"/>
      <c r="O21" s="74"/>
      <c r="P21" s="75"/>
      <c r="Q21" s="75"/>
      <c r="R21" s="76"/>
      <c r="S21" s="77"/>
      <c r="T21" s="77"/>
      <c r="U21" s="78"/>
      <c r="V21" s="68"/>
      <c r="X21" s="69"/>
    </row>
    <row r="24" spans="1:24" x14ac:dyDescent="0.15">
      <c r="O24" s="80"/>
    </row>
    <row r="25" spans="1:24" x14ac:dyDescent="0.15">
      <c r="O25" s="80"/>
    </row>
    <row r="26" spans="1:24" x14ac:dyDescent="0.15">
      <c r="O26" s="80"/>
    </row>
    <row r="27" spans="1:24" x14ac:dyDescent="0.15">
      <c r="O27" s="80"/>
    </row>
    <row r="28" spans="1:24" x14ac:dyDescent="0.15">
      <c r="O28" s="80"/>
    </row>
    <row r="29" spans="1:24" x14ac:dyDescent="0.15">
      <c r="O29" s="80"/>
    </row>
    <row r="30" spans="1:24" x14ac:dyDescent="0.15">
      <c r="O30" s="80"/>
    </row>
    <row r="31" spans="1:24" x14ac:dyDescent="0.15">
      <c r="O31" s="80"/>
    </row>
    <row r="34" spans="15:15" x14ac:dyDescent="0.15">
      <c r="O34" s="80"/>
    </row>
  </sheetData>
  <sheetProtection selectLockedCells="1" selectUnlockedCells="1"/>
  <mergeCells count="49">
    <mergeCell ref="G20:K20"/>
    <mergeCell ref="L20:N20"/>
    <mergeCell ref="G21:K21"/>
    <mergeCell ref="L21:N21"/>
    <mergeCell ref="G17:K17"/>
    <mergeCell ref="L17:N17"/>
    <mergeCell ref="G18:K18"/>
    <mergeCell ref="L18:N18"/>
    <mergeCell ref="G19:K19"/>
    <mergeCell ref="L19:N19"/>
    <mergeCell ref="G14:K14"/>
    <mergeCell ref="L14:N14"/>
    <mergeCell ref="G15:K15"/>
    <mergeCell ref="L15:N15"/>
    <mergeCell ref="G16:K16"/>
    <mergeCell ref="L16:N16"/>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A3" sqref="A3"/>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445</v>
      </c>
      <c r="C2" s="22" t="s">
        <v>11</v>
      </c>
      <c r="D2" s="20" t="s">
        <v>94</v>
      </c>
    </row>
    <row r="3" spans="1:4" ht="30" customHeight="1" x14ac:dyDescent="0.15">
      <c r="A3" s="40">
        <v>2</v>
      </c>
      <c r="B3" s="21" t="s">
        <v>567</v>
      </c>
      <c r="C3" s="26" t="s">
        <v>633</v>
      </c>
      <c r="D3" s="24" t="s">
        <v>94</v>
      </c>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3"/>
  <sheetViews>
    <sheetView showGridLines="0" topLeftCell="A3" zoomScale="125" workbookViewId="0">
      <selection activeCell="O9" sqref="O9"/>
    </sheetView>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52</v>
      </c>
      <c r="C2" s="82"/>
      <c r="D2" s="82"/>
      <c r="E2" s="82"/>
      <c r="F2" s="82"/>
      <c r="G2" s="82"/>
      <c r="H2" s="82"/>
      <c r="I2" s="82"/>
      <c r="J2" s="82"/>
      <c r="K2" s="82"/>
      <c r="L2" s="82"/>
      <c r="M2" s="82"/>
      <c r="N2" s="82"/>
      <c r="O2" s="83"/>
    </row>
    <row r="3" spans="2:22" ht="18.75" customHeight="1" x14ac:dyDescent="0.2">
      <c r="B3" s="81"/>
      <c r="C3" s="82"/>
      <c r="D3" s="82"/>
      <c r="E3" s="85" t="s">
        <v>42</v>
      </c>
      <c r="F3" s="85"/>
      <c r="G3" s="85"/>
      <c r="H3" s="85" t="s">
        <v>43</v>
      </c>
      <c r="I3" s="85" t="s">
        <v>44</v>
      </c>
      <c r="J3" s="85" t="s">
        <v>45</v>
      </c>
      <c r="K3" s="85" t="s">
        <v>46</v>
      </c>
      <c r="L3" s="85" t="s">
        <v>47</v>
      </c>
      <c r="M3" s="85" t="s">
        <v>48</v>
      </c>
      <c r="N3" s="85" t="s">
        <v>49</v>
      </c>
      <c r="O3" s="85" t="s">
        <v>50</v>
      </c>
    </row>
    <row r="4" spans="2:22" x14ac:dyDescent="0.15">
      <c r="B4" s="86" t="s">
        <v>51</v>
      </c>
      <c r="C4" s="87"/>
      <c r="D4" s="88"/>
      <c r="E4" s="89">
        <f ca="1">SUM(E8:E13)</f>
        <v>147</v>
      </c>
      <c r="F4" s="89">
        <f ca="1">SUM(F8:F12)</f>
        <v>0</v>
      </c>
      <c r="G4" s="89">
        <f ca="1">SUM(G8:G12)</f>
        <v>0</v>
      </c>
      <c r="H4" s="89">
        <f ca="1">SUM(H8:H13)</f>
        <v>147</v>
      </c>
      <c r="I4" s="89">
        <f ca="1">SUM(I8:I13)</f>
        <v>147</v>
      </c>
      <c r="J4" s="90">
        <f ca="1">IF(ISERROR(AVERAGE(J8:J13)),"0",AVERAGE(J8:J13))</f>
        <v>1</v>
      </c>
      <c r="K4" s="90">
        <f ca="1">AVERAGE(K8:K13)</f>
        <v>1</v>
      </c>
      <c r="L4" s="89">
        <f ca="1">SUM(L8:L13)</f>
        <v>0</v>
      </c>
      <c r="M4" s="91">
        <f ca="1">SUM(M8:M13)</f>
        <v>0</v>
      </c>
      <c r="N4" s="92">
        <f ca="1">MAX(N8:N13)</f>
        <v>43342</v>
      </c>
      <c r="O4" s="92">
        <f ca="1">MAX(O8:O13)</f>
        <v>43342</v>
      </c>
    </row>
    <row r="5" spans="2:22" x14ac:dyDescent="0.15">
      <c r="B5" s="82"/>
      <c r="C5" s="82"/>
      <c r="D5" s="82"/>
      <c r="E5" s="82"/>
      <c r="F5" s="82"/>
      <c r="G5" s="82"/>
      <c r="H5" s="82"/>
      <c r="I5" s="82"/>
      <c r="J5" s="82"/>
      <c r="K5" s="82"/>
      <c r="L5" s="82"/>
      <c r="M5" s="82"/>
      <c r="N5" s="82"/>
      <c r="O5" s="83"/>
    </row>
    <row r="6" spans="2:22" x14ac:dyDescent="0.15">
      <c r="B6" s="93"/>
      <c r="C6" s="232" t="s">
        <v>39</v>
      </c>
      <c r="D6" s="233"/>
      <c r="E6" s="94" t="s">
        <v>52</v>
      </c>
      <c r="F6" s="95"/>
      <c r="G6" s="96"/>
      <c r="H6" s="97"/>
      <c r="I6" s="97"/>
      <c r="J6" s="97"/>
      <c r="K6" s="97"/>
      <c r="L6" s="98"/>
      <c r="M6" s="98"/>
      <c r="N6" s="234" t="s">
        <v>53</v>
      </c>
      <c r="O6" s="236" t="s">
        <v>54</v>
      </c>
    </row>
    <row r="7" spans="2:22" ht="26" x14ac:dyDescent="0.15">
      <c r="B7" s="99" t="s">
        <v>55</v>
      </c>
      <c r="C7" s="99" t="s">
        <v>56</v>
      </c>
      <c r="D7" s="100" t="s">
        <v>57</v>
      </c>
      <c r="E7" s="101" t="s">
        <v>8</v>
      </c>
      <c r="F7" s="101" t="s">
        <v>58</v>
      </c>
      <c r="G7" s="101" t="s">
        <v>59</v>
      </c>
      <c r="H7" s="101" t="s">
        <v>23</v>
      </c>
      <c r="I7" s="101" t="s">
        <v>25</v>
      </c>
      <c r="J7" s="102" t="s">
        <v>60</v>
      </c>
      <c r="K7" s="102" t="s">
        <v>61</v>
      </c>
      <c r="L7" s="102" t="s">
        <v>62</v>
      </c>
      <c r="M7" s="94" t="s">
        <v>63</v>
      </c>
      <c r="N7" s="235"/>
      <c r="O7" s="237"/>
    </row>
    <row r="8" spans="2:22" x14ac:dyDescent="0.15">
      <c r="B8" s="103" t="s">
        <v>89</v>
      </c>
      <c r="C8" s="103"/>
      <c r="D8" s="104"/>
      <c r="E8" s="105">
        <f ca="1">IF(ISERROR(INDIRECT(CONCATENATE("'",B8,"'!","P2"))),"",INDIRECT(CONCATENATE("'",B8,"'!","P2")))</f>
        <v>69</v>
      </c>
      <c r="F8" s="105">
        <f t="shared" ref="F8:F13" ca="1" si="0">IF(ISERROR(INDIRECT(CONCATENATE("'",B8,"'!","N3"))),"",INDIRECT(CONCATENATE("'",B8,"'!","N3")))</f>
        <v>0</v>
      </c>
      <c r="G8" s="105">
        <f t="shared" ref="G8:G13" ca="1" si="1">IF(ISERROR(INDIRECT(CONCATENATE("'",B8,"'!","N4"))),"",INDIRECT(CONCATENATE("'",B8,"'!","N4")))</f>
        <v>0</v>
      </c>
      <c r="H8" s="105">
        <f ca="1">IF(ISERROR(INDIRECT(CONCATENATE("'",B8,"'!","Q2"))),"",INDIRECT(CONCATENATE("'",B8,"'!","Q2")))</f>
        <v>69</v>
      </c>
      <c r="I8" s="105">
        <f ca="1">IF(ISERROR(INDIRECT(CONCATENATE("'",B8,"'!","T2"))),"",INDIRECT(CONCATENATE("'",B8,"'!","T2")))</f>
        <v>69</v>
      </c>
      <c r="J8" s="106">
        <f ca="1">IF(H8&lt;&gt;0,IF(OR(E8="",H8=""),"",H8/E8),"")</f>
        <v>1</v>
      </c>
      <c r="K8" s="107">
        <f t="shared" ref="K8:K12" ca="1" si="2">IF(OR(E8=0,E8=""),"",I8/E8)</f>
        <v>1</v>
      </c>
      <c r="L8" s="105">
        <f ca="1">IF(ISERROR(INDIRECT(CONCATENATE("'",B8,"'!","R2"))),"",INDIRECT(CONCATENATE("'",B8,"'!","R2")))</f>
        <v>0</v>
      </c>
      <c r="M8" s="105">
        <f ca="1">IF(ISERROR(INDIRECT(CONCATENATE("'",B8,"'!","U2"))),"",INDIRECT(CONCATENATE("'",B8,"'!","U2")))</f>
        <v>0</v>
      </c>
      <c r="N8" s="108">
        <f ca="1">IF(E8&lt;&gt;0,IF(ISERROR(INDIRECT(CONCATENATE("'",B8,"'!","Z3"))),"",INDIRECT(CONCATENATE("'",B8,"'!","Z3"))),"")</f>
        <v>43342</v>
      </c>
      <c r="O8" s="109">
        <f ca="1">IF(E8&lt;&gt;0,IF(ISERROR(INDIRECT(CONCATENATE("'",B8,"'!","Z4"))),"",INDIRECT(CONCATENATE("'",B8,"'!","Z4"))),"")</f>
        <v>43342</v>
      </c>
    </row>
    <row r="9" spans="2:22" x14ac:dyDescent="0.15">
      <c r="B9" s="103" t="s">
        <v>495</v>
      </c>
      <c r="C9" s="103"/>
      <c r="D9" s="104"/>
      <c r="E9" s="105">
        <f ca="1">IF(ISERROR(INDIRECT(CONCATENATE("'",B9,"'!","P2"))),"",INDIRECT(CONCATENATE("'",B9,"'!","P2")))</f>
        <v>18</v>
      </c>
      <c r="F9" s="105"/>
      <c r="G9" s="105"/>
      <c r="H9" s="105">
        <f ca="1">IF(ISERROR(INDIRECT(CONCATENATE("'",B9,"'!","Q2"))),"",INDIRECT(CONCATENATE("'",B9,"'!","Q2")))</f>
        <v>18</v>
      </c>
      <c r="I9" s="105">
        <f ca="1">IF(ISERROR(INDIRECT(CONCATENATE("'",B9,"'!","T2"))),"",INDIRECT(CONCATENATE("'",B9,"'!","T2")))</f>
        <v>18</v>
      </c>
      <c r="J9" s="106">
        <f ca="1">IF(H9&lt;&gt;0,IF(OR(E9="",H9=""),"",H9/E9),"")</f>
        <v>1</v>
      </c>
      <c r="K9" s="107">
        <f t="shared" ca="1" si="2"/>
        <v>1</v>
      </c>
      <c r="L9" s="105">
        <f ca="1">IF(ISERROR(INDIRECT(CONCATENATE("'",B9,"'!","R2"))),"",INDIRECT(CONCATENATE("'",B9,"'!","R2")))</f>
        <v>0</v>
      </c>
      <c r="M9" s="105">
        <f ca="1">IF(ISERROR(INDIRECT(CONCATENATE("'",B9,"'!","U2"))),"",INDIRECT(CONCATENATE("'",B9,"'!","U2")))</f>
        <v>0</v>
      </c>
      <c r="N9" s="108">
        <f ca="1">IF(E9&lt;&gt;0,IF(ISERROR(INDIRECT(CONCATENATE("'",B9,"'!","Z3"))),"",INDIRECT(CONCATENATE("'",B9,"'!","Z3"))),"")</f>
        <v>43342</v>
      </c>
      <c r="O9" s="109">
        <f ca="1">IF(E9&lt;&gt;0,IF(ISERROR(INDIRECT(CONCATENATE("'",B9,"'!","Z4"))),"",INDIRECT(CONCATENATE("'",B9,"'!","Z4"))),"")</f>
        <v>43342</v>
      </c>
    </row>
    <row r="10" spans="2:22" x14ac:dyDescent="0.15">
      <c r="B10" s="103" t="s">
        <v>90</v>
      </c>
      <c r="C10" s="103"/>
      <c r="D10" s="104">
        <f ca="1">IF(ISERROR(INDIRECT(CONCATENATE("'",B10,"'!","f2"))),"",INDIRECT(CONCATENATE("'",B10,"'!","f2")))</f>
        <v>0</v>
      </c>
      <c r="E10" s="105">
        <f ca="1">IF(ISERROR(INDIRECT(CONCATENATE("'",B10,"'!","O2"))),"",INDIRECT(CONCATENATE("'",B10,"'!","O2")))</f>
        <v>15</v>
      </c>
      <c r="F10" s="105">
        <f t="shared" ref="F10" ca="1" si="3">IF(ISERROR(INDIRECT(CONCATENATE("'",B10,"'!","N3"))),"",INDIRECT(CONCATENATE("'",B10,"'!","N3")))</f>
        <v>0</v>
      </c>
      <c r="G10" s="105">
        <f t="shared" ref="G10" ca="1" si="4">IF(ISERROR(INDIRECT(CONCATENATE("'",B10,"'!","N4"))),"",INDIRECT(CONCATENATE("'",B10,"'!","N4")))</f>
        <v>0</v>
      </c>
      <c r="H10" s="105">
        <f ca="1">IF(ISERROR(INDIRECT(CONCATENATE("'",B10,"'!","P2"))),"",INDIRECT(CONCATENATE("'",B10,"'!","P2")))</f>
        <v>15</v>
      </c>
      <c r="I10" s="105">
        <f ca="1">IF(ISERROR(INDIRECT(CONCATENATE("'",B10,"'!","S2"))),"",INDIRECT(CONCATENATE("'",B10,"'!","S2")))</f>
        <v>15</v>
      </c>
      <c r="J10" s="106">
        <f t="shared" ref="J10" ca="1" si="5">IF(H10&lt;&gt;0,IF(OR(E10="",H10=""),"",H10/E10),"")</f>
        <v>1</v>
      </c>
      <c r="K10" s="107">
        <f t="shared" ref="K10" ca="1" si="6">IF(OR(E10=0,E10=""),"",I10/E10)</f>
        <v>1</v>
      </c>
      <c r="L10" s="105">
        <f ca="1">IF(ISERROR(INDIRECT(CONCATENATE("'",B10,"'!","R2"))),"",INDIRECT(CONCATENATE("'",B10,"'!","R2")))</f>
        <v>0</v>
      </c>
      <c r="M10" s="105">
        <f ca="1">IF(ISERROR(INDIRECT(CONCATENATE("'",B10,"'!","U2"))),"",INDIRECT(CONCATENATE("'",B10,"'!","U2")))</f>
        <v>0</v>
      </c>
      <c r="N10" s="108">
        <f ca="1">IF(E10&lt;&gt;0,IF(ISERROR(INDIRECT(CONCATENATE("'",B10,"'!","Y3"))),"",INDIRECT(CONCATENATE("'",B10,"'!","Y3"))),"")</f>
        <v>43342</v>
      </c>
      <c r="O10" s="109">
        <f ca="1">IF(E10&lt;&gt;0,IF(ISERROR(INDIRECT(CONCATENATE("'",B10,"'!","Y4"))),"",INDIRECT(CONCATENATE("'",B10,"'!","Y4"))),"")</f>
        <v>43342</v>
      </c>
    </row>
    <row r="11" spans="2:22" x14ac:dyDescent="0.15">
      <c r="B11" s="103" t="s">
        <v>91</v>
      </c>
      <c r="C11" s="103"/>
      <c r="D11" s="104">
        <f ca="1">IF(ISERROR(INDIRECT(CONCATENATE("'",B11,"'!","f2"))),"",INDIRECT(CONCATENATE("'",B11,"'!","f2")))</f>
        <v>0</v>
      </c>
      <c r="E11" s="105">
        <f ca="1">IF(ISERROR(INDIRECT(CONCATENATE("'",B11,"'!","O2"))),"",INDIRECT(CONCATENATE("'",B11,"'!","O2")))</f>
        <v>15</v>
      </c>
      <c r="F11" s="105">
        <f t="shared" ca="1" si="0"/>
        <v>0</v>
      </c>
      <c r="G11" s="105">
        <f t="shared" ca="1" si="1"/>
        <v>0</v>
      </c>
      <c r="H11" s="105">
        <f ca="1">IF(ISERROR(INDIRECT(CONCATENATE("'",B11,"'!","P2"))),"",INDIRECT(CONCATENATE("'",B11,"'!","P2")))</f>
        <v>15</v>
      </c>
      <c r="I11" s="105">
        <f ca="1">IF(ISERROR(INDIRECT(CONCATENATE("'",B11,"'!","S2"))),"",INDIRECT(CONCATENATE("'",B11,"'!","S2")))</f>
        <v>15</v>
      </c>
      <c r="J11" s="106">
        <f t="shared" ref="J11:J12" ca="1" si="7">IF(H11&lt;&gt;0,IF(OR(E11="",H11=""),"",H11/E11),"")</f>
        <v>1</v>
      </c>
      <c r="K11" s="107">
        <f t="shared" ca="1" si="2"/>
        <v>1</v>
      </c>
      <c r="L11" s="105">
        <f ca="1">IF(ISERROR(INDIRECT(CONCATENATE("'",B11,"'!","R2"))),"",INDIRECT(CONCATENATE("'",B11,"'!","R2")))</f>
        <v>0</v>
      </c>
      <c r="M11" s="105">
        <f ca="1">IF(ISERROR(INDIRECT(CONCATENATE("'",B11,"'!","U2"))),"",INDIRECT(CONCATENATE("'",B11,"'!","U2")))</f>
        <v>0</v>
      </c>
      <c r="N11" s="108">
        <f ca="1">IF(E11&lt;&gt;0,IF(ISERROR(INDIRECT(CONCATENATE("'",B11,"'!","Y3"))),"",INDIRECT(CONCATENATE("'",B11,"'!","Y3"))),"")</f>
        <v>43342</v>
      </c>
      <c r="O11" s="109">
        <f ca="1">IF(E11&lt;&gt;0,IF(ISERROR(INDIRECT(CONCATENATE("'",B11,"'!","Y4"))),"",INDIRECT(CONCATENATE("'",B11,"'!","Y4"))),"")</f>
        <v>43342</v>
      </c>
    </row>
    <row r="12" spans="2:22" x14ac:dyDescent="0.15">
      <c r="B12" s="435" t="s">
        <v>92</v>
      </c>
      <c r="C12" s="435"/>
      <c r="D12" s="436">
        <f ca="1">IF(ISERROR(INDIRECT(CONCATENATE("'",B12,"'!","f2"))),"",INDIRECT(CONCATENATE("'",B12,"'!","f2")))</f>
        <v>0</v>
      </c>
      <c r="E12" s="437">
        <f ca="1">IF(ISERROR(INDIRECT(CONCATENATE("'",B12,"'!","O2"))),"",INDIRECT(CONCATENATE("'",B12,"'!","O2")))</f>
        <v>15</v>
      </c>
      <c r="F12" s="437">
        <f t="shared" ca="1" si="0"/>
        <v>0</v>
      </c>
      <c r="G12" s="437">
        <f t="shared" ca="1" si="1"/>
        <v>0</v>
      </c>
      <c r="H12" s="437">
        <f ca="1">IF(ISERROR(INDIRECT(CONCATENATE("'",B12,"'!","P2"))),"",INDIRECT(CONCATENATE("'",B12,"'!","P2")))</f>
        <v>15</v>
      </c>
      <c r="I12" s="437">
        <f ca="1">IF(ISERROR(INDIRECT(CONCATENATE("'",B12,"'!","S2"))),"",INDIRECT(CONCATENATE("'",B12,"'!","S2")))</f>
        <v>15</v>
      </c>
      <c r="J12" s="438">
        <f t="shared" ca="1" si="7"/>
        <v>1</v>
      </c>
      <c r="K12" s="439">
        <f t="shared" ca="1" si="2"/>
        <v>1</v>
      </c>
      <c r="L12" s="437">
        <f ca="1">IF(ISERROR(INDIRECT(CONCATENATE("'",B12,"'!","R2"))),"",INDIRECT(CONCATENATE("'",B12,"'!","R2")))</f>
        <v>0</v>
      </c>
      <c r="M12" s="437">
        <f ca="1">IF(ISERROR(INDIRECT(CONCATENATE("'",B12,"'!","U2"))),"",INDIRECT(CONCATENATE("'",B12,"'!","U2")))</f>
        <v>0</v>
      </c>
      <c r="N12" s="440">
        <f ca="1">IF(E12&lt;&gt;0,IF(ISERROR(INDIRECT(CONCATENATE("'",B12,"'!","Y3"))),"",INDIRECT(CONCATENATE("'",B12,"'!","Y3"))),"")</f>
        <v>43342</v>
      </c>
      <c r="O12" s="441">
        <f ca="1">IF(E12&lt;&gt;0,IF(ISERROR(INDIRECT(CONCATENATE("'",B12,"'!","Y4"))),"",INDIRECT(CONCATENATE("'",B12,"'!","Y4"))),"")</f>
        <v>43342</v>
      </c>
    </row>
    <row r="13" spans="2:22" x14ac:dyDescent="0.15">
      <c r="B13" s="428" t="s">
        <v>568</v>
      </c>
      <c r="C13" s="428"/>
      <c r="D13" s="429">
        <f ca="1">IF(ISERROR(INDIRECT(CONCATENATE("'",B13,"'!","f2"))),"",INDIRECT(CONCATENATE("'",B13,"'!","f2")))</f>
        <v>0</v>
      </c>
      <c r="E13" s="430">
        <f ca="1">IF(ISERROR(INDIRECT(CONCATENATE("'",B13,"'!","O2"))),"",INDIRECT(CONCATENATE("'",B13,"'!","O2")))</f>
        <v>15</v>
      </c>
      <c r="F13" s="430">
        <f t="shared" ref="F13" ca="1" si="8">IF(ISERROR(INDIRECT(CONCATENATE("'",B13,"'!","N3"))),"",INDIRECT(CONCATENATE("'",B13,"'!","N3")))</f>
        <v>0</v>
      </c>
      <c r="G13" s="430">
        <f t="shared" ref="G13" ca="1" si="9">IF(ISERROR(INDIRECT(CONCATENATE("'",B13,"'!","N4"))),"",INDIRECT(CONCATENATE("'",B13,"'!","N4")))</f>
        <v>0</v>
      </c>
      <c r="H13" s="430">
        <f ca="1">IF(ISERROR(INDIRECT(CONCATENATE("'",B13,"'!","P2"))),"",INDIRECT(CONCATENATE("'",B13,"'!","P2")))</f>
        <v>15</v>
      </c>
      <c r="I13" s="430">
        <f ca="1">IF(ISERROR(INDIRECT(CONCATENATE("'",B13,"'!","S2"))),"",INDIRECT(CONCATENATE("'",B13,"'!","S2")))</f>
        <v>15</v>
      </c>
      <c r="J13" s="431">
        <f t="shared" ref="J13" ca="1" si="10">IF(H13&lt;&gt;0,IF(OR(E13="",H13=""),"",H13/E13),"")</f>
        <v>1</v>
      </c>
      <c r="K13" s="432">
        <f t="shared" ref="K13" ca="1" si="11">IF(OR(E13=0,E13=""),"",I13/E13)</f>
        <v>1</v>
      </c>
      <c r="L13" s="430">
        <f ca="1">IF(ISERROR(INDIRECT(CONCATENATE("'",B13,"'!","R2"))),"",INDIRECT(CONCATENATE("'",B13,"'!","R2")))</f>
        <v>0</v>
      </c>
      <c r="M13" s="430">
        <f ca="1">IF(ISERROR(INDIRECT(CONCATENATE("'",B13,"'!","U2"))),"",INDIRECT(CONCATENATE("'",B13,"'!","U2")))</f>
        <v>0</v>
      </c>
      <c r="N13" s="433">
        <f ca="1">IF(E13&lt;&gt;0,IF(ISERROR(INDIRECT(CONCATENATE("'",B13,"'!","Y3"))),"",INDIRECT(CONCATENATE("'",B13,"'!","Y3"))),"")</f>
        <v>43342</v>
      </c>
      <c r="O13" s="434">
        <f ca="1">IF(E13&lt;&gt;0,IF(ISERROR(INDIRECT(CONCATENATE("'",B13,"'!","Y4"))),"",INDIRECT(CONCATENATE("'",B13,"'!","Y4"))),"")</f>
        <v>43342</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22"/>
  <sheetViews>
    <sheetView workbookViewId="0">
      <selection activeCell="AG2" sqref="AG2:AI2"/>
    </sheetView>
  </sheetViews>
  <sheetFormatPr baseColWidth="12" defaultColWidth="3" defaultRowHeight="13" x14ac:dyDescent="0.15"/>
  <cols>
    <col min="1" max="1" width="3.19921875" style="160" customWidth="1"/>
    <col min="2" max="6" width="3" style="160"/>
    <col min="7" max="13" width="2.796875" style="160" customWidth="1"/>
    <col min="14" max="21" width="3" style="160"/>
    <col min="22" max="33" width="2.796875" style="160" customWidth="1"/>
    <col min="34" max="36" width="3" style="160"/>
    <col min="37" max="38" width="3.19921875" style="160" bestFit="1" customWidth="1"/>
    <col min="39" max="39" width="4" style="160" bestFit="1" customWidth="1"/>
    <col min="40" max="40" width="3.796875" style="160" bestFit="1" customWidth="1"/>
    <col min="41" max="41" width="3.19921875" style="160" bestFit="1" customWidth="1"/>
    <col min="42" max="43" width="3" style="160"/>
    <col min="44" max="80" width="3.19921875" style="160" bestFit="1" customWidth="1"/>
    <col min="81" max="82" width="3" style="160"/>
    <col min="83" max="131" width="2.796875" style="160" customWidth="1"/>
    <col min="132" max="16384" width="3" style="160"/>
  </cols>
  <sheetData>
    <row r="1" spans="1:131" s="59" customFormat="1" ht="14" customHeight="1" x14ac:dyDescent="0.15">
      <c r="A1" s="303" t="s">
        <v>17</v>
      </c>
      <c r="B1" s="303"/>
      <c r="C1" s="314" t="s">
        <v>444</v>
      </c>
      <c r="D1" s="315"/>
      <c r="E1" s="315"/>
      <c r="F1" s="315"/>
      <c r="G1" s="315"/>
      <c r="H1" s="315"/>
      <c r="I1" s="315"/>
      <c r="J1" s="315"/>
      <c r="K1" s="315"/>
      <c r="L1" s="315"/>
      <c r="M1" s="315"/>
      <c r="N1" s="316"/>
      <c r="O1" s="319" t="s">
        <v>497</v>
      </c>
      <c r="P1" s="315"/>
      <c r="Q1" s="315"/>
      <c r="R1" s="315"/>
      <c r="S1" s="315"/>
      <c r="T1" s="315"/>
      <c r="U1" s="315"/>
      <c r="V1" s="315"/>
      <c r="W1" s="315"/>
      <c r="X1" s="315"/>
      <c r="Y1" s="320"/>
      <c r="Z1" s="303" t="s">
        <v>438</v>
      </c>
      <c r="AA1" s="303"/>
      <c r="AB1" s="303"/>
      <c r="AC1" s="303"/>
      <c r="AD1" s="310" t="s">
        <v>20</v>
      </c>
      <c r="AE1" s="310"/>
      <c r="AF1" s="310"/>
      <c r="AG1" s="308">
        <v>43320</v>
      </c>
      <c r="AH1" s="308"/>
      <c r="AI1" s="308"/>
      <c r="AJ1" s="310" t="s">
        <v>21</v>
      </c>
      <c r="AK1" s="310"/>
      <c r="AL1" s="310"/>
      <c r="AM1" s="321" t="s">
        <v>94</v>
      </c>
      <c r="AN1" s="321"/>
      <c r="AO1" s="321"/>
      <c r="AP1" s="182"/>
      <c r="AQ1" s="183"/>
      <c r="AR1" s="183"/>
      <c r="AS1" s="184"/>
      <c r="AT1" s="184"/>
      <c r="AU1" s="184"/>
      <c r="AV1" s="184"/>
      <c r="AW1" s="184"/>
      <c r="AX1" s="184"/>
      <c r="AY1" s="184"/>
      <c r="AZ1" s="184"/>
      <c r="BA1" s="184"/>
      <c r="BB1" s="184"/>
      <c r="BC1" s="184"/>
      <c r="BD1" s="184"/>
      <c r="BE1" s="184"/>
      <c r="BF1" s="184"/>
      <c r="BG1" s="184"/>
      <c r="BH1" s="184"/>
      <c r="BI1" s="184"/>
      <c r="BJ1" s="184"/>
      <c r="BK1" s="184"/>
      <c r="BL1" s="184"/>
      <c r="BM1" s="184"/>
      <c r="BN1" s="180"/>
      <c r="BO1" s="180"/>
      <c r="BP1" s="180"/>
      <c r="BQ1" s="180"/>
      <c r="BR1" s="180"/>
      <c r="BS1" s="184"/>
      <c r="BT1" s="184"/>
      <c r="BU1" s="184"/>
      <c r="BV1" s="184"/>
      <c r="BW1" s="181"/>
      <c r="BX1" s="181"/>
      <c r="BY1" s="181"/>
      <c r="BZ1" s="181"/>
      <c r="CA1" s="181"/>
      <c r="CB1" s="181"/>
      <c r="CC1" s="181"/>
      <c r="CD1" s="181"/>
      <c r="CE1" s="181"/>
      <c r="CF1" s="181"/>
      <c r="CG1" s="181"/>
      <c r="CH1" s="181"/>
      <c r="CI1" s="181"/>
      <c r="CJ1" s="181"/>
      <c r="CK1" s="181"/>
      <c r="CL1" s="181"/>
      <c r="CM1" s="181"/>
      <c r="CN1" s="181"/>
      <c r="CO1" s="181"/>
      <c r="CP1" s="181"/>
      <c r="CQ1" s="181"/>
      <c r="CR1" s="181"/>
      <c r="CS1" s="181"/>
      <c r="CT1" s="181"/>
      <c r="CU1" s="181"/>
      <c r="CV1" s="181"/>
      <c r="CW1" s="181"/>
      <c r="CX1" s="181"/>
      <c r="CY1" s="181"/>
      <c r="CZ1" s="181"/>
      <c r="DA1" s="181"/>
      <c r="DB1" s="181"/>
      <c r="DC1" s="181"/>
      <c r="DD1" s="181"/>
      <c r="DE1" s="181"/>
      <c r="DF1" s="181"/>
      <c r="DG1" s="181"/>
      <c r="DH1" s="181"/>
      <c r="DI1" s="181"/>
      <c r="DJ1" s="181"/>
      <c r="DK1" s="181"/>
      <c r="DL1" s="181"/>
      <c r="DM1" s="181"/>
      <c r="DN1" s="181"/>
      <c r="DO1" s="181"/>
      <c r="DP1" s="180"/>
      <c r="DQ1" s="180"/>
      <c r="DR1" s="180"/>
      <c r="DS1" s="180"/>
      <c r="DT1" s="180"/>
      <c r="DU1" s="180"/>
      <c r="DV1" s="180"/>
      <c r="DW1" s="180"/>
      <c r="DX1" s="180"/>
      <c r="DY1" s="180"/>
      <c r="DZ1" s="180"/>
      <c r="EA1" s="180"/>
    </row>
    <row r="2" spans="1:131" s="59" customFormat="1" ht="14" customHeight="1" x14ac:dyDescent="0.15">
      <c r="A2" s="303"/>
      <c r="B2" s="303"/>
      <c r="C2" s="311" t="s">
        <v>443</v>
      </c>
      <c r="D2" s="312"/>
      <c r="E2" s="312"/>
      <c r="F2" s="312"/>
      <c r="G2" s="312"/>
      <c r="H2" s="312"/>
      <c r="I2" s="312"/>
      <c r="J2" s="312"/>
      <c r="K2" s="312"/>
      <c r="L2" s="312"/>
      <c r="M2" s="312"/>
      <c r="N2" s="313"/>
      <c r="O2" s="317" t="s">
        <v>496</v>
      </c>
      <c r="P2" s="312"/>
      <c r="Q2" s="312"/>
      <c r="R2" s="312"/>
      <c r="S2" s="312"/>
      <c r="T2" s="312"/>
      <c r="U2" s="312"/>
      <c r="V2" s="312"/>
      <c r="W2" s="312"/>
      <c r="X2" s="312"/>
      <c r="Y2" s="318"/>
      <c r="Z2" s="303"/>
      <c r="AA2" s="303"/>
      <c r="AB2" s="303"/>
      <c r="AC2" s="303"/>
      <c r="AD2" s="307" t="s">
        <v>29</v>
      </c>
      <c r="AE2" s="307"/>
      <c r="AF2" s="307"/>
      <c r="AG2" s="309"/>
      <c r="AH2" s="309"/>
      <c r="AI2" s="309"/>
      <c r="AJ2" s="307" t="s">
        <v>21</v>
      </c>
      <c r="AK2" s="307"/>
      <c r="AL2" s="307"/>
      <c r="AM2" s="322"/>
      <c r="AN2" s="322"/>
      <c r="AO2" s="322"/>
      <c r="AP2" s="182"/>
      <c r="AQ2" s="183"/>
      <c r="AR2" s="183"/>
      <c r="AS2" s="184"/>
      <c r="AT2" s="184"/>
      <c r="AU2" s="184"/>
      <c r="AV2" s="184"/>
      <c r="AW2" s="184"/>
      <c r="AX2" s="184"/>
      <c r="AY2" s="184"/>
      <c r="AZ2" s="184"/>
      <c r="BA2" s="184"/>
      <c r="BB2" s="185"/>
      <c r="BC2" s="185"/>
      <c r="BD2" s="185"/>
      <c r="BE2" s="184"/>
      <c r="BF2" s="184"/>
      <c r="BG2" s="184"/>
      <c r="BH2" s="184"/>
      <c r="BI2" s="184"/>
      <c r="BJ2" s="184"/>
      <c r="BK2" s="184"/>
      <c r="BL2" s="184"/>
      <c r="BM2" s="184"/>
      <c r="BN2" s="180"/>
      <c r="BO2" s="180"/>
      <c r="BP2" s="180"/>
      <c r="BQ2" s="180"/>
      <c r="BR2" s="180"/>
      <c r="BS2" s="184"/>
      <c r="BT2" s="184"/>
      <c r="BU2" s="184"/>
      <c r="BV2" s="184"/>
      <c r="BW2" s="181"/>
      <c r="BX2" s="181"/>
      <c r="BY2" s="181"/>
      <c r="BZ2" s="181"/>
      <c r="CA2" s="181"/>
      <c r="CB2" s="181"/>
      <c r="CC2" s="181"/>
      <c r="CD2" s="181"/>
      <c r="CE2" s="181"/>
      <c r="CF2" s="181"/>
      <c r="CG2" s="181"/>
      <c r="CH2" s="181"/>
      <c r="CI2" s="181"/>
      <c r="CJ2" s="181"/>
      <c r="CK2" s="181"/>
      <c r="CL2" s="181"/>
      <c r="CM2" s="181"/>
      <c r="CN2" s="181"/>
      <c r="CO2" s="181"/>
      <c r="CP2" s="181"/>
      <c r="CQ2" s="181"/>
      <c r="CR2" s="181"/>
      <c r="CS2" s="181"/>
      <c r="CT2" s="181"/>
      <c r="CU2" s="181"/>
      <c r="CV2" s="181"/>
      <c r="CW2" s="181"/>
      <c r="CX2" s="181"/>
      <c r="CY2" s="181"/>
      <c r="CZ2" s="181"/>
      <c r="DA2" s="181"/>
      <c r="DB2" s="181"/>
      <c r="DC2" s="181"/>
      <c r="DD2" s="181"/>
      <c r="DE2" s="181"/>
      <c r="DF2" s="181"/>
      <c r="DG2" s="181"/>
      <c r="DH2" s="181"/>
      <c r="DI2" s="181"/>
      <c r="DJ2" s="181"/>
      <c r="DK2" s="181"/>
      <c r="DL2" s="181"/>
      <c r="DM2" s="181"/>
      <c r="DN2" s="181"/>
      <c r="DO2" s="181"/>
      <c r="DP2" s="180"/>
      <c r="DQ2" s="180"/>
      <c r="DR2" s="180"/>
      <c r="DS2" s="180"/>
      <c r="DT2" s="180"/>
      <c r="DU2" s="180"/>
      <c r="DV2" s="180"/>
      <c r="DW2" s="180"/>
      <c r="DX2" s="180"/>
      <c r="DY2" s="180"/>
      <c r="DZ2" s="180"/>
      <c r="EA2" s="180"/>
    </row>
    <row r="3" spans="1:131" ht="12" customHeight="1" x14ac:dyDescent="0.15">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84"/>
      <c r="CB3" s="184"/>
      <c r="CC3" s="184"/>
      <c r="CD3" s="184"/>
      <c r="CE3" s="162"/>
      <c r="CF3" s="162"/>
      <c r="CG3" s="162"/>
      <c r="CH3" s="162"/>
      <c r="CI3" s="162"/>
      <c r="CJ3" s="162"/>
      <c r="CK3" s="162"/>
      <c r="CL3" s="162"/>
      <c r="CM3" s="162"/>
      <c r="CN3" s="162"/>
      <c r="CO3" s="162"/>
      <c r="CP3" s="162"/>
      <c r="CQ3" s="162"/>
      <c r="CR3" s="162"/>
      <c r="CS3" s="162"/>
      <c r="CT3" s="162"/>
      <c r="CU3" s="162"/>
      <c r="CV3" s="162"/>
      <c r="CW3" s="162"/>
      <c r="CX3" s="162"/>
      <c r="CY3" s="162"/>
      <c r="CZ3" s="162"/>
      <c r="DA3" s="162"/>
      <c r="DB3" s="162"/>
      <c r="DC3" s="162"/>
      <c r="DD3" s="162"/>
      <c r="DE3" s="162"/>
      <c r="DF3" s="162"/>
      <c r="DG3" s="162"/>
      <c r="DH3" s="162"/>
      <c r="DI3" s="162"/>
      <c r="DJ3" s="162"/>
      <c r="DK3" s="162"/>
      <c r="DL3" s="162"/>
      <c r="DM3" s="162"/>
      <c r="DN3" s="162"/>
      <c r="DO3" s="162"/>
      <c r="DP3" s="162"/>
      <c r="DQ3" s="162"/>
      <c r="DR3" s="162"/>
      <c r="DS3" s="162"/>
      <c r="DT3" s="162"/>
      <c r="DU3" s="162"/>
      <c r="DV3" s="162"/>
      <c r="DW3" s="162"/>
      <c r="DX3" s="162"/>
      <c r="DY3" s="162"/>
      <c r="DZ3" s="162"/>
      <c r="EA3" s="162"/>
    </row>
    <row r="4" spans="1:131" x14ac:dyDescent="0.15">
      <c r="A4" s="160" t="s">
        <v>488</v>
      </c>
      <c r="BX4" s="162"/>
      <c r="BY4" s="162"/>
      <c r="BZ4" s="162"/>
      <c r="CA4" s="184"/>
      <c r="CB4" s="184"/>
      <c r="CC4" s="184"/>
      <c r="CD4" s="184"/>
      <c r="CE4" s="162"/>
      <c r="CF4" s="162"/>
      <c r="CG4" s="162"/>
      <c r="CH4" s="162"/>
    </row>
    <row r="5" spans="1:131" ht="35" customHeight="1" x14ac:dyDescent="0.15">
      <c r="A5" s="168" t="s">
        <v>327</v>
      </c>
      <c r="B5" s="253" t="s">
        <v>277</v>
      </c>
      <c r="C5" s="254"/>
      <c r="D5" s="254"/>
      <c r="E5" s="254"/>
      <c r="F5" s="255"/>
      <c r="G5" s="254" t="s">
        <v>328</v>
      </c>
      <c r="H5" s="254"/>
      <c r="I5" s="254"/>
      <c r="J5" s="254"/>
      <c r="K5" s="254"/>
      <c r="L5" s="254"/>
      <c r="M5" s="253" t="s">
        <v>40</v>
      </c>
      <c r="N5" s="254"/>
      <c r="O5" s="254"/>
      <c r="P5" s="254"/>
      <c r="Q5" s="254"/>
      <c r="R5" s="254"/>
      <c r="S5" s="254"/>
      <c r="T5" s="254"/>
      <c r="U5" s="255"/>
      <c r="V5" s="254" t="s">
        <v>41</v>
      </c>
      <c r="W5" s="254"/>
      <c r="X5" s="254"/>
      <c r="Y5" s="254"/>
      <c r="Z5" s="254"/>
      <c r="AA5" s="254"/>
      <c r="AB5" s="254"/>
      <c r="AC5" s="254"/>
      <c r="AD5" s="254"/>
      <c r="AE5" s="254"/>
      <c r="AF5" s="254"/>
      <c r="AG5" s="254"/>
      <c r="AH5" s="253" t="s">
        <v>292</v>
      </c>
      <c r="AI5" s="254"/>
      <c r="AJ5" s="254"/>
      <c r="AK5" s="254"/>
      <c r="AL5" s="254"/>
      <c r="AM5" s="254"/>
      <c r="AN5" s="254"/>
      <c r="AO5" s="254"/>
      <c r="AP5" s="254"/>
      <c r="AQ5" s="254"/>
      <c r="AR5" s="254"/>
      <c r="AS5" s="254"/>
      <c r="AT5" s="254"/>
      <c r="AU5" s="254"/>
      <c r="AV5" s="254"/>
      <c r="AW5" s="254"/>
      <c r="AX5" s="254"/>
      <c r="AY5" s="254"/>
      <c r="AZ5" s="254"/>
      <c r="BA5" s="254"/>
      <c r="BB5" s="254"/>
      <c r="BC5" s="254"/>
      <c r="BD5" s="254"/>
      <c r="BE5" s="254"/>
      <c r="BF5" s="254"/>
      <c r="BG5" s="254"/>
      <c r="BH5" s="254"/>
      <c r="BI5" s="254"/>
      <c r="BJ5" s="254"/>
      <c r="BK5" s="254"/>
      <c r="BL5" s="254"/>
      <c r="BM5" s="255"/>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row>
    <row r="6" spans="1:131" s="167" customFormat="1" ht="52" customHeight="1" x14ac:dyDescent="0.15">
      <c r="A6" s="170">
        <f>ROW()-5</f>
        <v>1</v>
      </c>
      <c r="B6" s="250" t="s">
        <v>357</v>
      </c>
      <c r="C6" s="251"/>
      <c r="D6" s="251"/>
      <c r="E6" s="251"/>
      <c r="F6" s="251"/>
      <c r="G6" s="250" t="s">
        <v>415</v>
      </c>
      <c r="H6" s="251"/>
      <c r="I6" s="251"/>
      <c r="J6" s="251"/>
      <c r="K6" s="251"/>
      <c r="L6" s="252"/>
      <c r="M6" s="244" t="s">
        <v>413</v>
      </c>
      <c r="N6" s="245"/>
      <c r="O6" s="245"/>
      <c r="P6" s="245"/>
      <c r="Q6" s="245"/>
      <c r="R6" s="245"/>
      <c r="S6" s="245"/>
      <c r="T6" s="245"/>
      <c r="U6" s="246"/>
      <c r="V6" s="244"/>
      <c r="W6" s="245"/>
      <c r="X6" s="245"/>
      <c r="Y6" s="245"/>
      <c r="Z6" s="245"/>
      <c r="AA6" s="245"/>
      <c r="AB6" s="245"/>
      <c r="AC6" s="245"/>
      <c r="AD6" s="245"/>
      <c r="AE6" s="245"/>
      <c r="AF6" s="245"/>
      <c r="AG6" s="246"/>
      <c r="AH6" s="238" t="s">
        <v>416</v>
      </c>
      <c r="AI6" s="239"/>
      <c r="AJ6" s="239"/>
      <c r="AK6" s="239"/>
      <c r="AL6" s="239"/>
      <c r="AM6" s="239"/>
      <c r="AN6" s="239"/>
      <c r="AO6" s="239"/>
      <c r="AP6" s="239"/>
      <c r="AQ6" s="239"/>
      <c r="AR6" s="239"/>
      <c r="AS6" s="239"/>
      <c r="AT6" s="239"/>
      <c r="AU6" s="239"/>
      <c r="AV6" s="239"/>
      <c r="AW6" s="239"/>
      <c r="AX6" s="239"/>
      <c r="AY6" s="239"/>
      <c r="AZ6" s="239"/>
      <c r="BA6" s="239"/>
      <c r="BB6" s="239"/>
      <c r="BC6" s="239"/>
      <c r="BD6" s="239"/>
      <c r="BE6" s="239"/>
      <c r="BF6" s="239"/>
      <c r="BG6" s="239"/>
      <c r="BH6" s="239"/>
      <c r="BI6" s="239"/>
      <c r="BJ6" s="239"/>
      <c r="BK6" s="239"/>
      <c r="BL6" s="239"/>
      <c r="BM6" s="240"/>
      <c r="BO6" s="174"/>
      <c r="BP6" s="164"/>
      <c r="BQ6" s="164"/>
      <c r="BR6" s="164"/>
      <c r="BS6" s="174"/>
      <c r="BT6" s="174"/>
      <c r="BU6" s="174"/>
      <c r="BV6" s="174"/>
      <c r="BW6" s="174"/>
      <c r="BX6" s="174"/>
      <c r="BY6" s="174"/>
      <c r="BZ6" s="174"/>
      <c r="CA6" s="174"/>
      <c r="CB6" s="174"/>
      <c r="CC6" s="174"/>
      <c r="CD6" s="174"/>
      <c r="CE6" s="174"/>
      <c r="CF6" s="174"/>
      <c r="CG6" s="174"/>
      <c r="CH6" s="174"/>
      <c r="CI6" s="174"/>
      <c r="CJ6" s="174"/>
      <c r="CK6" s="174"/>
      <c r="CL6" s="174"/>
      <c r="CM6" s="174"/>
      <c r="CN6" s="174"/>
      <c r="CO6" s="174"/>
      <c r="CP6" s="174"/>
      <c r="CQ6" s="174"/>
      <c r="CR6" s="174"/>
      <c r="CS6" s="174"/>
    </row>
    <row r="7" spans="1:131" s="167" customFormat="1" ht="52" customHeight="1" x14ac:dyDescent="0.15">
      <c r="A7" s="170">
        <f t="shared" ref="A7:A68" si="0">ROW()-5</f>
        <v>2</v>
      </c>
      <c r="B7" s="238"/>
      <c r="C7" s="239"/>
      <c r="D7" s="239"/>
      <c r="E7" s="239"/>
      <c r="F7" s="240"/>
      <c r="G7" s="238"/>
      <c r="H7" s="239"/>
      <c r="I7" s="239"/>
      <c r="J7" s="239"/>
      <c r="K7" s="239"/>
      <c r="L7" s="240"/>
      <c r="M7" s="238" t="s">
        <v>414</v>
      </c>
      <c r="N7" s="239"/>
      <c r="O7" s="239"/>
      <c r="P7" s="239"/>
      <c r="Q7" s="239"/>
      <c r="R7" s="239"/>
      <c r="S7" s="239"/>
      <c r="T7" s="239"/>
      <c r="U7" s="240"/>
      <c r="V7" s="239"/>
      <c r="W7" s="239"/>
      <c r="X7" s="239"/>
      <c r="Y7" s="239"/>
      <c r="Z7" s="239"/>
      <c r="AA7" s="239"/>
      <c r="AB7" s="239"/>
      <c r="AC7" s="239"/>
      <c r="AD7" s="239"/>
      <c r="AE7" s="239"/>
      <c r="AF7" s="239"/>
      <c r="AG7" s="239"/>
      <c r="AH7" s="238" t="s">
        <v>450</v>
      </c>
      <c r="AI7" s="239"/>
      <c r="AJ7" s="239"/>
      <c r="AK7" s="239"/>
      <c r="AL7" s="239"/>
      <c r="AM7" s="239"/>
      <c r="AN7" s="239"/>
      <c r="AO7" s="239"/>
      <c r="AP7" s="239"/>
      <c r="AQ7" s="239"/>
      <c r="AR7" s="239"/>
      <c r="AS7" s="239"/>
      <c r="AT7" s="239"/>
      <c r="AU7" s="239"/>
      <c r="AV7" s="239"/>
      <c r="AW7" s="239"/>
      <c r="AX7" s="239"/>
      <c r="AY7" s="239"/>
      <c r="AZ7" s="239"/>
      <c r="BA7" s="239"/>
      <c r="BB7" s="239"/>
      <c r="BC7" s="239"/>
      <c r="BD7" s="239"/>
      <c r="BE7" s="239"/>
      <c r="BF7" s="239"/>
      <c r="BG7" s="239"/>
      <c r="BH7" s="239"/>
      <c r="BI7" s="239"/>
      <c r="BJ7" s="239"/>
      <c r="BK7" s="239"/>
      <c r="BL7" s="239"/>
      <c r="BM7" s="240"/>
      <c r="BO7" s="174"/>
      <c r="BP7" s="164"/>
      <c r="BQ7" s="164"/>
      <c r="BR7" s="164"/>
      <c r="BS7" s="174"/>
      <c r="BT7" s="174"/>
      <c r="BU7" s="174"/>
      <c r="BV7" s="174"/>
      <c r="BW7" s="174"/>
      <c r="BX7" s="174"/>
      <c r="BY7" s="174"/>
      <c r="BZ7" s="174"/>
      <c r="CA7" s="174"/>
      <c r="CB7" s="174"/>
      <c r="CC7" s="174"/>
      <c r="CD7" s="174"/>
      <c r="CE7" s="174"/>
      <c r="CF7" s="174"/>
      <c r="CG7" s="174"/>
      <c r="CH7" s="174"/>
      <c r="CI7" s="174"/>
      <c r="CJ7" s="174"/>
      <c r="CK7" s="174"/>
      <c r="CL7" s="174"/>
      <c r="CM7" s="174"/>
      <c r="CN7" s="174"/>
      <c r="CO7" s="174"/>
      <c r="CP7" s="174"/>
      <c r="CQ7" s="174"/>
      <c r="CR7" s="174"/>
      <c r="CS7" s="174"/>
    </row>
    <row r="8" spans="1:131" s="167" customFormat="1" ht="52" customHeight="1" x14ac:dyDescent="0.15">
      <c r="A8" s="170">
        <f t="shared" si="0"/>
        <v>3</v>
      </c>
      <c r="B8" s="250" t="s">
        <v>329</v>
      </c>
      <c r="C8" s="251"/>
      <c r="D8" s="251"/>
      <c r="E8" s="251"/>
      <c r="F8" s="252"/>
      <c r="G8" s="251" t="s">
        <v>333</v>
      </c>
      <c r="H8" s="251"/>
      <c r="I8" s="251"/>
      <c r="J8" s="251"/>
      <c r="K8" s="251"/>
      <c r="L8" s="251"/>
      <c r="M8" s="244" t="s">
        <v>343</v>
      </c>
      <c r="N8" s="245"/>
      <c r="O8" s="245"/>
      <c r="P8" s="245"/>
      <c r="Q8" s="245"/>
      <c r="R8" s="245"/>
      <c r="S8" s="245"/>
      <c r="T8" s="245"/>
      <c r="U8" s="246"/>
      <c r="V8" s="244"/>
      <c r="W8" s="245"/>
      <c r="X8" s="245"/>
      <c r="Y8" s="245"/>
      <c r="Z8" s="245"/>
      <c r="AA8" s="245"/>
      <c r="AB8" s="245"/>
      <c r="AC8" s="245"/>
      <c r="AD8" s="245"/>
      <c r="AE8" s="245"/>
      <c r="AF8" s="245"/>
      <c r="AG8" s="246"/>
      <c r="AH8" s="244" t="s">
        <v>388</v>
      </c>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6"/>
      <c r="BO8" s="174"/>
      <c r="BP8" s="164"/>
      <c r="BQ8" s="164"/>
      <c r="BR8" s="16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row>
    <row r="9" spans="1:131" s="167" customFormat="1" ht="52" customHeight="1" x14ac:dyDescent="0.15">
      <c r="A9" s="170">
        <f t="shared" si="0"/>
        <v>4</v>
      </c>
      <c r="B9" s="238"/>
      <c r="C9" s="239"/>
      <c r="D9" s="239"/>
      <c r="E9" s="239"/>
      <c r="F9" s="240"/>
      <c r="G9" s="239"/>
      <c r="H9" s="239"/>
      <c r="I9" s="239"/>
      <c r="J9" s="239"/>
      <c r="K9" s="239"/>
      <c r="L9" s="239"/>
      <c r="M9" s="238" t="s">
        <v>338</v>
      </c>
      <c r="N9" s="239"/>
      <c r="O9" s="239"/>
      <c r="P9" s="239"/>
      <c r="Q9" s="239"/>
      <c r="R9" s="239"/>
      <c r="S9" s="239"/>
      <c r="T9" s="239"/>
      <c r="U9" s="240"/>
      <c r="V9" s="239"/>
      <c r="W9" s="239"/>
      <c r="X9" s="239"/>
      <c r="Y9" s="239"/>
      <c r="Z9" s="239"/>
      <c r="AA9" s="239"/>
      <c r="AB9" s="239"/>
      <c r="AC9" s="239"/>
      <c r="AD9" s="239"/>
      <c r="AE9" s="239"/>
      <c r="AF9" s="239"/>
      <c r="AG9" s="239"/>
      <c r="AH9" s="238" t="s">
        <v>388</v>
      </c>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40"/>
      <c r="BO9" s="174"/>
      <c r="BP9" s="164"/>
      <c r="BQ9" s="164"/>
      <c r="BR9" s="164"/>
      <c r="BS9" s="174"/>
      <c r="BT9" s="174"/>
      <c r="BU9" s="174"/>
      <c r="BV9" s="174"/>
      <c r="BW9" s="174"/>
      <c r="BX9" s="174"/>
      <c r="BY9" s="174"/>
      <c r="BZ9" s="174"/>
      <c r="CA9" s="174"/>
      <c r="CB9" s="174"/>
      <c r="CC9" s="174"/>
      <c r="CD9" s="174"/>
      <c r="CE9" s="174"/>
      <c r="CF9" s="174"/>
      <c r="CG9" s="174"/>
      <c r="CH9" s="174"/>
      <c r="CI9" s="174"/>
      <c r="CJ9" s="174"/>
      <c r="CK9" s="174"/>
      <c r="CL9" s="174"/>
      <c r="CM9" s="174"/>
      <c r="CN9" s="174"/>
      <c r="CO9" s="174"/>
      <c r="CP9" s="174"/>
      <c r="CQ9" s="174"/>
      <c r="CR9" s="174"/>
      <c r="CS9" s="174"/>
    </row>
    <row r="10" spans="1:131" s="167" customFormat="1" ht="52" customHeight="1" x14ac:dyDescent="0.15">
      <c r="A10" s="170">
        <f t="shared" si="0"/>
        <v>5</v>
      </c>
      <c r="B10" s="250" t="s">
        <v>330</v>
      </c>
      <c r="C10" s="251"/>
      <c r="D10" s="251"/>
      <c r="E10" s="251"/>
      <c r="F10" s="252"/>
      <c r="G10" s="251" t="s">
        <v>446</v>
      </c>
      <c r="H10" s="251" t="s">
        <v>334</v>
      </c>
      <c r="I10" s="251"/>
      <c r="J10" s="251"/>
      <c r="K10" s="251"/>
      <c r="L10" s="251"/>
      <c r="M10" s="244" t="s">
        <v>71</v>
      </c>
      <c r="N10" s="245"/>
      <c r="O10" s="245"/>
      <c r="P10" s="245"/>
      <c r="Q10" s="245"/>
      <c r="R10" s="245"/>
      <c r="S10" s="245"/>
      <c r="T10" s="245"/>
      <c r="U10" s="246"/>
      <c r="V10" s="238"/>
      <c r="W10" s="239"/>
      <c r="X10" s="239"/>
      <c r="Y10" s="239"/>
      <c r="Z10" s="239"/>
      <c r="AA10" s="239"/>
      <c r="AB10" s="239"/>
      <c r="AC10" s="239"/>
      <c r="AD10" s="239"/>
      <c r="AE10" s="239"/>
      <c r="AF10" s="239"/>
      <c r="AG10" s="240"/>
      <c r="AH10" s="244" t="s">
        <v>387</v>
      </c>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6"/>
      <c r="BO10" s="174"/>
      <c r="BP10" s="164"/>
      <c r="BQ10" s="164"/>
      <c r="BR10" s="164"/>
      <c r="BS10" s="174"/>
      <c r="BT10" s="174"/>
      <c r="BU10" s="174"/>
      <c r="BV10" s="174"/>
      <c r="BW10" s="174"/>
      <c r="BX10" s="174"/>
      <c r="BY10" s="174"/>
      <c r="BZ10" s="174"/>
      <c r="CA10" s="174"/>
      <c r="CB10" s="174"/>
      <c r="CC10" s="174"/>
      <c r="CD10" s="174"/>
      <c r="CE10" s="174"/>
      <c r="CF10" s="174"/>
      <c r="CG10" s="174"/>
      <c r="CH10" s="174"/>
      <c r="CI10" s="174"/>
      <c r="CJ10" s="174"/>
      <c r="CK10" s="174"/>
      <c r="CL10" s="174"/>
      <c r="CM10" s="174"/>
      <c r="CN10" s="174"/>
      <c r="CO10" s="174"/>
      <c r="CP10" s="174"/>
      <c r="CQ10" s="174"/>
      <c r="CR10" s="174"/>
      <c r="CS10" s="174"/>
    </row>
    <row r="11" spans="1:131" s="167" customFormat="1" ht="52" customHeight="1" x14ac:dyDescent="0.15">
      <c r="A11" s="170">
        <f t="shared" si="0"/>
        <v>6</v>
      </c>
      <c r="B11" s="250"/>
      <c r="C11" s="251"/>
      <c r="D11" s="251"/>
      <c r="E11" s="251"/>
      <c r="F11" s="252"/>
      <c r="G11" s="251"/>
      <c r="H11" s="251"/>
      <c r="I11" s="251"/>
      <c r="J11" s="251"/>
      <c r="K11" s="251"/>
      <c r="L11" s="251"/>
      <c r="M11" s="250" t="s">
        <v>419</v>
      </c>
      <c r="N11" s="251"/>
      <c r="O11" s="251"/>
      <c r="P11" s="251"/>
      <c r="Q11" s="251"/>
      <c r="R11" s="251"/>
      <c r="S11" s="251"/>
      <c r="T11" s="251"/>
      <c r="U11" s="252"/>
      <c r="V11" s="238" t="s">
        <v>420</v>
      </c>
      <c r="W11" s="239"/>
      <c r="X11" s="239"/>
      <c r="Y11" s="239"/>
      <c r="Z11" s="239"/>
      <c r="AA11" s="239"/>
      <c r="AB11" s="239"/>
      <c r="AC11" s="239"/>
      <c r="AD11" s="239"/>
      <c r="AE11" s="239"/>
      <c r="AF11" s="239"/>
      <c r="AG11" s="240"/>
      <c r="AH11" s="244" t="s">
        <v>453</v>
      </c>
      <c r="AI11" s="245"/>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6"/>
      <c r="BO11" s="174"/>
      <c r="BP11" s="164"/>
      <c r="BQ11" s="164"/>
      <c r="BR11" s="164"/>
      <c r="BS11" s="174"/>
      <c r="BT11" s="174"/>
      <c r="BU11" s="174"/>
      <c r="BV11" s="174"/>
      <c r="BW11" s="174"/>
      <c r="BX11" s="174"/>
      <c r="BY11" s="174"/>
      <c r="BZ11" s="174"/>
      <c r="CA11" s="174"/>
      <c r="CB11" s="174"/>
      <c r="CC11" s="174"/>
      <c r="CD11" s="174"/>
      <c r="CE11" s="174"/>
      <c r="CF11" s="174"/>
      <c r="CG11" s="174"/>
      <c r="CH11" s="174"/>
      <c r="CI11" s="174"/>
      <c r="CJ11" s="174"/>
      <c r="CK11" s="174"/>
      <c r="CL11" s="174"/>
      <c r="CM11" s="174"/>
      <c r="CN11" s="174"/>
      <c r="CO11" s="174"/>
      <c r="CP11" s="174"/>
      <c r="CQ11" s="174"/>
      <c r="CR11" s="174"/>
      <c r="CS11" s="174"/>
    </row>
    <row r="12" spans="1:131" s="167" customFormat="1" ht="52" customHeight="1" x14ac:dyDescent="0.15">
      <c r="A12" s="170">
        <f t="shared" si="0"/>
        <v>7</v>
      </c>
      <c r="B12" s="250"/>
      <c r="C12" s="251"/>
      <c r="D12" s="251"/>
      <c r="E12" s="251"/>
      <c r="F12" s="252"/>
      <c r="G12" s="251"/>
      <c r="H12" s="251"/>
      <c r="I12" s="251"/>
      <c r="J12" s="251"/>
      <c r="K12" s="251"/>
      <c r="L12" s="251"/>
      <c r="M12" s="250"/>
      <c r="N12" s="251"/>
      <c r="O12" s="251"/>
      <c r="P12" s="251"/>
      <c r="Q12" s="251"/>
      <c r="R12" s="251"/>
      <c r="S12" s="251"/>
      <c r="T12" s="251"/>
      <c r="U12" s="252"/>
      <c r="V12" s="238" t="s">
        <v>421</v>
      </c>
      <c r="W12" s="239"/>
      <c r="X12" s="239"/>
      <c r="Y12" s="239"/>
      <c r="Z12" s="239"/>
      <c r="AA12" s="239"/>
      <c r="AB12" s="239"/>
      <c r="AC12" s="239"/>
      <c r="AD12" s="239"/>
      <c r="AE12" s="239"/>
      <c r="AF12" s="239"/>
      <c r="AG12" s="240"/>
      <c r="AH12" s="244" t="s">
        <v>452</v>
      </c>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6"/>
      <c r="BO12" s="174"/>
      <c r="BP12" s="164"/>
      <c r="BQ12" s="164"/>
      <c r="BR12" s="164"/>
      <c r="BS12" s="174"/>
      <c r="BT12" s="174"/>
      <c r="BU12" s="174"/>
      <c r="BV12" s="174"/>
      <c r="BW12" s="174"/>
      <c r="BX12" s="174"/>
      <c r="BY12" s="174"/>
      <c r="BZ12" s="174"/>
      <c r="CA12" s="174"/>
      <c r="CB12" s="174"/>
      <c r="CC12" s="174"/>
      <c r="CD12" s="174"/>
      <c r="CE12" s="174"/>
      <c r="CF12" s="174"/>
      <c r="CG12" s="174"/>
      <c r="CH12" s="174"/>
      <c r="CI12" s="174"/>
      <c r="CJ12" s="174"/>
      <c r="CK12" s="174"/>
      <c r="CL12" s="174"/>
      <c r="CM12" s="174"/>
      <c r="CN12" s="174"/>
      <c r="CO12" s="174"/>
      <c r="CP12" s="174"/>
      <c r="CQ12" s="174"/>
      <c r="CR12" s="174"/>
      <c r="CS12" s="174"/>
    </row>
    <row r="13" spans="1:131" s="167" customFormat="1" ht="68" customHeight="1" x14ac:dyDescent="0.15">
      <c r="A13" s="170">
        <f t="shared" si="0"/>
        <v>8</v>
      </c>
      <c r="B13" s="250"/>
      <c r="C13" s="251"/>
      <c r="D13" s="251"/>
      <c r="E13" s="251"/>
      <c r="F13" s="252"/>
      <c r="G13" s="251"/>
      <c r="H13" s="251"/>
      <c r="I13" s="251"/>
      <c r="J13" s="251"/>
      <c r="K13" s="251"/>
      <c r="L13" s="251"/>
      <c r="M13" s="250"/>
      <c r="N13" s="251"/>
      <c r="O13" s="251"/>
      <c r="P13" s="251"/>
      <c r="Q13" s="251"/>
      <c r="R13" s="251"/>
      <c r="S13" s="251"/>
      <c r="T13" s="251"/>
      <c r="U13" s="252"/>
      <c r="V13" s="238" t="s">
        <v>422</v>
      </c>
      <c r="W13" s="239"/>
      <c r="X13" s="239"/>
      <c r="Y13" s="239"/>
      <c r="Z13" s="239"/>
      <c r="AA13" s="239"/>
      <c r="AB13" s="239"/>
      <c r="AC13" s="239"/>
      <c r="AD13" s="239"/>
      <c r="AE13" s="239"/>
      <c r="AF13" s="239"/>
      <c r="AG13" s="240"/>
      <c r="AH13" s="244" t="s">
        <v>441</v>
      </c>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6"/>
      <c r="BO13" s="174"/>
      <c r="BP13" s="164"/>
      <c r="BQ13" s="164"/>
      <c r="BR13" s="164"/>
      <c r="BS13" s="174"/>
      <c r="BT13" s="174"/>
      <c r="BU13" s="174"/>
      <c r="BV13" s="174"/>
      <c r="BW13" s="174"/>
      <c r="BX13" s="174"/>
      <c r="BY13" s="174"/>
      <c r="BZ13" s="174"/>
      <c r="CA13" s="174"/>
      <c r="CB13" s="174"/>
      <c r="CC13" s="174"/>
      <c r="CD13" s="174"/>
      <c r="CE13" s="174"/>
      <c r="CF13" s="174"/>
      <c r="CG13" s="174"/>
      <c r="CH13" s="174"/>
      <c r="CI13" s="174"/>
      <c r="CJ13" s="174"/>
      <c r="CK13" s="174"/>
      <c r="CL13" s="174"/>
      <c r="CM13" s="174"/>
      <c r="CN13" s="174"/>
      <c r="CO13" s="174"/>
      <c r="CP13" s="174"/>
      <c r="CQ13" s="174"/>
      <c r="CR13" s="174"/>
      <c r="CS13" s="174"/>
    </row>
    <row r="14" spans="1:131" s="167" customFormat="1" ht="52" customHeight="1" x14ac:dyDescent="0.15">
      <c r="A14" s="170">
        <f t="shared" si="0"/>
        <v>9</v>
      </c>
      <c r="B14" s="250"/>
      <c r="C14" s="251"/>
      <c r="D14" s="251"/>
      <c r="E14" s="251"/>
      <c r="F14" s="252"/>
      <c r="G14" s="251"/>
      <c r="H14" s="251"/>
      <c r="I14" s="251"/>
      <c r="J14" s="251"/>
      <c r="K14" s="251"/>
      <c r="L14" s="251"/>
      <c r="M14" s="238"/>
      <c r="N14" s="239"/>
      <c r="O14" s="239"/>
      <c r="P14" s="239"/>
      <c r="Q14" s="239"/>
      <c r="R14" s="239"/>
      <c r="S14" s="239"/>
      <c r="T14" s="239"/>
      <c r="U14" s="240"/>
      <c r="V14" s="238" t="s">
        <v>423</v>
      </c>
      <c r="W14" s="239"/>
      <c r="X14" s="239"/>
      <c r="Y14" s="239"/>
      <c r="Z14" s="239"/>
      <c r="AA14" s="239"/>
      <c r="AB14" s="239"/>
      <c r="AC14" s="239"/>
      <c r="AD14" s="239"/>
      <c r="AE14" s="239"/>
      <c r="AF14" s="239"/>
      <c r="AG14" s="240"/>
      <c r="AH14" s="244" t="s">
        <v>442</v>
      </c>
      <c r="AI14" s="245"/>
      <c r="AJ14" s="245"/>
      <c r="AK14" s="245"/>
      <c r="AL14" s="245"/>
      <c r="AM14" s="245"/>
      <c r="AN14" s="245"/>
      <c r="AO14" s="245"/>
      <c r="AP14" s="245"/>
      <c r="AQ14" s="245"/>
      <c r="AR14" s="245"/>
      <c r="AS14" s="245"/>
      <c r="AT14" s="245"/>
      <c r="AU14" s="245"/>
      <c r="AV14" s="245"/>
      <c r="AW14" s="245"/>
      <c r="AX14" s="245"/>
      <c r="AY14" s="245"/>
      <c r="AZ14" s="245"/>
      <c r="BA14" s="245"/>
      <c r="BB14" s="245"/>
      <c r="BC14" s="245"/>
      <c r="BD14" s="245"/>
      <c r="BE14" s="245"/>
      <c r="BF14" s="245"/>
      <c r="BG14" s="245"/>
      <c r="BH14" s="245"/>
      <c r="BI14" s="245"/>
      <c r="BJ14" s="245"/>
      <c r="BK14" s="245"/>
      <c r="BL14" s="245"/>
      <c r="BM14" s="246"/>
      <c r="BO14" s="174"/>
      <c r="BP14" s="164"/>
      <c r="BQ14" s="164"/>
      <c r="BR14" s="164"/>
      <c r="BS14" s="174"/>
      <c r="BT14" s="174"/>
      <c r="BU14" s="174"/>
      <c r="BV14" s="174"/>
      <c r="BW14" s="174"/>
      <c r="BX14" s="174"/>
      <c r="BY14" s="174"/>
      <c r="BZ14" s="174"/>
      <c r="CA14" s="174"/>
      <c r="CB14" s="174"/>
      <c r="CC14" s="174"/>
      <c r="CD14" s="174"/>
      <c r="CE14" s="174"/>
      <c r="CF14" s="174"/>
      <c r="CG14" s="174"/>
      <c r="CH14" s="174"/>
      <c r="CI14" s="174"/>
      <c r="CJ14" s="174"/>
      <c r="CK14" s="174"/>
      <c r="CL14" s="174"/>
      <c r="CM14" s="174"/>
      <c r="CN14" s="174"/>
      <c r="CO14" s="174"/>
      <c r="CP14" s="174"/>
      <c r="CQ14" s="174"/>
      <c r="CR14" s="174"/>
      <c r="CS14" s="174"/>
    </row>
    <row r="15" spans="1:131" s="167" customFormat="1" ht="52" customHeight="1" x14ac:dyDescent="0.15">
      <c r="A15" s="170">
        <f t="shared" si="0"/>
        <v>10</v>
      </c>
      <c r="B15" s="250"/>
      <c r="C15" s="251"/>
      <c r="D15" s="251"/>
      <c r="E15" s="251"/>
      <c r="F15" s="252"/>
      <c r="G15" s="251"/>
      <c r="H15" s="251"/>
      <c r="I15" s="251"/>
      <c r="J15" s="251"/>
      <c r="K15" s="251"/>
      <c r="L15" s="251"/>
      <c r="M15" s="250" t="s">
        <v>344</v>
      </c>
      <c r="N15" s="251"/>
      <c r="O15" s="251"/>
      <c r="P15" s="251"/>
      <c r="Q15" s="251"/>
      <c r="R15" s="251"/>
      <c r="S15" s="251"/>
      <c r="T15" s="251"/>
      <c r="U15" s="252"/>
      <c r="V15" s="247" t="s">
        <v>171</v>
      </c>
      <c r="W15" s="248"/>
      <c r="X15" s="248"/>
      <c r="Y15" s="248"/>
      <c r="Z15" s="248"/>
      <c r="AA15" s="248"/>
      <c r="AB15" s="248"/>
      <c r="AC15" s="248"/>
      <c r="AD15" s="248"/>
      <c r="AE15" s="248"/>
      <c r="AF15" s="248"/>
      <c r="AG15" s="249"/>
      <c r="AH15" s="244" t="s">
        <v>389</v>
      </c>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6"/>
      <c r="BO15" s="174"/>
      <c r="BP15" s="164"/>
      <c r="BQ15" s="164"/>
      <c r="BR15" s="164"/>
      <c r="BS15" s="174"/>
      <c r="BT15" s="174"/>
      <c r="BU15" s="174"/>
      <c r="BV15" s="174"/>
      <c r="BW15" s="174"/>
      <c r="BX15" s="174"/>
      <c r="BY15" s="174"/>
      <c r="BZ15" s="174"/>
      <c r="CA15" s="174"/>
      <c r="CB15" s="174"/>
      <c r="CC15" s="174"/>
      <c r="CD15" s="174"/>
      <c r="CE15" s="174"/>
      <c r="CF15" s="174"/>
      <c r="CG15" s="174"/>
      <c r="CH15" s="174"/>
      <c r="CI15" s="174"/>
      <c r="CJ15" s="174"/>
      <c r="CK15" s="174"/>
      <c r="CL15" s="174"/>
      <c r="CM15" s="174"/>
      <c r="CN15" s="174"/>
      <c r="CO15" s="174"/>
      <c r="CP15" s="174"/>
      <c r="CQ15" s="174"/>
      <c r="CR15" s="174"/>
      <c r="CS15" s="174"/>
    </row>
    <row r="16" spans="1:131" s="167" customFormat="1" ht="52" customHeight="1" x14ac:dyDescent="0.15">
      <c r="A16" s="170">
        <f t="shared" si="0"/>
        <v>11</v>
      </c>
      <c r="B16" s="250"/>
      <c r="C16" s="251"/>
      <c r="D16" s="251"/>
      <c r="E16" s="251"/>
      <c r="F16" s="252"/>
      <c r="G16" s="251"/>
      <c r="H16" s="251"/>
      <c r="I16" s="251"/>
      <c r="J16" s="251"/>
      <c r="K16" s="251"/>
      <c r="L16" s="251"/>
      <c r="M16" s="250"/>
      <c r="N16" s="251"/>
      <c r="O16" s="251"/>
      <c r="P16" s="251"/>
      <c r="Q16" s="251"/>
      <c r="R16" s="251"/>
      <c r="S16" s="251"/>
      <c r="T16" s="251"/>
      <c r="U16" s="252"/>
      <c r="V16" s="247" t="s">
        <v>367</v>
      </c>
      <c r="W16" s="248" t="s">
        <v>126</v>
      </c>
      <c r="X16" s="248" t="s">
        <v>126</v>
      </c>
      <c r="Y16" s="248" t="s">
        <v>126</v>
      </c>
      <c r="Z16" s="248" t="s">
        <v>126</v>
      </c>
      <c r="AA16" s="248" t="s">
        <v>126</v>
      </c>
      <c r="AB16" s="248" t="s">
        <v>126</v>
      </c>
      <c r="AC16" s="248" t="s">
        <v>126</v>
      </c>
      <c r="AD16" s="248" t="s">
        <v>126</v>
      </c>
      <c r="AE16" s="248" t="s">
        <v>126</v>
      </c>
      <c r="AF16" s="248" t="s">
        <v>126</v>
      </c>
      <c r="AG16" s="249" t="s">
        <v>126</v>
      </c>
      <c r="AH16" s="244" t="s">
        <v>463</v>
      </c>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6"/>
      <c r="BO16" s="174"/>
      <c r="BP16" s="164"/>
      <c r="BQ16" s="164"/>
      <c r="BR16" s="164"/>
      <c r="BS16" s="174"/>
      <c r="BT16" s="174"/>
      <c r="BU16" s="174"/>
      <c r="BV16" s="174"/>
      <c r="BW16" s="174"/>
      <c r="BX16" s="174"/>
      <c r="BY16" s="174"/>
      <c r="BZ16" s="174"/>
      <c r="CA16" s="174"/>
      <c r="CB16" s="174"/>
      <c r="CC16" s="174"/>
      <c r="CD16" s="174"/>
      <c r="CE16" s="174"/>
      <c r="CF16" s="174"/>
      <c r="CG16" s="174"/>
      <c r="CH16" s="174"/>
      <c r="CI16" s="174"/>
      <c r="CJ16" s="174"/>
      <c r="CK16" s="174"/>
      <c r="CL16" s="174"/>
      <c r="CM16" s="174"/>
      <c r="CN16" s="174"/>
      <c r="CO16" s="174"/>
      <c r="CP16" s="174"/>
      <c r="CQ16" s="174"/>
      <c r="CR16" s="174"/>
      <c r="CS16" s="174"/>
    </row>
    <row r="17" spans="1:97" s="167" customFormat="1" ht="52" customHeight="1" x14ac:dyDescent="0.15">
      <c r="A17" s="170">
        <f t="shared" si="0"/>
        <v>12</v>
      </c>
      <c r="B17" s="250"/>
      <c r="C17" s="251"/>
      <c r="D17" s="251"/>
      <c r="E17" s="251"/>
      <c r="F17" s="252"/>
      <c r="G17" s="251"/>
      <c r="H17" s="251"/>
      <c r="I17" s="251"/>
      <c r="J17" s="251"/>
      <c r="K17" s="251"/>
      <c r="L17" s="251"/>
      <c r="M17" s="250"/>
      <c r="N17" s="251"/>
      <c r="O17" s="251"/>
      <c r="P17" s="251"/>
      <c r="Q17" s="251"/>
      <c r="R17" s="251"/>
      <c r="S17" s="251"/>
      <c r="T17" s="251"/>
      <c r="U17" s="252"/>
      <c r="V17" s="247" t="s">
        <v>368</v>
      </c>
      <c r="W17" s="248" t="s">
        <v>133</v>
      </c>
      <c r="X17" s="248" t="s">
        <v>133</v>
      </c>
      <c r="Y17" s="248" t="s">
        <v>133</v>
      </c>
      <c r="Z17" s="248" t="s">
        <v>133</v>
      </c>
      <c r="AA17" s="248" t="s">
        <v>133</v>
      </c>
      <c r="AB17" s="248" t="s">
        <v>133</v>
      </c>
      <c r="AC17" s="248" t="s">
        <v>133</v>
      </c>
      <c r="AD17" s="248" t="s">
        <v>133</v>
      </c>
      <c r="AE17" s="248" t="s">
        <v>133</v>
      </c>
      <c r="AF17" s="248" t="s">
        <v>133</v>
      </c>
      <c r="AG17" s="249" t="s">
        <v>133</v>
      </c>
      <c r="AH17" s="244" t="s">
        <v>456</v>
      </c>
      <c r="AI17" s="245"/>
      <c r="AJ17" s="245"/>
      <c r="AK17" s="245"/>
      <c r="AL17" s="245"/>
      <c r="AM17" s="245"/>
      <c r="AN17" s="245"/>
      <c r="AO17" s="245"/>
      <c r="AP17" s="245"/>
      <c r="AQ17" s="245"/>
      <c r="AR17" s="245"/>
      <c r="AS17" s="245"/>
      <c r="AT17" s="245"/>
      <c r="AU17" s="245"/>
      <c r="AV17" s="245"/>
      <c r="AW17" s="245"/>
      <c r="AX17" s="245"/>
      <c r="AY17" s="245"/>
      <c r="AZ17" s="245"/>
      <c r="BA17" s="245"/>
      <c r="BB17" s="245"/>
      <c r="BC17" s="245"/>
      <c r="BD17" s="245"/>
      <c r="BE17" s="245"/>
      <c r="BF17" s="245"/>
      <c r="BG17" s="245"/>
      <c r="BH17" s="245"/>
      <c r="BI17" s="245"/>
      <c r="BJ17" s="245"/>
      <c r="BK17" s="245"/>
      <c r="BL17" s="245"/>
      <c r="BM17" s="246"/>
      <c r="BO17" s="174"/>
      <c r="BP17" s="164"/>
      <c r="BQ17" s="164"/>
      <c r="BR17" s="164"/>
      <c r="BS17" s="174"/>
      <c r="BT17" s="17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174"/>
      <c r="CS17" s="174"/>
    </row>
    <row r="18" spans="1:97" s="167" customFormat="1" ht="52" customHeight="1" x14ac:dyDescent="0.15">
      <c r="A18" s="170">
        <f t="shared" si="0"/>
        <v>13</v>
      </c>
      <c r="B18" s="250"/>
      <c r="C18" s="251"/>
      <c r="D18" s="251"/>
      <c r="E18" s="251"/>
      <c r="F18" s="252"/>
      <c r="G18" s="251"/>
      <c r="H18" s="251"/>
      <c r="I18" s="251"/>
      <c r="J18" s="251"/>
      <c r="K18" s="251"/>
      <c r="L18" s="251"/>
      <c r="M18" s="250"/>
      <c r="N18" s="251"/>
      <c r="O18" s="251"/>
      <c r="P18" s="251"/>
      <c r="Q18" s="251"/>
      <c r="R18" s="251"/>
      <c r="S18" s="251"/>
      <c r="T18" s="251"/>
      <c r="U18" s="252"/>
      <c r="V18" s="260" t="s">
        <v>134</v>
      </c>
      <c r="W18" s="260" t="s">
        <v>134</v>
      </c>
      <c r="X18" s="260" t="s">
        <v>134</v>
      </c>
      <c r="Y18" s="260" t="s">
        <v>134</v>
      </c>
      <c r="Z18" s="260" t="s">
        <v>134</v>
      </c>
      <c r="AA18" s="260" t="s">
        <v>134</v>
      </c>
      <c r="AB18" s="260" t="s">
        <v>134</v>
      </c>
      <c r="AC18" s="260" t="s">
        <v>134</v>
      </c>
      <c r="AD18" s="260" t="s">
        <v>134</v>
      </c>
      <c r="AE18" s="260" t="s">
        <v>134</v>
      </c>
      <c r="AF18" s="260" t="s">
        <v>134</v>
      </c>
      <c r="AG18" s="260" t="s">
        <v>134</v>
      </c>
      <c r="AH18" s="244" t="s">
        <v>390</v>
      </c>
      <c r="AI18" s="245"/>
      <c r="AJ18" s="245"/>
      <c r="AK18" s="245"/>
      <c r="AL18" s="245"/>
      <c r="AM18" s="245"/>
      <c r="AN18" s="245"/>
      <c r="AO18" s="245"/>
      <c r="AP18" s="245"/>
      <c r="AQ18" s="245"/>
      <c r="AR18" s="245"/>
      <c r="AS18" s="245"/>
      <c r="AT18" s="245"/>
      <c r="AU18" s="245"/>
      <c r="AV18" s="245"/>
      <c r="AW18" s="245"/>
      <c r="AX18" s="245"/>
      <c r="AY18" s="245"/>
      <c r="AZ18" s="245"/>
      <c r="BA18" s="245"/>
      <c r="BB18" s="245"/>
      <c r="BC18" s="245"/>
      <c r="BD18" s="245"/>
      <c r="BE18" s="245"/>
      <c r="BF18" s="245"/>
      <c r="BG18" s="245"/>
      <c r="BH18" s="245"/>
      <c r="BI18" s="245"/>
      <c r="BJ18" s="245"/>
      <c r="BK18" s="245"/>
      <c r="BL18" s="245"/>
      <c r="BM18" s="246"/>
      <c r="BO18" s="174"/>
      <c r="BP18" s="164"/>
      <c r="BQ18" s="164"/>
      <c r="BR18" s="164"/>
      <c r="BS18" s="174"/>
      <c r="BT18" s="174"/>
      <c r="BU18" s="174"/>
      <c r="BV18" s="174"/>
      <c r="BW18" s="174"/>
      <c r="BX18" s="174"/>
      <c r="BY18" s="174"/>
      <c r="BZ18" s="174"/>
      <c r="CA18" s="174"/>
      <c r="CB18" s="174"/>
      <c r="CC18" s="174"/>
      <c r="CD18" s="174"/>
      <c r="CE18" s="174"/>
      <c r="CF18" s="174"/>
      <c r="CG18" s="174"/>
      <c r="CH18" s="174"/>
      <c r="CI18" s="174"/>
      <c r="CJ18" s="174"/>
      <c r="CK18" s="174"/>
      <c r="CL18" s="174"/>
      <c r="CM18" s="174"/>
      <c r="CN18" s="174"/>
      <c r="CO18" s="174"/>
      <c r="CP18" s="174"/>
      <c r="CQ18" s="174"/>
      <c r="CR18" s="174"/>
      <c r="CS18" s="174"/>
    </row>
    <row r="19" spans="1:97" s="167" customFormat="1" ht="52" customHeight="1" x14ac:dyDescent="0.15">
      <c r="A19" s="170">
        <f t="shared" si="0"/>
        <v>14</v>
      </c>
      <c r="B19" s="250"/>
      <c r="C19" s="251"/>
      <c r="D19" s="251"/>
      <c r="E19" s="251"/>
      <c r="F19" s="252"/>
      <c r="G19" s="251"/>
      <c r="H19" s="251"/>
      <c r="I19" s="251"/>
      <c r="J19" s="251"/>
      <c r="K19" s="251"/>
      <c r="L19" s="251"/>
      <c r="M19" s="250"/>
      <c r="N19" s="251"/>
      <c r="O19" s="251"/>
      <c r="P19" s="251"/>
      <c r="Q19" s="251"/>
      <c r="R19" s="251"/>
      <c r="S19" s="251"/>
      <c r="T19" s="251"/>
      <c r="U19" s="252"/>
      <c r="V19" s="247"/>
      <c r="W19" s="248"/>
      <c r="X19" s="248"/>
      <c r="Y19" s="248"/>
      <c r="Z19" s="248"/>
      <c r="AA19" s="248"/>
      <c r="AB19" s="248"/>
      <c r="AC19" s="248"/>
      <c r="AD19" s="248"/>
      <c r="AE19" s="248"/>
      <c r="AF19" s="248"/>
      <c r="AG19" s="249"/>
      <c r="AH19" s="244" t="s">
        <v>391</v>
      </c>
      <c r="AI19" s="245"/>
      <c r="AJ19" s="245"/>
      <c r="AK19" s="245"/>
      <c r="AL19" s="245"/>
      <c r="AM19" s="245"/>
      <c r="AN19" s="245"/>
      <c r="AO19" s="245"/>
      <c r="AP19" s="245"/>
      <c r="AQ19" s="245"/>
      <c r="AR19" s="245"/>
      <c r="AS19" s="245"/>
      <c r="AT19" s="245"/>
      <c r="AU19" s="245"/>
      <c r="AV19" s="245"/>
      <c r="AW19" s="245"/>
      <c r="AX19" s="245"/>
      <c r="AY19" s="245"/>
      <c r="AZ19" s="245"/>
      <c r="BA19" s="245"/>
      <c r="BB19" s="245"/>
      <c r="BC19" s="245"/>
      <c r="BD19" s="245"/>
      <c r="BE19" s="245"/>
      <c r="BF19" s="245"/>
      <c r="BG19" s="245"/>
      <c r="BH19" s="245"/>
      <c r="BI19" s="245"/>
      <c r="BJ19" s="245"/>
      <c r="BK19" s="245"/>
      <c r="BL19" s="245"/>
      <c r="BM19" s="246"/>
      <c r="BO19" s="174"/>
      <c r="BP19" s="164"/>
      <c r="BQ19" s="164"/>
      <c r="BR19" s="16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c r="CS19" s="174"/>
    </row>
    <row r="20" spans="1:97" s="167" customFormat="1" ht="52" customHeight="1" x14ac:dyDescent="0.15">
      <c r="A20" s="170">
        <f t="shared" si="0"/>
        <v>15</v>
      </c>
      <c r="B20" s="250"/>
      <c r="C20" s="251"/>
      <c r="D20" s="251"/>
      <c r="E20" s="251"/>
      <c r="F20" s="252"/>
      <c r="G20" s="251"/>
      <c r="H20" s="251"/>
      <c r="I20" s="251"/>
      <c r="J20" s="251"/>
      <c r="K20" s="251"/>
      <c r="L20" s="251"/>
      <c r="M20" s="250"/>
      <c r="N20" s="251"/>
      <c r="O20" s="251"/>
      <c r="P20" s="251"/>
      <c r="Q20" s="251"/>
      <c r="R20" s="251"/>
      <c r="S20" s="251"/>
      <c r="T20" s="251"/>
      <c r="U20" s="252"/>
      <c r="V20" s="247" t="s">
        <v>369</v>
      </c>
      <c r="W20" s="248" t="s">
        <v>135</v>
      </c>
      <c r="X20" s="248" t="s">
        <v>135</v>
      </c>
      <c r="Y20" s="248" t="s">
        <v>135</v>
      </c>
      <c r="Z20" s="248" t="s">
        <v>135</v>
      </c>
      <c r="AA20" s="248" t="s">
        <v>135</v>
      </c>
      <c r="AB20" s="248" t="s">
        <v>135</v>
      </c>
      <c r="AC20" s="248" t="s">
        <v>135</v>
      </c>
      <c r="AD20" s="248" t="s">
        <v>135</v>
      </c>
      <c r="AE20" s="248" t="s">
        <v>135</v>
      </c>
      <c r="AF20" s="248" t="s">
        <v>135</v>
      </c>
      <c r="AG20" s="249" t="s">
        <v>135</v>
      </c>
      <c r="AH20" s="244" t="s">
        <v>494</v>
      </c>
      <c r="AI20" s="245"/>
      <c r="AJ20" s="245"/>
      <c r="AK20" s="245"/>
      <c r="AL20" s="245"/>
      <c r="AM20" s="245"/>
      <c r="AN20" s="245"/>
      <c r="AO20" s="245"/>
      <c r="AP20" s="245"/>
      <c r="AQ20" s="245"/>
      <c r="AR20" s="245"/>
      <c r="AS20" s="245"/>
      <c r="AT20" s="245"/>
      <c r="AU20" s="245"/>
      <c r="AV20" s="245"/>
      <c r="AW20" s="245"/>
      <c r="AX20" s="245"/>
      <c r="AY20" s="245"/>
      <c r="AZ20" s="245"/>
      <c r="BA20" s="245"/>
      <c r="BB20" s="245"/>
      <c r="BC20" s="245"/>
      <c r="BD20" s="245"/>
      <c r="BE20" s="245"/>
      <c r="BF20" s="245"/>
      <c r="BG20" s="245"/>
      <c r="BH20" s="245"/>
      <c r="BI20" s="245"/>
      <c r="BJ20" s="245"/>
      <c r="BK20" s="245"/>
      <c r="BL20" s="245"/>
      <c r="BM20" s="246"/>
      <c r="BO20" s="174"/>
      <c r="BP20" s="164"/>
      <c r="BQ20" s="164"/>
      <c r="BR20" s="16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row>
    <row r="21" spans="1:97" s="167" customFormat="1" ht="52" customHeight="1" x14ac:dyDescent="0.15">
      <c r="A21" s="170">
        <f t="shared" si="0"/>
        <v>16</v>
      </c>
      <c r="B21" s="250"/>
      <c r="C21" s="251"/>
      <c r="D21" s="251"/>
      <c r="E21" s="251"/>
      <c r="F21" s="252"/>
      <c r="G21" s="251"/>
      <c r="H21" s="251"/>
      <c r="I21" s="251"/>
      <c r="J21" s="251"/>
      <c r="K21" s="251"/>
      <c r="L21" s="251"/>
      <c r="M21" s="250"/>
      <c r="N21" s="251"/>
      <c r="O21" s="251"/>
      <c r="P21" s="251"/>
      <c r="Q21" s="251"/>
      <c r="R21" s="251"/>
      <c r="S21" s="251"/>
      <c r="T21" s="251"/>
      <c r="U21" s="252"/>
      <c r="V21" s="247" t="s">
        <v>361</v>
      </c>
      <c r="W21" s="248" t="s">
        <v>361</v>
      </c>
      <c r="X21" s="248" t="s">
        <v>361</v>
      </c>
      <c r="Y21" s="248" t="s">
        <v>361</v>
      </c>
      <c r="Z21" s="248" t="s">
        <v>361</v>
      </c>
      <c r="AA21" s="248" t="s">
        <v>361</v>
      </c>
      <c r="AB21" s="248" t="s">
        <v>361</v>
      </c>
      <c r="AC21" s="248" t="s">
        <v>361</v>
      </c>
      <c r="AD21" s="248" t="s">
        <v>361</v>
      </c>
      <c r="AE21" s="248" t="s">
        <v>361</v>
      </c>
      <c r="AF21" s="248" t="s">
        <v>361</v>
      </c>
      <c r="AG21" s="249" t="s">
        <v>361</v>
      </c>
      <c r="AH21" s="244" t="s">
        <v>392</v>
      </c>
      <c r="AI21" s="245"/>
      <c r="AJ21" s="245"/>
      <c r="AK21" s="245"/>
      <c r="AL21" s="245"/>
      <c r="AM21" s="245"/>
      <c r="AN21" s="245"/>
      <c r="AO21" s="245"/>
      <c r="AP21" s="245"/>
      <c r="AQ21" s="245"/>
      <c r="AR21" s="245"/>
      <c r="AS21" s="245"/>
      <c r="AT21" s="245"/>
      <c r="AU21" s="245"/>
      <c r="AV21" s="245"/>
      <c r="AW21" s="245"/>
      <c r="AX21" s="245"/>
      <c r="AY21" s="245"/>
      <c r="AZ21" s="245"/>
      <c r="BA21" s="245"/>
      <c r="BB21" s="245"/>
      <c r="BC21" s="245"/>
      <c r="BD21" s="245"/>
      <c r="BE21" s="245"/>
      <c r="BF21" s="245"/>
      <c r="BG21" s="245"/>
      <c r="BH21" s="245"/>
      <c r="BI21" s="245"/>
      <c r="BJ21" s="245"/>
      <c r="BK21" s="245"/>
      <c r="BL21" s="245"/>
      <c r="BM21" s="246"/>
      <c r="BO21" s="174"/>
      <c r="BP21" s="164"/>
      <c r="BQ21" s="164"/>
      <c r="BR21" s="16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4"/>
      <c r="CS21" s="174"/>
    </row>
    <row r="22" spans="1:97" s="167" customFormat="1" ht="52" customHeight="1" x14ac:dyDescent="0.15">
      <c r="A22" s="170">
        <f t="shared" si="0"/>
        <v>17</v>
      </c>
      <c r="B22" s="250"/>
      <c r="C22" s="251"/>
      <c r="D22" s="251"/>
      <c r="E22" s="251"/>
      <c r="F22" s="252"/>
      <c r="G22" s="251"/>
      <c r="H22" s="251"/>
      <c r="I22" s="251"/>
      <c r="J22" s="251"/>
      <c r="K22" s="251"/>
      <c r="L22" s="251"/>
      <c r="M22" s="250"/>
      <c r="N22" s="251"/>
      <c r="O22" s="251"/>
      <c r="P22" s="251"/>
      <c r="Q22" s="251"/>
      <c r="R22" s="251"/>
      <c r="S22" s="251"/>
      <c r="T22" s="251"/>
      <c r="U22" s="252"/>
      <c r="V22" s="247" t="s">
        <v>370</v>
      </c>
      <c r="W22" s="248" t="s">
        <v>136</v>
      </c>
      <c r="X22" s="248" t="s">
        <v>136</v>
      </c>
      <c r="Y22" s="248" t="s">
        <v>136</v>
      </c>
      <c r="Z22" s="248" t="s">
        <v>136</v>
      </c>
      <c r="AA22" s="248" t="s">
        <v>136</v>
      </c>
      <c r="AB22" s="248" t="s">
        <v>136</v>
      </c>
      <c r="AC22" s="248" t="s">
        <v>136</v>
      </c>
      <c r="AD22" s="248" t="s">
        <v>136</v>
      </c>
      <c r="AE22" s="248" t="s">
        <v>136</v>
      </c>
      <c r="AF22" s="248" t="s">
        <v>136</v>
      </c>
      <c r="AG22" s="249" t="s">
        <v>136</v>
      </c>
      <c r="AH22" s="244" t="s">
        <v>404</v>
      </c>
      <c r="AI22" s="245"/>
      <c r="AJ22" s="245"/>
      <c r="AK22" s="245"/>
      <c r="AL22" s="245"/>
      <c r="AM22" s="245"/>
      <c r="AN22" s="245"/>
      <c r="AO22" s="245"/>
      <c r="AP22" s="245"/>
      <c r="AQ22" s="245"/>
      <c r="AR22" s="245"/>
      <c r="AS22" s="245"/>
      <c r="AT22" s="245"/>
      <c r="AU22" s="245"/>
      <c r="AV22" s="245"/>
      <c r="AW22" s="245"/>
      <c r="AX22" s="245"/>
      <c r="AY22" s="245"/>
      <c r="AZ22" s="245"/>
      <c r="BA22" s="245"/>
      <c r="BB22" s="245"/>
      <c r="BC22" s="245"/>
      <c r="BD22" s="245"/>
      <c r="BE22" s="245"/>
      <c r="BF22" s="245"/>
      <c r="BG22" s="245"/>
      <c r="BH22" s="245"/>
      <c r="BI22" s="245"/>
      <c r="BJ22" s="245"/>
      <c r="BK22" s="245"/>
      <c r="BL22" s="245"/>
      <c r="BM22" s="246"/>
      <c r="BO22" s="174"/>
      <c r="BP22" s="164"/>
      <c r="BQ22" s="164"/>
      <c r="BR22" s="164"/>
      <c r="BS22" s="174"/>
      <c r="BT22" s="174"/>
      <c r="BU22" s="174"/>
      <c r="BV22" s="174"/>
      <c r="BW22" s="174"/>
      <c r="BX22" s="174"/>
      <c r="BY22" s="174"/>
      <c r="BZ22" s="174"/>
      <c r="CA22" s="174"/>
      <c r="CB22" s="174"/>
      <c r="CC22" s="174"/>
      <c r="CD22" s="174"/>
      <c r="CE22" s="174"/>
      <c r="CF22" s="174"/>
      <c r="CG22" s="174"/>
      <c r="CH22" s="174"/>
      <c r="CI22" s="174"/>
      <c r="CJ22" s="174"/>
      <c r="CK22" s="174"/>
      <c r="CL22" s="174"/>
      <c r="CM22" s="174"/>
      <c r="CN22" s="174"/>
      <c r="CO22" s="174"/>
      <c r="CP22" s="174"/>
      <c r="CQ22" s="174"/>
      <c r="CR22" s="174"/>
      <c r="CS22" s="174"/>
    </row>
    <row r="23" spans="1:97" s="167" customFormat="1" ht="52" customHeight="1" x14ac:dyDescent="0.15">
      <c r="A23" s="170">
        <f t="shared" si="0"/>
        <v>18</v>
      </c>
      <c r="B23" s="250"/>
      <c r="C23" s="251"/>
      <c r="D23" s="251"/>
      <c r="E23" s="251"/>
      <c r="F23" s="252"/>
      <c r="G23" s="251"/>
      <c r="H23" s="251"/>
      <c r="I23" s="251"/>
      <c r="J23" s="251"/>
      <c r="K23" s="251"/>
      <c r="L23" s="251"/>
      <c r="M23" s="250"/>
      <c r="N23" s="251"/>
      <c r="O23" s="251"/>
      <c r="P23" s="251"/>
      <c r="Q23" s="251"/>
      <c r="R23" s="251"/>
      <c r="S23" s="251"/>
      <c r="T23" s="251"/>
      <c r="U23" s="252"/>
      <c r="V23" s="247" t="s">
        <v>371</v>
      </c>
      <c r="W23" s="248" t="s">
        <v>137</v>
      </c>
      <c r="X23" s="248" t="s">
        <v>137</v>
      </c>
      <c r="Y23" s="248" t="s">
        <v>137</v>
      </c>
      <c r="Z23" s="248" t="s">
        <v>137</v>
      </c>
      <c r="AA23" s="248" t="s">
        <v>137</v>
      </c>
      <c r="AB23" s="248" t="s">
        <v>137</v>
      </c>
      <c r="AC23" s="248" t="s">
        <v>137</v>
      </c>
      <c r="AD23" s="248" t="s">
        <v>137</v>
      </c>
      <c r="AE23" s="248" t="s">
        <v>137</v>
      </c>
      <c r="AF23" s="248" t="s">
        <v>137</v>
      </c>
      <c r="AG23" s="249" t="s">
        <v>137</v>
      </c>
      <c r="AH23" s="244" t="s">
        <v>393</v>
      </c>
      <c r="AI23" s="245"/>
      <c r="AJ23" s="245"/>
      <c r="AK23" s="245"/>
      <c r="AL23" s="245"/>
      <c r="AM23" s="245"/>
      <c r="AN23" s="245"/>
      <c r="AO23" s="245"/>
      <c r="AP23" s="245"/>
      <c r="AQ23" s="245"/>
      <c r="AR23" s="245"/>
      <c r="AS23" s="245"/>
      <c r="AT23" s="245"/>
      <c r="AU23" s="245"/>
      <c r="AV23" s="245"/>
      <c r="AW23" s="245"/>
      <c r="AX23" s="245"/>
      <c r="AY23" s="245"/>
      <c r="AZ23" s="245"/>
      <c r="BA23" s="245"/>
      <c r="BB23" s="245"/>
      <c r="BC23" s="245"/>
      <c r="BD23" s="245"/>
      <c r="BE23" s="245"/>
      <c r="BF23" s="245"/>
      <c r="BG23" s="245"/>
      <c r="BH23" s="245"/>
      <c r="BI23" s="245"/>
      <c r="BJ23" s="245"/>
      <c r="BK23" s="245"/>
      <c r="BL23" s="245"/>
      <c r="BM23" s="246"/>
      <c r="BO23" s="174"/>
      <c r="BP23" s="164"/>
      <c r="BQ23" s="164"/>
      <c r="BR23" s="164"/>
      <c r="BS23" s="174"/>
      <c r="BT23" s="174"/>
      <c r="BU23" s="174"/>
      <c r="BV23" s="174"/>
      <c r="BW23" s="174"/>
      <c r="BX23" s="174"/>
      <c r="BY23" s="174"/>
      <c r="BZ23" s="174"/>
      <c r="CA23" s="174"/>
      <c r="CB23" s="174"/>
      <c r="CC23" s="174"/>
      <c r="CD23" s="174"/>
      <c r="CE23" s="174"/>
      <c r="CF23" s="174"/>
      <c r="CG23" s="174"/>
      <c r="CH23" s="174"/>
      <c r="CI23" s="174"/>
      <c r="CJ23" s="174"/>
      <c r="CK23" s="174"/>
      <c r="CL23" s="174"/>
      <c r="CM23" s="174"/>
      <c r="CN23" s="174"/>
      <c r="CO23" s="174"/>
      <c r="CP23" s="174"/>
      <c r="CQ23" s="174"/>
      <c r="CR23" s="174"/>
      <c r="CS23" s="174"/>
    </row>
    <row r="24" spans="1:97" s="167" customFormat="1" ht="52" customHeight="1" x14ac:dyDescent="0.15">
      <c r="A24" s="170">
        <f t="shared" si="0"/>
        <v>19</v>
      </c>
      <c r="B24" s="250"/>
      <c r="C24" s="251"/>
      <c r="D24" s="251"/>
      <c r="E24" s="251"/>
      <c r="F24" s="252"/>
      <c r="G24" s="251"/>
      <c r="H24" s="251"/>
      <c r="I24" s="251"/>
      <c r="J24" s="251"/>
      <c r="K24" s="251"/>
      <c r="L24" s="251"/>
      <c r="M24" s="250"/>
      <c r="N24" s="251"/>
      <c r="O24" s="251"/>
      <c r="P24" s="251"/>
      <c r="Q24" s="251"/>
      <c r="R24" s="251"/>
      <c r="S24" s="251"/>
      <c r="T24" s="251"/>
      <c r="U24" s="252"/>
      <c r="V24" s="260" t="s">
        <v>372</v>
      </c>
      <c r="W24" s="260" t="s">
        <v>138</v>
      </c>
      <c r="X24" s="260" t="s">
        <v>138</v>
      </c>
      <c r="Y24" s="260" t="s">
        <v>138</v>
      </c>
      <c r="Z24" s="260" t="s">
        <v>138</v>
      </c>
      <c r="AA24" s="260" t="s">
        <v>138</v>
      </c>
      <c r="AB24" s="260" t="s">
        <v>138</v>
      </c>
      <c r="AC24" s="260" t="s">
        <v>138</v>
      </c>
      <c r="AD24" s="260" t="s">
        <v>138</v>
      </c>
      <c r="AE24" s="260" t="s">
        <v>138</v>
      </c>
      <c r="AF24" s="260" t="s">
        <v>138</v>
      </c>
      <c r="AG24" s="260" t="s">
        <v>138</v>
      </c>
      <c r="AH24" s="244" t="s">
        <v>466</v>
      </c>
      <c r="AI24" s="245"/>
      <c r="AJ24" s="245"/>
      <c r="AK24" s="245"/>
      <c r="AL24" s="245"/>
      <c r="AM24" s="245"/>
      <c r="AN24" s="245"/>
      <c r="AO24" s="245"/>
      <c r="AP24" s="245"/>
      <c r="AQ24" s="245"/>
      <c r="AR24" s="245"/>
      <c r="AS24" s="245"/>
      <c r="AT24" s="245"/>
      <c r="AU24" s="245"/>
      <c r="AV24" s="245"/>
      <c r="AW24" s="245"/>
      <c r="AX24" s="245"/>
      <c r="AY24" s="245"/>
      <c r="AZ24" s="245"/>
      <c r="BA24" s="245"/>
      <c r="BB24" s="245"/>
      <c r="BC24" s="245"/>
      <c r="BD24" s="245"/>
      <c r="BE24" s="245"/>
      <c r="BF24" s="245"/>
      <c r="BG24" s="245"/>
      <c r="BH24" s="245"/>
      <c r="BI24" s="245"/>
      <c r="BJ24" s="245"/>
      <c r="BK24" s="245"/>
      <c r="BL24" s="245"/>
      <c r="BM24" s="246"/>
      <c r="BO24" s="174"/>
      <c r="BP24" s="164"/>
      <c r="BQ24" s="164"/>
      <c r="BR24" s="164"/>
      <c r="BS24" s="174"/>
      <c r="BT24" s="174"/>
      <c r="BU24" s="174"/>
      <c r="BV24" s="174"/>
      <c r="BW24" s="174"/>
      <c r="BX24" s="174"/>
      <c r="BY24" s="174"/>
      <c r="BZ24" s="174"/>
      <c r="CA24" s="174"/>
      <c r="CB24" s="174"/>
      <c r="CC24" s="174"/>
      <c r="CD24" s="174"/>
      <c r="CE24" s="174"/>
      <c r="CF24" s="174"/>
      <c r="CG24" s="174"/>
      <c r="CH24" s="174"/>
      <c r="CI24" s="174"/>
      <c r="CJ24" s="174"/>
      <c r="CK24" s="174"/>
      <c r="CL24" s="174"/>
      <c r="CM24" s="174"/>
      <c r="CN24" s="174"/>
      <c r="CO24" s="174"/>
      <c r="CP24" s="174"/>
      <c r="CQ24" s="174"/>
      <c r="CR24" s="174"/>
      <c r="CS24" s="174"/>
    </row>
    <row r="25" spans="1:97" s="167" customFormat="1" ht="52" customHeight="1" x14ac:dyDescent="0.15">
      <c r="A25" s="170">
        <f t="shared" si="0"/>
        <v>20</v>
      </c>
      <c r="B25" s="250"/>
      <c r="C25" s="251"/>
      <c r="D25" s="251"/>
      <c r="E25" s="251"/>
      <c r="F25" s="252"/>
      <c r="G25" s="251"/>
      <c r="H25" s="251"/>
      <c r="I25" s="251"/>
      <c r="J25" s="251"/>
      <c r="K25" s="251"/>
      <c r="L25" s="251"/>
      <c r="M25" s="238"/>
      <c r="N25" s="239"/>
      <c r="O25" s="239"/>
      <c r="P25" s="239"/>
      <c r="Q25" s="239"/>
      <c r="R25" s="239"/>
      <c r="S25" s="239"/>
      <c r="T25" s="239"/>
      <c r="U25" s="240"/>
      <c r="V25" s="238"/>
      <c r="W25" s="239"/>
      <c r="X25" s="239"/>
      <c r="Y25" s="239"/>
      <c r="Z25" s="239"/>
      <c r="AA25" s="239"/>
      <c r="AB25" s="239"/>
      <c r="AC25" s="239"/>
      <c r="AD25" s="239"/>
      <c r="AE25" s="239"/>
      <c r="AF25" s="239"/>
      <c r="AG25" s="240"/>
      <c r="AH25" s="244" t="s">
        <v>395</v>
      </c>
      <c r="AI25" s="245"/>
      <c r="AJ25" s="245"/>
      <c r="AK25" s="245"/>
      <c r="AL25" s="245"/>
      <c r="AM25" s="245"/>
      <c r="AN25" s="245"/>
      <c r="AO25" s="245"/>
      <c r="AP25" s="245"/>
      <c r="AQ25" s="245"/>
      <c r="AR25" s="245"/>
      <c r="AS25" s="245"/>
      <c r="AT25" s="245"/>
      <c r="AU25" s="245"/>
      <c r="AV25" s="245"/>
      <c r="AW25" s="245"/>
      <c r="AX25" s="245"/>
      <c r="AY25" s="245"/>
      <c r="AZ25" s="245"/>
      <c r="BA25" s="245"/>
      <c r="BB25" s="245"/>
      <c r="BC25" s="245"/>
      <c r="BD25" s="245"/>
      <c r="BE25" s="245"/>
      <c r="BF25" s="245"/>
      <c r="BG25" s="245"/>
      <c r="BH25" s="245"/>
      <c r="BI25" s="245"/>
      <c r="BJ25" s="245"/>
      <c r="BK25" s="245"/>
      <c r="BL25" s="245"/>
      <c r="BM25" s="246"/>
      <c r="BO25" s="174"/>
      <c r="BP25" s="164"/>
      <c r="BQ25" s="164"/>
      <c r="BR25" s="16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c r="CS25" s="174"/>
    </row>
    <row r="26" spans="1:97" s="167" customFormat="1" ht="52" customHeight="1" x14ac:dyDescent="0.15">
      <c r="A26" s="170">
        <f t="shared" si="0"/>
        <v>21</v>
      </c>
      <c r="B26" s="250"/>
      <c r="C26" s="251"/>
      <c r="D26" s="251"/>
      <c r="E26" s="251"/>
      <c r="F26" s="252"/>
      <c r="G26" s="251"/>
      <c r="H26" s="251"/>
      <c r="I26" s="251"/>
      <c r="J26" s="251"/>
      <c r="K26" s="251"/>
      <c r="L26" s="251"/>
      <c r="M26" s="250" t="s">
        <v>345</v>
      </c>
      <c r="N26" s="251"/>
      <c r="O26" s="251"/>
      <c r="P26" s="251"/>
      <c r="Q26" s="251"/>
      <c r="R26" s="251"/>
      <c r="S26" s="251"/>
      <c r="T26" s="251"/>
      <c r="U26" s="252"/>
      <c r="V26" s="247" t="s">
        <v>171</v>
      </c>
      <c r="W26" s="248"/>
      <c r="X26" s="248"/>
      <c r="Y26" s="248"/>
      <c r="Z26" s="248"/>
      <c r="AA26" s="248"/>
      <c r="AB26" s="248"/>
      <c r="AC26" s="248"/>
      <c r="AD26" s="248"/>
      <c r="AE26" s="248"/>
      <c r="AF26" s="248"/>
      <c r="AG26" s="249"/>
      <c r="AH26" s="244" t="s">
        <v>394</v>
      </c>
      <c r="AI26" s="245"/>
      <c r="AJ26" s="245"/>
      <c r="AK26" s="245"/>
      <c r="AL26" s="245"/>
      <c r="AM26" s="245"/>
      <c r="AN26" s="245"/>
      <c r="AO26" s="245"/>
      <c r="AP26" s="245"/>
      <c r="AQ26" s="245"/>
      <c r="AR26" s="245"/>
      <c r="AS26" s="245"/>
      <c r="AT26" s="245"/>
      <c r="AU26" s="245"/>
      <c r="AV26" s="245"/>
      <c r="AW26" s="245"/>
      <c r="AX26" s="245"/>
      <c r="AY26" s="245"/>
      <c r="AZ26" s="245"/>
      <c r="BA26" s="245"/>
      <c r="BB26" s="245"/>
      <c r="BC26" s="245"/>
      <c r="BD26" s="245"/>
      <c r="BE26" s="245"/>
      <c r="BF26" s="245"/>
      <c r="BG26" s="245"/>
      <c r="BH26" s="245"/>
      <c r="BI26" s="245"/>
      <c r="BJ26" s="245"/>
      <c r="BK26" s="245"/>
      <c r="BL26" s="245"/>
      <c r="BM26" s="246"/>
      <c r="BO26" s="174"/>
      <c r="BP26" s="164"/>
      <c r="BQ26" s="164"/>
      <c r="BR26" s="16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c r="CS26" s="174"/>
    </row>
    <row r="27" spans="1:97" s="167" customFormat="1" ht="52" customHeight="1" x14ac:dyDescent="0.15">
      <c r="A27" s="170">
        <f t="shared" si="0"/>
        <v>22</v>
      </c>
      <c r="B27" s="250"/>
      <c r="C27" s="251"/>
      <c r="D27" s="251"/>
      <c r="E27" s="251"/>
      <c r="F27" s="252"/>
      <c r="G27" s="251"/>
      <c r="H27" s="251"/>
      <c r="I27" s="251"/>
      <c r="J27" s="251"/>
      <c r="K27" s="251"/>
      <c r="L27" s="251"/>
      <c r="M27" s="250"/>
      <c r="N27" s="251"/>
      <c r="O27" s="251"/>
      <c r="P27" s="251"/>
      <c r="Q27" s="251"/>
      <c r="R27" s="251"/>
      <c r="S27" s="251"/>
      <c r="T27" s="251"/>
      <c r="U27" s="252"/>
      <c r="V27" s="247" t="s">
        <v>373</v>
      </c>
      <c r="W27" s="248" t="s">
        <v>141</v>
      </c>
      <c r="X27" s="248" t="s">
        <v>141</v>
      </c>
      <c r="Y27" s="248" t="s">
        <v>141</v>
      </c>
      <c r="Z27" s="248" t="s">
        <v>141</v>
      </c>
      <c r="AA27" s="248" t="s">
        <v>141</v>
      </c>
      <c r="AB27" s="248" t="s">
        <v>141</v>
      </c>
      <c r="AC27" s="248" t="s">
        <v>141</v>
      </c>
      <c r="AD27" s="248" t="s">
        <v>141</v>
      </c>
      <c r="AE27" s="248" t="s">
        <v>141</v>
      </c>
      <c r="AF27" s="248" t="s">
        <v>141</v>
      </c>
      <c r="AG27" s="249" t="s">
        <v>141</v>
      </c>
      <c r="AH27" s="244" t="s">
        <v>464</v>
      </c>
      <c r="AI27" s="245"/>
      <c r="AJ27" s="245"/>
      <c r="AK27" s="245"/>
      <c r="AL27" s="245"/>
      <c r="AM27" s="245"/>
      <c r="AN27" s="245"/>
      <c r="AO27" s="245"/>
      <c r="AP27" s="245"/>
      <c r="AQ27" s="245"/>
      <c r="AR27" s="245"/>
      <c r="AS27" s="245"/>
      <c r="AT27" s="245"/>
      <c r="AU27" s="245"/>
      <c r="AV27" s="245"/>
      <c r="AW27" s="245"/>
      <c r="AX27" s="245"/>
      <c r="AY27" s="245"/>
      <c r="AZ27" s="245"/>
      <c r="BA27" s="245"/>
      <c r="BB27" s="245"/>
      <c r="BC27" s="245"/>
      <c r="BD27" s="245"/>
      <c r="BE27" s="245"/>
      <c r="BF27" s="245"/>
      <c r="BG27" s="245"/>
      <c r="BH27" s="245"/>
      <c r="BI27" s="245"/>
      <c r="BJ27" s="245"/>
      <c r="BK27" s="245"/>
      <c r="BL27" s="245"/>
      <c r="BM27" s="246"/>
      <c r="BO27" s="174"/>
      <c r="BP27" s="164"/>
      <c r="BQ27" s="164"/>
      <c r="BR27" s="16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c r="CS27" s="174"/>
    </row>
    <row r="28" spans="1:97" s="167" customFormat="1" ht="52" customHeight="1" x14ac:dyDescent="0.15">
      <c r="A28" s="170">
        <f t="shared" si="0"/>
        <v>23</v>
      </c>
      <c r="B28" s="250"/>
      <c r="C28" s="251"/>
      <c r="D28" s="251"/>
      <c r="E28" s="251"/>
      <c r="F28" s="252"/>
      <c r="G28" s="251"/>
      <c r="H28" s="251"/>
      <c r="I28" s="251"/>
      <c r="J28" s="251"/>
      <c r="K28" s="251"/>
      <c r="L28" s="251"/>
      <c r="M28" s="250"/>
      <c r="N28" s="251"/>
      <c r="O28" s="251"/>
      <c r="P28" s="251"/>
      <c r="Q28" s="251"/>
      <c r="R28" s="251"/>
      <c r="S28" s="251"/>
      <c r="T28" s="251"/>
      <c r="U28" s="252"/>
      <c r="V28" s="247" t="s">
        <v>368</v>
      </c>
      <c r="W28" s="248" t="s">
        <v>133</v>
      </c>
      <c r="X28" s="248" t="s">
        <v>133</v>
      </c>
      <c r="Y28" s="248" t="s">
        <v>133</v>
      </c>
      <c r="Z28" s="248" t="s">
        <v>133</v>
      </c>
      <c r="AA28" s="248" t="s">
        <v>133</v>
      </c>
      <c r="AB28" s="248" t="s">
        <v>133</v>
      </c>
      <c r="AC28" s="248" t="s">
        <v>133</v>
      </c>
      <c r="AD28" s="248" t="s">
        <v>133</v>
      </c>
      <c r="AE28" s="248" t="s">
        <v>133</v>
      </c>
      <c r="AF28" s="248" t="s">
        <v>133</v>
      </c>
      <c r="AG28" s="249" t="s">
        <v>133</v>
      </c>
      <c r="AH28" s="244" t="s">
        <v>457</v>
      </c>
      <c r="AI28" s="245"/>
      <c r="AJ28" s="245"/>
      <c r="AK28" s="245"/>
      <c r="AL28" s="245"/>
      <c r="AM28" s="245"/>
      <c r="AN28" s="245"/>
      <c r="AO28" s="245"/>
      <c r="AP28" s="245"/>
      <c r="AQ28" s="245"/>
      <c r="AR28" s="245"/>
      <c r="AS28" s="245"/>
      <c r="AT28" s="245"/>
      <c r="AU28" s="245"/>
      <c r="AV28" s="245"/>
      <c r="AW28" s="245"/>
      <c r="AX28" s="245"/>
      <c r="AY28" s="245"/>
      <c r="AZ28" s="245"/>
      <c r="BA28" s="245"/>
      <c r="BB28" s="245"/>
      <c r="BC28" s="245"/>
      <c r="BD28" s="245"/>
      <c r="BE28" s="245"/>
      <c r="BF28" s="245"/>
      <c r="BG28" s="245"/>
      <c r="BH28" s="245"/>
      <c r="BI28" s="245"/>
      <c r="BJ28" s="245"/>
      <c r="BK28" s="245"/>
      <c r="BL28" s="245"/>
      <c r="BM28" s="246"/>
      <c r="BO28" s="174"/>
      <c r="BP28" s="164"/>
      <c r="BQ28" s="164"/>
      <c r="BR28" s="164"/>
      <c r="BS28" s="174"/>
      <c r="BT28" s="174"/>
      <c r="BU28" s="174"/>
      <c r="BV28" s="174"/>
      <c r="BW28" s="174"/>
      <c r="BX28" s="174"/>
      <c r="BY28" s="174"/>
      <c r="BZ28" s="174"/>
      <c r="CA28" s="174"/>
      <c r="CB28" s="174"/>
      <c r="CC28" s="174"/>
      <c r="CD28" s="174"/>
      <c r="CE28" s="174"/>
      <c r="CF28" s="174"/>
      <c r="CG28" s="174"/>
      <c r="CH28" s="174"/>
      <c r="CI28" s="174"/>
      <c r="CJ28" s="174"/>
      <c r="CK28" s="174"/>
      <c r="CL28" s="174"/>
      <c r="CM28" s="174"/>
      <c r="CN28" s="174"/>
      <c r="CO28" s="174"/>
      <c r="CP28" s="174"/>
      <c r="CQ28" s="174"/>
      <c r="CR28" s="174"/>
      <c r="CS28" s="174"/>
    </row>
    <row r="29" spans="1:97" s="167" customFormat="1" ht="52" customHeight="1" x14ac:dyDescent="0.15">
      <c r="A29" s="170">
        <f t="shared" si="0"/>
        <v>24</v>
      </c>
      <c r="B29" s="250"/>
      <c r="C29" s="251"/>
      <c r="D29" s="251"/>
      <c r="E29" s="251"/>
      <c r="F29" s="252"/>
      <c r="G29" s="251"/>
      <c r="H29" s="251"/>
      <c r="I29" s="251"/>
      <c r="J29" s="251"/>
      <c r="K29" s="251"/>
      <c r="L29" s="251"/>
      <c r="M29" s="250"/>
      <c r="N29" s="251"/>
      <c r="O29" s="251"/>
      <c r="P29" s="251"/>
      <c r="Q29" s="251"/>
      <c r="R29" s="251"/>
      <c r="S29" s="251"/>
      <c r="T29" s="251"/>
      <c r="U29" s="252"/>
      <c r="V29" s="260" t="s">
        <v>134</v>
      </c>
      <c r="W29" s="260" t="s">
        <v>134</v>
      </c>
      <c r="X29" s="260" t="s">
        <v>134</v>
      </c>
      <c r="Y29" s="260" t="s">
        <v>134</v>
      </c>
      <c r="Z29" s="260" t="s">
        <v>134</v>
      </c>
      <c r="AA29" s="260" t="s">
        <v>134</v>
      </c>
      <c r="AB29" s="260" t="s">
        <v>134</v>
      </c>
      <c r="AC29" s="260" t="s">
        <v>134</v>
      </c>
      <c r="AD29" s="260" t="s">
        <v>134</v>
      </c>
      <c r="AE29" s="260" t="s">
        <v>134</v>
      </c>
      <c r="AF29" s="260" t="s">
        <v>134</v>
      </c>
      <c r="AG29" s="260" t="s">
        <v>134</v>
      </c>
      <c r="AH29" s="244" t="s">
        <v>390</v>
      </c>
      <c r="AI29" s="245"/>
      <c r="AJ29" s="245"/>
      <c r="AK29" s="245"/>
      <c r="AL29" s="245"/>
      <c r="AM29" s="245"/>
      <c r="AN29" s="245"/>
      <c r="AO29" s="245"/>
      <c r="AP29" s="245"/>
      <c r="AQ29" s="245"/>
      <c r="AR29" s="245"/>
      <c r="AS29" s="245"/>
      <c r="AT29" s="245"/>
      <c r="AU29" s="245"/>
      <c r="AV29" s="245"/>
      <c r="AW29" s="245"/>
      <c r="AX29" s="245"/>
      <c r="AY29" s="245"/>
      <c r="AZ29" s="245"/>
      <c r="BA29" s="245"/>
      <c r="BB29" s="245"/>
      <c r="BC29" s="245"/>
      <c r="BD29" s="245"/>
      <c r="BE29" s="245"/>
      <c r="BF29" s="245"/>
      <c r="BG29" s="245"/>
      <c r="BH29" s="245"/>
      <c r="BI29" s="245"/>
      <c r="BJ29" s="245"/>
      <c r="BK29" s="245"/>
      <c r="BL29" s="245"/>
      <c r="BM29" s="246"/>
      <c r="BO29" s="174"/>
      <c r="BP29" s="164"/>
      <c r="BQ29" s="164"/>
      <c r="BR29" s="16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c r="CS29" s="174"/>
    </row>
    <row r="30" spans="1:97" s="167" customFormat="1" ht="52" customHeight="1" x14ac:dyDescent="0.15">
      <c r="A30" s="170">
        <f t="shared" si="0"/>
        <v>25</v>
      </c>
      <c r="B30" s="250"/>
      <c r="C30" s="251"/>
      <c r="D30" s="251"/>
      <c r="E30" s="251"/>
      <c r="F30" s="252"/>
      <c r="G30" s="251"/>
      <c r="H30" s="251"/>
      <c r="I30" s="251"/>
      <c r="J30" s="251"/>
      <c r="K30" s="251"/>
      <c r="L30" s="251"/>
      <c r="M30" s="250"/>
      <c r="N30" s="251"/>
      <c r="O30" s="251"/>
      <c r="P30" s="251"/>
      <c r="Q30" s="251"/>
      <c r="R30" s="251"/>
      <c r="S30" s="251"/>
      <c r="T30" s="251"/>
      <c r="U30" s="252"/>
      <c r="V30" s="247"/>
      <c r="W30" s="248"/>
      <c r="X30" s="248"/>
      <c r="Y30" s="248"/>
      <c r="Z30" s="248"/>
      <c r="AA30" s="248"/>
      <c r="AB30" s="248"/>
      <c r="AC30" s="248"/>
      <c r="AD30" s="248"/>
      <c r="AE30" s="248"/>
      <c r="AF30" s="248"/>
      <c r="AG30" s="249"/>
      <c r="AH30" s="244" t="s">
        <v>391</v>
      </c>
      <c r="AI30" s="245"/>
      <c r="AJ30" s="245"/>
      <c r="AK30" s="245"/>
      <c r="AL30" s="245"/>
      <c r="AM30" s="245"/>
      <c r="AN30" s="245"/>
      <c r="AO30" s="245"/>
      <c r="AP30" s="245"/>
      <c r="AQ30" s="245"/>
      <c r="AR30" s="245"/>
      <c r="AS30" s="245"/>
      <c r="AT30" s="245"/>
      <c r="AU30" s="245"/>
      <c r="AV30" s="245"/>
      <c r="AW30" s="245"/>
      <c r="AX30" s="245"/>
      <c r="AY30" s="245"/>
      <c r="AZ30" s="245"/>
      <c r="BA30" s="245"/>
      <c r="BB30" s="245"/>
      <c r="BC30" s="245"/>
      <c r="BD30" s="245"/>
      <c r="BE30" s="245"/>
      <c r="BF30" s="245"/>
      <c r="BG30" s="245"/>
      <c r="BH30" s="245"/>
      <c r="BI30" s="245"/>
      <c r="BJ30" s="245"/>
      <c r="BK30" s="245"/>
      <c r="BL30" s="245"/>
      <c r="BM30" s="246"/>
      <c r="BO30" s="174"/>
      <c r="BP30" s="175"/>
      <c r="BQ30" s="175"/>
      <c r="BR30" s="175"/>
      <c r="BS30" s="174"/>
      <c r="BT30" s="174"/>
      <c r="BU30" s="174"/>
      <c r="BV30" s="174"/>
      <c r="BW30" s="174"/>
      <c r="BX30" s="174"/>
      <c r="BY30" s="174"/>
      <c r="BZ30" s="174"/>
      <c r="CA30" s="174"/>
      <c r="CB30" s="174"/>
      <c r="CC30" s="174"/>
      <c r="CD30" s="174"/>
      <c r="CE30" s="174"/>
      <c r="CF30" s="174"/>
      <c r="CG30" s="174"/>
      <c r="CH30" s="174"/>
      <c r="CI30" s="174"/>
      <c r="CJ30" s="174"/>
      <c r="CK30" s="174"/>
      <c r="CL30" s="174"/>
      <c r="CM30" s="174"/>
      <c r="CN30" s="174"/>
      <c r="CO30" s="174"/>
      <c r="CP30" s="174"/>
      <c r="CQ30" s="174"/>
      <c r="CR30" s="174"/>
      <c r="CS30" s="174"/>
    </row>
    <row r="31" spans="1:97" s="167" customFormat="1" ht="64" customHeight="1" x14ac:dyDescent="0.15">
      <c r="A31" s="170">
        <f t="shared" si="0"/>
        <v>26</v>
      </c>
      <c r="B31" s="250"/>
      <c r="C31" s="251"/>
      <c r="D31" s="251"/>
      <c r="E31" s="251"/>
      <c r="F31" s="252"/>
      <c r="G31" s="251"/>
      <c r="H31" s="251"/>
      <c r="I31" s="251"/>
      <c r="J31" s="251"/>
      <c r="K31" s="251"/>
      <c r="L31" s="251"/>
      <c r="M31" s="250"/>
      <c r="N31" s="251"/>
      <c r="O31" s="251"/>
      <c r="P31" s="251"/>
      <c r="Q31" s="251"/>
      <c r="R31" s="251"/>
      <c r="S31" s="251"/>
      <c r="T31" s="251"/>
      <c r="U31" s="252"/>
      <c r="V31" s="247" t="s">
        <v>369</v>
      </c>
      <c r="W31" s="248" t="s">
        <v>135</v>
      </c>
      <c r="X31" s="248" t="s">
        <v>135</v>
      </c>
      <c r="Y31" s="248" t="s">
        <v>135</v>
      </c>
      <c r="Z31" s="248" t="s">
        <v>135</v>
      </c>
      <c r="AA31" s="248" t="s">
        <v>135</v>
      </c>
      <c r="AB31" s="248" t="s">
        <v>135</v>
      </c>
      <c r="AC31" s="248" t="s">
        <v>135</v>
      </c>
      <c r="AD31" s="248" t="s">
        <v>135</v>
      </c>
      <c r="AE31" s="248" t="s">
        <v>135</v>
      </c>
      <c r="AF31" s="248" t="s">
        <v>135</v>
      </c>
      <c r="AG31" s="249" t="s">
        <v>135</v>
      </c>
      <c r="AH31" s="244" t="s">
        <v>481</v>
      </c>
      <c r="AI31" s="245"/>
      <c r="AJ31" s="245"/>
      <c r="AK31" s="245"/>
      <c r="AL31" s="245"/>
      <c r="AM31" s="245"/>
      <c r="AN31" s="245"/>
      <c r="AO31" s="245"/>
      <c r="AP31" s="245"/>
      <c r="AQ31" s="245"/>
      <c r="AR31" s="245"/>
      <c r="AS31" s="245"/>
      <c r="AT31" s="245"/>
      <c r="AU31" s="245"/>
      <c r="AV31" s="245"/>
      <c r="AW31" s="245"/>
      <c r="AX31" s="245"/>
      <c r="AY31" s="245"/>
      <c r="AZ31" s="245"/>
      <c r="BA31" s="245"/>
      <c r="BB31" s="245"/>
      <c r="BC31" s="245"/>
      <c r="BD31" s="245"/>
      <c r="BE31" s="245"/>
      <c r="BF31" s="245"/>
      <c r="BG31" s="245"/>
      <c r="BH31" s="245"/>
      <c r="BI31" s="245"/>
      <c r="BJ31" s="245"/>
      <c r="BK31" s="245"/>
      <c r="BL31" s="245"/>
      <c r="BM31" s="246"/>
      <c r="BO31" s="174"/>
      <c r="BP31" s="175"/>
      <c r="BQ31" s="175"/>
      <c r="BR31" s="175"/>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c r="CS31" s="174"/>
    </row>
    <row r="32" spans="1:97" s="167" customFormat="1" ht="52" customHeight="1" x14ac:dyDescent="0.15">
      <c r="A32" s="170">
        <f t="shared" si="0"/>
        <v>27</v>
      </c>
      <c r="B32" s="250"/>
      <c r="C32" s="251"/>
      <c r="D32" s="251"/>
      <c r="E32" s="251"/>
      <c r="F32" s="252"/>
      <c r="G32" s="251"/>
      <c r="H32" s="251"/>
      <c r="I32" s="251"/>
      <c r="J32" s="251"/>
      <c r="K32" s="251"/>
      <c r="L32" s="251"/>
      <c r="M32" s="250"/>
      <c r="N32" s="251"/>
      <c r="O32" s="251"/>
      <c r="P32" s="251"/>
      <c r="Q32" s="251"/>
      <c r="R32" s="251"/>
      <c r="S32" s="251"/>
      <c r="T32" s="251"/>
      <c r="U32" s="252"/>
      <c r="V32" s="247" t="s">
        <v>361</v>
      </c>
      <c r="W32" s="248" t="s">
        <v>361</v>
      </c>
      <c r="X32" s="248" t="s">
        <v>361</v>
      </c>
      <c r="Y32" s="248" t="s">
        <v>361</v>
      </c>
      <c r="Z32" s="248" t="s">
        <v>361</v>
      </c>
      <c r="AA32" s="248" t="s">
        <v>361</v>
      </c>
      <c r="AB32" s="248" t="s">
        <v>361</v>
      </c>
      <c r="AC32" s="248" t="s">
        <v>361</v>
      </c>
      <c r="AD32" s="248" t="s">
        <v>361</v>
      </c>
      <c r="AE32" s="248" t="s">
        <v>361</v>
      </c>
      <c r="AF32" s="248" t="s">
        <v>361</v>
      </c>
      <c r="AG32" s="249" t="s">
        <v>361</v>
      </c>
      <c r="AH32" s="244" t="s">
        <v>392</v>
      </c>
      <c r="AI32" s="245"/>
      <c r="AJ32" s="245"/>
      <c r="AK32" s="245"/>
      <c r="AL32" s="245"/>
      <c r="AM32" s="245"/>
      <c r="AN32" s="245"/>
      <c r="AO32" s="245"/>
      <c r="AP32" s="245"/>
      <c r="AQ32" s="245"/>
      <c r="AR32" s="245"/>
      <c r="AS32" s="245"/>
      <c r="AT32" s="245"/>
      <c r="AU32" s="245"/>
      <c r="AV32" s="245"/>
      <c r="AW32" s="245"/>
      <c r="AX32" s="245"/>
      <c r="AY32" s="245"/>
      <c r="AZ32" s="245"/>
      <c r="BA32" s="245"/>
      <c r="BB32" s="245"/>
      <c r="BC32" s="245"/>
      <c r="BD32" s="245"/>
      <c r="BE32" s="245"/>
      <c r="BF32" s="245"/>
      <c r="BG32" s="245"/>
      <c r="BH32" s="245"/>
      <c r="BI32" s="245"/>
      <c r="BJ32" s="245"/>
      <c r="BK32" s="245"/>
      <c r="BL32" s="245"/>
      <c r="BM32" s="246"/>
      <c r="BO32" s="174"/>
      <c r="BP32" s="175"/>
      <c r="BQ32" s="175"/>
      <c r="BR32" s="175"/>
      <c r="BS32" s="174"/>
      <c r="BT32" s="174"/>
      <c r="BU32" s="174"/>
      <c r="BV32" s="174"/>
      <c r="BW32" s="174"/>
      <c r="BX32" s="174"/>
      <c r="BY32" s="174"/>
      <c r="BZ32" s="174"/>
      <c r="CA32" s="174"/>
      <c r="CB32" s="174"/>
      <c r="CC32" s="174"/>
      <c r="CD32" s="174"/>
      <c r="CE32" s="174"/>
      <c r="CF32" s="174"/>
      <c r="CG32" s="174"/>
      <c r="CH32" s="174"/>
      <c r="CI32" s="174"/>
      <c r="CJ32" s="174"/>
      <c r="CK32" s="174"/>
      <c r="CL32" s="174"/>
      <c r="CM32" s="174"/>
      <c r="CN32" s="174"/>
      <c r="CO32" s="174"/>
      <c r="CP32" s="174"/>
      <c r="CQ32" s="174"/>
      <c r="CR32" s="174"/>
      <c r="CS32" s="174"/>
    </row>
    <row r="33" spans="1:97" s="167" customFormat="1" ht="52" customHeight="1" x14ac:dyDescent="0.15">
      <c r="A33" s="170">
        <f t="shared" si="0"/>
        <v>28</v>
      </c>
      <c r="B33" s="250"/>
      <c r="C33" s="251"/>
      <c r="D33" s="251"/>
      <c r="E33" s="251"/>
      <c r="F33" s="252"/>
      <c r="G33" s="251"/>
      <c r="H33" s="251"/>
      <c r="I33" s="251"/>
      <c r="J33" s="251"/>
      <c r="K33" s="251"/>
      <c r="L33" s="251"/>
      <c r="M33" s="250"/>
      <c r="N33" s="251"/>
      <c r="O33" s="251"/>
      <c r="P33" s="251"/>
      <c r="Q33" s="251"/>
      <c r="R33" s="251"/>
      <c r="S33" s="251"/>
      <c r="T33" s="251"/>
      <c r="U33" s="252"/>
      <c r="V33" s="247" t="s">
        <v>374</v>
      </c>
      <c r="W33" s="248" t="s">
        <v>360</v>
      </c>
      <c r="X33" s="248" t="s">
        <v>360</v>
      </c>
      <c r="Y33" s="248" t="s">
        <v>360</v>
      </c>
      <c r="Z33" s="248" t="s">
        <v>360</v>
      </c>
      <c r="AA33" s="248" t="s">
        <v>360</v>
      </c>
      <c r="AB33" s="248" t="s">
        <v>360</v>
      </c>
      <c r="AC33" s="248" t="s">
        <v>360</v>
      </c>
      <c r="AD33" s="248" t="s">
        <v>360</v>
      </c>
      <c r="AE33" s="248" t="s">
        <v>360</v>
      </c>
      <c r="AF33" s="248" t="s">
        <v>360</v>
      </c>
      <c r="AG33" s="249" t="s">
        <v>360</v>
      </c>
      <c r="AH33" s="244" t="s">
        <v>404</v>
      </c>
      <c r="AI33" s="245"/>
      <c r="AJ33" s="245"/>
      <c r="AK33" s="245"/>
      <c r="AL33" s="245"/>
      <c r="AM33" s="245"/>
      <c r="AN33" s="245"/>
      <c r="AO33" s="245"/>
      <c r="AP33" s="245"/>
      <c r="AQ33" s="245"/>
      <c r="AR33" s="245"/>
      <c r="AS33" s="245"/>
      <c r="AT33" s="245"/>
      <c r="AU33" s="245"/>
      <c r="AV33" s="245"/>
      <c r="AW33" s="245"/>
      <c r="AX33" s="245"/>
      <c r="AY33" s="245"/>
      <c r="AZ33" s="245"/>
      <c r="BA33" s="245"/>
      <c r="BB33" s="245"/>
      <c r="BC33" s="245"/>
      <c r="BD33" s="245"/>
      <c r="BE33" s="245"/>
      <c r="BF33" s="245"/>
      <c r="BG33" s="245"/>
      <c r="BH33" s="245"/>
      <c r="BI33" s="245"/>
      <c r="BJ33" s="245"/>
      <c r="BK33" s="245"/>
      <c r="BL33" s="245"/>
      <c r="BM33" s="246"/>
      <c r="BO33" s="174"/>
      <c r="BP33" s="175"/>
      <c r="BQ33" s="175"/>
      <c r="BR33" s="175"/>
      <c r="BS33" s="174"/>
      <c r="BT33" s="174"/>
      <c r="BU33" s="174"/>
      <c r="BV33" s="174"/>
      <c r="BW33" s="174"/>
      <c r="BX33" s="174"/>
      <c r="BY33" s="174"/>
      <c r="BZ33" s="174"/>
      <c r="CA33" s="174"/>
      <c r="CB33" s="174"/>
      <c r="CC33" s="174"/>
      <c r="CD33" s="174"/>
      <c r="CE33" s="174"/>
      <c r="CF33" s="174"/>
      <c r="CG33" s="174"/>
      <c r="CH33" s="174"/>
      <c r="CI33" s="174"/>
      <c r="CJ33" s="174"/>
      <c r="CK33" s="174"/>
      <c r="CL33" s="174"/>
      <c r="CM33" s="174"/>
      <c r="CN33" s="174"/>
      <c r="CO33" s="174"/>
      <c r="CP33" s="174"/>
      <c r="CQ33" s="174"/>
      <c r="CR33" s="174"/>
      <c r="CS33" s="174"/>
    </row>
    <row r="34" spans="1:97" s="167" customFormat="1" ht="52" customHeight="1" x14ac:dyDescent="0.15">
      <c r="A34" s="170">
        <f t="shared" si="0"/>
        <v>29</v>
      </c>
      <c r="B34" s="250"/>
      <c r="C34" s="251"/>
      <c r="D34" s="251"/>
      <c r="E34" s="251"/>
      <c r="F34" s="252"/>
      <c r="G34" s="251"/>
      <c r="H34" s="251"/>
      <c r="I34" s="251"/>
      <c r="J34" s="251"/>
      <c r="K34" s="251"/>
      <c r="L34" s="251"/>
      <c r="M34" s="250"/>
      <c r="N34" s="251"/>
      <c r="O34" s="251"/>
      <c r="P34" s="251"/>
      <c r="Q34" s="251"/>
      <c r="R34" s="251"/>
      <c r="S34" s="251"/>
      <c r="T34" s="251"/>
      <c r="U34" s="252"/>
      <c r="V34" s="247" t="s">
        <v>371</v>
      </c>
      <c r="W34" s="248" t="s">
        <v>137</v>
      </c>
      <c r="X34" s="248" t="s">
        <v>137</v>
      </c>
      <c r="Y34" s="248" t="s">
        <v>137</v>
      </c>
      <c r="Z34" s="248" t="s">
        <v>137</v>
      </c>
      <c r="AA34" s="248" t="s">
        <v>137</v>
      </c>
      <c r="AB34" s="248" t="s">
        <v>137</v>
      </c>
      <c r="AC34" s="248" t="s">
        <v>137</v>
      </c>
      <c r="AD34" s="248" t="s">
        <v>137</v>
      </c>
      <c r="AE34" s="248" t="s">
        <v>137</v>
      </c>
      <c r="AF34" s="248" t="s">
        <v>137</v>
      </c>
      <c r="AG34" s="249" t="s">
        <v>137</v>
      </c>
      <c r="AH34" s="244" t="s">
        <v>393</v>
      </c>
      <c r="AI34" s="245"/>
      <c r="AJ34" s="245"/>
      <c r="AK34" s="245"/>
      <c r="AL34" s="245"/>
      <c r="AM34" s="245"/>
      <c r="AN34" s="245"/>
      <c r="AO34" s="245"/>
      <c r="AP34" s="245"/>
      <c r="AQ34" s="245"/>
      <c r="AR34" s="245"/>
      <c r="AS34" s="245"/>
      <c r="AT34" s="245"/>
      <c r="AU34" s="245"/>
      <c r="AV34" s="245"/>
      <c r="AW34" s="245"/>
      <c r="AX34" s="245"/>
      <c r="AY34" s="245"/>
      <c r="AZ34" s="245"/>
      <c r="BA34" s="245"/>
      <c r="BB34" s="245"/>
      <c r="BC34" s="245"/>
      <c r="BD34" s="245"/>
      <c r="BE34" s="245"/>
      <c r="BF34" s="245"/>
      <c r="BG34" s="245"/>
      <c r="BH34" s="245"/>
      <c r="BI34" s="245"/>
      <c r="BJ34" s="245"/>
      <c r="BK34" s="245"/>
      <c r="BL34" s="245"/>
      <c r="BM34" s="246"/>
      <c r="BO34" s="174"/>
      <c r="BP34" s="175"/>
      <c r="BQ34" s="175"/>
      <c r="BR34" s="175"/>
      <c r="BS34" s="174"/>
      <c r="BT34" s="174"/>
      <c r="BU34" s="174"/>
      <c r="BV34" s="174"/>
      <c r="BW34" s="174"/>
      <c r="BX34" s="174"/>
      <c r="BY34" s="174"/>
      <c r="BZ34" s="174"/>
      <c r="CA34" s="174"/>
      <c r="CB34" s="174"/>
      <c r="CC34" s="174"/>
      <c r="CD34" s="174"/>
      <c r="CE34" s="174"/>
      <c r="CF34" s="174"/>
      <c r="CG34" s="174"/>
      <c r="CH34" s="174"/>
      <c r="CI34" s="174"/>
      <c r="CJ34" s="174"/>
      <c r="CK34" s="174"/>
      <c r="CL34" s="174"/>
      <c r="CM34" s="174"/>
      <c r="CN34" s="174"/>
      <c r="CO34" s="174"/>
      <c r="CP34" s="174"/>
      <c r="CQ34" s="174"/>
      <c r="CR34" s="174"/>
      <c r="CS34" s="174"/>
    </row>
    <row r="35" spans="1:97" s="167" customFormat="1" ht="52" customHeight="1" x14ac:dyDescent="0.15">
      <c r="A35" s="170">
        <f t="shared" si="0"/>
        <v>30</v>
      </c>
      <c r="B35" s="250"/>
      <c r="C35" s="251"/>
      <c r="D35" s="251"/>
      <c r="E35" s="251"/>
      <c r="F35" s="252"/>
      <c r="G35" s="251"/>
      <c r="H35" s="251"/>
      <c r="I35" s="251"/>
      <c r="J35" s="251"/>
      <c r="K35" s="251"/>
      <c r="L35" s="251"/>
      <c r="M35" s="250"/>
      <c r="N35" s="251"/>
      <c r="O35" s="251"/>
      <c r="P35" s="251"/>
      <c r="Q35" s="251"/>
      <c r="R35" s="251"/>
      <c r="S35" s="251"/>
      <c r="T35" s="251"/>
      <c r="U35" s="252"/>
      <c r="V35" s="260" t="s">
        <v>375</v>
      </c>
      <c r="W35" s="260" t="s">
        <v>140</v>
      </c>
      <c r="X35" s="260" t="s">
        <v>140</v>
      </c>
      <c r="Y35" s="260" t="s">
        <v>140</v>
      </c>
      <c r="Z35" s="260" t="s">
        <v>140</v>
      </c>
      <c r="AA35" s="260" t="s">
        <v>140</v>
      </c>
      <c r="AB35" s="260" t="s">
        <v>140</v>
      </c>
      <c r="AC35" s="260" t="s">
        <v>140</v>
      </c>
      <c r="AD35" s="260" t="s">
        <v>140</v>
      </c>
      <c r="AE35" s="260" t="s">
        <v>140</v>
      </c>
      <c r="AF35" s="260" t="s">
        <v>140</v>
      </c>
      <c r="AG35" s="260" t="s">
        <v>140</v>
      </c>
      <c r="AH35" s="238" t="s">
        <v>469</v>
      </c>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239"/>
      <c r="BG35" s="239"/>
      <c r="BH35" s="239"/>
      <c r="BI35" s="239"/>
      <c r="BJ35" s="239"/>
      <c r="BK35" s="239"/>
      <c r="BL35" s="239"/>
      <c r="BM35" s="240"/>
      <c r="BO35" s="174"/>
      <c r="BP35" s="175"/>
      <c r="BQ35" s="175"/>
      <c r="BR35" s="175"/>
      <c r="BS35" s="174"/>
      <c r="BT35" s="174"/>
      <c r="BU35" s="174"/>
      <c r="BV35" s="174"/>
      <c r="BW35" s="174"/>
      <c r="BX35" s="174"/>
      <c r="BY35" s="174"/>
      <c r="BZ35" s="174"/>
      <c r="CA35" s="174"/>
      <c r="CB35" s="174"/>
      <c r="CC35" s="174"/>
      <c r="CD35" s="174"/>
      <c r="CE35" s="174"/>
      <c r="CF35" s="174"/>
      <c r="CG35" s="174"/>
      <c r="CH35" s="174"/>
      <c r="CI35" s="174"/>
      <c r="CJ35" s="174"/>
      <c r="CK35" s="174"/>
      <c r="CL35" s="174"/>
      <c r="CM35" s="174"/>
      <c r="CN35" s="174"/>
      <c r="CO35" s="174"/>
      <c r="CP35" s="174"/>
      <c r="CQ35" s="174"/>
      <c r="CR35" s="174"/>
      <c r="CS35" s="174"/>
    </row>
    <row r="36" spans="1:97" s="167" customFormat="1" ht="52" customHeight="1" x14ac:dyDescent="0.15">
      <c r="A36" s="170">
        <f t="shared" si="0"/>
        <v>31</v>
      </c>
      <c r="B36" s="250"/>
      <c r="C36" s="251"/>
      <c r="D36" s="251"/>
      <c r="E36" s="251"/>
      <c r="F36" s="252"/>
      <c r="G36" s="251"/>
      <c r="H36" s="251"/>
      <c r="I36" s="251"/>
      <c r="J36" s="251"/>
      <c r="K36" s="251"/>
      <c r="L36" s="251"/>
      <c r="M36" s="250"/>
      <c r="N36" s="251"/>
      <c r="O36" s="251"/>
      <c r="P36" s="251"/>
      <c r="Q36" s="251"/>
      <c r="R36" s="251"/>
      <c r="S36" s="251"/>
      <c r="T36" s="251"/>
      <c r="U36" s="252"/>
      <c r="V36" s="260"/>
      <c r="W36" s="260"/>
      <c r="X36" s="260"/>
      <c r="Y36" s="260"/>
      <c r="Z36" s="260"/>
      <c r="AA36" s="260"/>
      <c r="AB36" s="260"/>
      <c r="AC36" s="260"/>
      <c r="AD36" s="260"/>
      <c r="AE36" s="260"/>
      <c r="AF36" s="260"/>
      <c r="AG36" s="260"/>
      <c r="AH36" s="238" t="s">
        <v>405</v>
      </c>
      <c r="AI36" s="239"/>
      <c r="AJ36" s="239"/>
      <c r="AK36" s="239"/>
      <c r="AL36" s="239"/>
      <c r="AM36" s="239"/>
      <c r="AN36" s="239"/>
      <c r="AO36" s="239"/>
      <c r="AP36" s="239"/>
      <c r="AQ36" s="239"/>
      <c r="AR36" s="239"/>
      <c r="AS36" s="239"/>
      <c r="AT36" s="239"/>
      <c r="AU36" s="239"/>
      <c r="AV36" s="239"/>
      <c r="AW36" s="239"/>
      <c r="AX36" s="239"/>
      <c r="AY36" s="239"/>
      <c r="AZ36" s="239"/>
      <c r="BA36" s="239"/>
      <c r="BB36" s="239"/>
      <c r="BC36" s="239"/>
      <c r="BD36" s="239"/>
      <c r="BE36" s="239"/>
      <c r="BF36" s="239"/>
      <c r="BG36" s="239"/>
      <c r="BH36" s="239"/>
      <c r="BI36" s="239"/>
      <c r="BJ36" s="239"/>
      <c r="BK36" s="239"/>
      <c r="BL36" s="239"/>
      <c r="BM36" s="240"/>
      <c r="BO36" s="174"/>
      <c r="BP36" s="175"/>
      <c r="BQ36" s="175"/>
      <c r="BR36" s="175"/>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c r="CS36" s="174"/>
    </row>
    <row r="37" spans="1:97" s="167" customFormat="1" ht="75" customHeight="1" x14ac:dyDescent="0.15">
      <c r="A37" s="170">
        <f t="shared" si="0"/>
        <v>32</v>
      </c>
      <c r="B37" s="250"/>
      <c r="C37" s="251"/>
      <c r="D37" s="251"/>
      <c r="E37" s="251"/>
      <c r="F37" s="252"/>
      <c r="G37" s="251"/>
      <c r="H37" s="251"/>
      <c r="I37" s="251"/>
      <c r="J37" s="251"/>
      <c r="K37" s="251"/>
      <c r="L37" s="251"/>
      <c r="M37" s="250"/>
      <c r="N37" s="251"/>
      <c r="O37" s="251"/>
      <c r="P37" s="251"/>
      <c r="Q37" s="251"/>
      <c r="R37" s="251"/>
      <c r="S37" s="251"/>
      <c r="T37" s="251"/>
      <c r="U37" s="252"/>
      <c r="V37" s="247"/>
      <c r="W37" s="248"/>
      <c r="X37" s="248"/>
      <c r="Y37" s="248"/>
      <c r="Z37" s="248"/>
      <c r="AA37" s="248"/>
      <c r="AB37" s="248"/>
      <c r="AC37" s="248"/>
      <c r="AD37" s="248"/>
      <c r="AE37" s="248"/>
      <c r="AF37" s="248"/>
      <c r="AG37" s="249"/>
      <c r="AH37" s="238" t="s">
        <v>459</v>
      </c>
      <c r="AI37" s="239"/>
      <c r="AJ37" s="239"/>
      <c r="AK37" s="239"/>
      <c r="AL37" s="239"/>
      <c r="AM37" s="239"/>
      <c r="AN37" s="239"/>
      <c r="AO37" s="239"/>
      <c r="AP37" s="239"/>
      <c r="AQ37" s="239"/>
      <c r="AR37" s="239"/>
      <c r="AS37" s="239"/>
      <c r="AT37" s="239"/>
      <c r="AU37" s="239"/>
      <c r="AV37" s="239"/>
      <c r="AW37" s="239"/>
      <c r="AX37" s="239"/>
      <c r="AY37" s="239"/>
      <c r="AZ37" s="239"/>
      <c r="BA37" s="239"/>
      <c r="BB37" s="239"/>
      <c r="BC37" s="239"/>
      <c r="BD37" s="239"/>
      <c r="BE37" s="239"/>
      <c r="BF37" s="239"/>
      <c r="BG37" s="239"/>
      <c r="BH37" s="239"/>
      <c r="BI37" s="239"/>
      <c r="BJ37" s="239"/>
      <c r="BK37" s="239"/>
      <c r="BL37" s="239"/>
      <c r="BM37" s="240"/>
      <c r="BO37" s="174"/>
      <c r="BP37" s="175"/>
      <c r="BQ37" s="175"/>
      <c r="BR37" s="175"/>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c r="CS37" s="174"/>
    </row>
    <row r="38" spans="1:97" s="167" customFormat="1" ht="52" customHeight="1" x14ac:dyDescent="0.15">
      <c r="A38" s="170">
        <f t="shared" si="0"/>
        <v>33</v>
      </c>
      <c r="B38" s="250"/>
      <c r="C38" s="251"/>
      <c r="D38" s="251"/>
      <c r="E38" s="251"/>
      <c r="F38" s="252"/>
      <c r="G38" s="251"/>
      <c r="H38" s="251"/>
      <c r="I38" s="251"/>
      <c r="J38" s="251"/>
      <c r="K38" s="251"/>
      <c r="L38" s="251"/>
      <c r="M38" s="250"/>
      <c r="N38" s="251"/>
      <c r="O38" s="251"/>
      <c r="P38" s="251"/>
      <c r="Q38" s="251"/>
      <c r="R38" s="251"/>
      <c r="S38" s="251"/>
      <c r="T38" s="251"/>
      <c r="U38" s="252"/>
      <c r="V38" s="247" t="s">
        <v>376</v>
      </c>
      <c r="W38" s="248" t="s">
        <v>142</v>
      </c>
      <c r="X38" s="248" t="s">
        <v>142</v>
      </c>
      <c r="Y38" s="248" t="s">
        <v>142</v>
      </c>
      <c r="Z38" s="248" t="s">
        <v>142</v>
      </c>
      <c r="AA38" s="248" t="s">
        <v>142</v>
      </c>
      <c r="AB38" s="248" t="s">
        <v>142</v>
      </c>
      <c r="AC38" s="248" t="s">
        <v>142</v>
      </c>
      <c r="AD38" s="248" t="s">
        <v>142</v>
      </c>
      <c r="AE38" s="248" t="s">
        <v>142</v>
      </c>
      <c r="AF38" s="248" t="s">
        <v>142</v>
      </c>
      <c r="AG38" s="249" t="s">
        <v>142</v>
      </c>
      <c r="AH38" s="238" t="s">
        <v>406</v>
      </c>
      <c r="AI38" s="239"/>
      <c r="AJ38" s="239"/>
      <c r="AK38" s="239"/>
      <c r="AL38" s="239"/>
      <c r="AM38" s="239"/>
      <c r="AN38" s="239"/>
      <c r="AO38" s="239"/>
      <c r="AP38" s="239"/>
      <c r="AQ38" s="239"/>
      <c r="AR38" s="239"/>
      <c r="AS38" s="239"/>
      <c r="AT38" s="239"/>
      <c r="AU38" s="239"/>
      <c r="AV38" s="239"/>
      <c r="AW38" s="239"/>
      <c r="AX38" s="239"/>
      <c r="AY38" s="239"/>
      <c r="AZ38" s="239"/>
      <c r="BA38" s="239"/>
      <c r="BB38" s="239"/>
      <c r="BC38" s="239"/>
      <c r="BD38" s="239"/>
      <c r="BE38" s="239"/>
      <c r="BF38" s="239"/>
      <c r="BG38" s="239"/>
      <c r="BH38" s="239"/>
      <c r="BI38" s="239"/>
      <c r="BJ38" s="239"/>
      <c r="BK38" s="239"/>
      <c r="BL38" s="239"/>
      <c r="BM38" s="240"/>
      <c r="BO38" s="174"/>
      <c r="BP38" s="175"/>
      <c r="BQ38" s="175"/>
      <c r="BR38" s="175"/>
      <c r="BS38" s="174"/>
      <c r="BT38" s="174"/>
      <c r="BU38" s="174"/>
      <c r="BV38" s="174"/>
      <c r="BW38" s="174"/>
      <c r="BX38" s="174"/>
      <c r="BY38" s="174"/>
      <c r="BZ38" s="174"/>
      <c r="CA38" s="174"/>
      <c r="CB38" s="174"/>
      <c r="CC38" s="174"/>
      <c r="CD38" s="174"/>
      <c r="CE38" s="174"/>
      <c r="CF38" s="174"/>
      <c r="CG38" s="174"/>
      <c r="CH38" s="174"/>
      <c r="CI38" s="174"/>
      <c r="CJ38" s="174"/>
      <c r="CK38" s="174"/>
      <c r="CL38" s="174"/>
      <c r="CM38" s="174"/>
      <c r="CN38" s="174"/>
      <c r="CO38" s="174"/>
      <c r="CP38" s="174"/>
      <c r="CQ38" s="174"/>
      <c r="CR38" s="174"/>
      <c r="CS38" s="174"/>
    </row>
    <row r="39" spans="1:97" s="167" customFormat="1" ht="52" customHeight="1" x14ac:dyDescent="0.15">
      <c r="A39" s="170">
        <f t="shared" si="0"/>
        <v>34</v>
      </c>
      <c r="B39" s="250"/>
      <c r="C39" s="251"/>
      <c r="D39" s="251"/>
      <c r="E39" s="251"/>
      <c r="F39" s="252"/>
      <c r="G39" s="251"/>
      <c r="H39" s="251"/>
      <c r="I39" s="251"/>
      <c r="J39" s="251"/>
      <c r="K39" s="251"/>
      <c r="L39" s="251"/>
      <c r="M39" s="250"/>
      <c r="N39" s="251"/>
      <c r="O39" s="251"/>
      <c r="P39" s="251"/>
      <c r="Q39" s="251"/>
      <c r="R39" s="251"/>
      <c r="S39" s="251"/>
      <c r="T39" s="251"/>
      <c r="U39" s="252"/>
      <c r="V39" s="260" t="s">
        <v>372</v>
      </c>
      <c r="W39" s="260" t="s">
        <v>138</v>
      </c>
      <c r="X39" s="260" t="s">
        <v>138</v>
      </c>
      <c r="Y39" s="260" t="s">
        <v>138</v>
      </c>
      <c r="Z39" s="260" t="s">
        <v>138</v>
      </c>
      <c r="AA39" s="260" t="s">
        <v>138</v>
      </c>
      <c r="AB39" s="260" t="s">
        <v>138</v>
      </c>
      <c r="AC39" s="260" t="s">
        <v>138</v>
      </c>
      <c r="AD39" s="260" t="s">
        <v>138</v>
      </c>
      <c r="AE39" s="260" t="s">
        <v>138</v>
      </c>
      <c r="AF39" s="260" t="s">
        <v>138</v>
      </c>
      <c r="AG39" s="260" t="s">
        <v>138</v>
      </c>
      <c r="AH39" s="238" t="s">
        <v>467</v>
      </c>
      <c r="AI39" s="239"/>
      <c r="AJ39" s="239"/>
      <c r="AK39" s="239"/>
      <c r="AL39" s="239"/>
      <c r="AM39" s="239"/>
      <c r="AN39" s="239"/>
      <c r="AO39" s="239"/>
      <c r="AP39" s="239"/>
      <c r="AQ39" s="239"/>
      <c r="AR39" s="239"/>
      <c r="AS39" s="239"/>
      <c r="AT39" s="239"/>
      <c r="AU39" s="239"/>
      <c r="AV39" s="239"/>
      <c r="AW39" s="239"/>
      <c r="AX39" s="239"/>
      <c r="AY39" s="239"/>
      <c r="AZ39" s="239"/>
      <c r="BA39" s="239"/>
      <c r="BB39" s="239"/>
      <c r="BC39" s="239"/>
      <c r="BD39" s="239"/>
      <c r="BE39" s="239"/>
      <c r="BF39" s="239"/>
      <c r="BG39" s="239"/>
      <c r="BH39" s="239"/>
      <c r="BI39" s="239"/>
      <c r="BJ39" s="239"/>
      <c r="BK39" s="239"/>
      <c r="BL39" s="239"/>
      <c r="BM39" s="240"/>
      <c r="BO39" s="174"/>
      <c r="BP39" s="175"/>
      <c r="BQ39" s="175"/>
      <c r="BR39" s="175"/>
      <c r="BS39" s="174"/>
      <c r="BT39" s="174"/>
      <c r="BU39" s="174"/>
      <c r="BV39" s="174"/>
      <c r="BW39" s="174"/>
      <c r="BX39" s="174"/>
      <c r="BY39" s="174"/>
      <c r="BZ39" s="174"/>
      <c r="CA39" s="174"/>
      <c r="CB39" s="174"/>
      <c r="CC39" s="174"/>
      <c r="CD39" s="174"/>
      <c r="CE39" s="174"/>
      <c r="CF39" s="174"/>
      <c r="CG39" s="174"/>
      <c r="CH39" s="174"/>
      <c r="CI39" s="174"/>
      <c r="CJ39" s="174"/>
      <c r="CK39" s="174"/>
      <c r="CL39" s="174"/>
      <c r="CM39" s="174"/>
      <c r="CN39" s="174"/>
      <c r="CO39" s="174"/>
      <c r="CP39" s="174"/>
      <c r="CQ39" s="174"/>
      <c r="CR39" s="174"/>
      <c r="CS39" s="174"/>
    </row>
    <row r="40" spans="1:97" s="167" customFormat="1" ht="52" customHeight="1" x14ac:dyDescent="0.15">
      <c r="A40" s="170">
        <f t="shared" si="0"/>
        <v>35</v>
      </c>
      <c r="B40" s="250"/>
      <c r="C40" s="251"/>
      <c r="D40" s="251"/>
      <c r="E40" s="251"/>
      <c r="F40" s="252"/>
      <c r="G40" s="251"/>
      <c r="H40" s="251"/>
      <c r="I40" s="251"/>
      <c r="J40" s="251"/>
      <c r="K40" s="251"/>
      <c r="L40" s="251"/>
      <c r="M40" s="238"/>
      <c r="N40" s="239"/>
      <c r="O40" s="239"/>
      <c r="P40" s="239"/>
      <c r="Q40" s="239"/>
      <c r="R40" s="239"/>
      <c r="S40" s="239"/>
      <c r="T40" s="239"/>
      <c r="U40" s="240"/>
      <c r="V40" s="247"/>
      <c r="W40" s="248"/>
      <c r="X40" s="248"/>
      <c r="Y40" s="248"/>
      <c r="Z40" s="248"/>
      <c r="AA40" s="248"/>
      <c r="AB40" s="248"/>
      <c r="AC40" s="248"/>
      <c r="AD40" s="248"/>
      <c r="AE40" s="248"/>
      <c r="AF40" s="248"/>
      <c r="AG40" s="249"/>
      <c r="AH40" s="238" t="s">
        <v>407</v>
      </c>
      <c r="AI40" s="239"/>
      <c r="AJ40" s="239"/>
      <c r="AK40" s="239"/>
      <c r="AL40" s="239"/>
      <c r="AM40" s="239"/>
      <c r="AN40" s="239"/>
      <c r="AO40" s="239"/>
      <c r="AP40" s="239"/>
      <c r="AQ40" s="239"/>
      <c r="AR40" s="239"/>
      <c r="AS40" s="239"/>
      <c r="AT40" s="239"/>
      <c r="AU40" s="239"/>
      <c r="AV40" s="239"/>
      <c r="AW40" s="239"/>
      <c r="AX40" s="239"/>
      <c r="AY40" s="239"/>
      <c r="AZ40" s="239"/>
      <c r="BA40" s="239"/>
      <c r="BB40" s="239"/>
      <c r="BC40" s="239"/>
      <c r="BD40" s="239"/>
      <c r="BE40" s="239"/>
      <c r="BF40" s="239"/>
      <c r="BG40" s="239"/>
      <c r="BH40" s="239"/>
      <c r="BI40" s="239"/>
      <c r="BJ40" s="239"/>
      <c r="BK40" s="239"/>
      <c r="BL40" s="239"/>
      <c r="BM40" s="240"/>
      <c r="BO40" s="174"/>
      <c r="BP40" s="175"/>
      <c r="BQ40" s="175"/>
      <c r="BR40" s="175"/>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c r="CS40" s="174"/>
    </row>
    <row r="41" spans="1:97" s="167" customFormat="1" ht="58" customHeight="1" x14ac:dyDescent="0.15">
      <c r="A41" s="170">
        <f t="shared" si="0"/>
        <v>36</v>
      </c>
      <c r="B41" s="250"/>
      <c r="C41" s="251"/>
      <c r="D41" s="251"/>
      <c r="E41" s="251"/>
      <c r="F41" s="252"/>
      <c r="G41" s="251"/>
      <c r="H41" s="251"/>
      <c r="I41" s="251"/>
      <c r="J41" s="251"/>
      <c r="K41" s="251"/>
      <c r="L41" s="251"/>
      <c r="M41" s="250" t="s">
        <v>346</v>
      </c>
      <c r="N41" s="251"/>
      <c r="O41" s="251"/>
      <c r="P41" s="251"/>
      <c r="Q41" s="251"/>
      <c r="R41" s="251"/>
      <c r="S41" s="251"/>
      <c r="T41" s="251"/>
      <c r="U41" s="252"/>
      <c r="V41" s="259" t="s">
        <v>147</v>
      </c>
      <c r="W41" s="259"/>
      <c r="X41" s="259"/>
      <c r="Y41" s="259"/>
      <c r="Z41" s="259"/>
      <c r="AA41" s="259"/>
      <c r="AB41" s="259"/>
      <c r="AC41" s="259"/>
      <c r="AD41" s="259"/>
      <c r="AE41" s="259"/>
      <c r="AF41" s="259"/>
      <c r="AG41" s="259"/>
      <c r="AH41" s="238" t="s">
        <v>470</v>
      </c>
      <c r="AI41" s="239"/>
      <c r="AJ41" s="239"/>
      <c r="AK41" s="239"/>
      <c r="AL41" s="239"/>
      <c r="AM41" s="239"/>
      <c r="AN41" s="239"/>
      <c r="AO41" s="239"/>
      <c r="AP41" s="239"/>
      <c r="AQ41" s="239"/>
      <c r="AR41" s="239"/>
      <c r="AS41" s="239"/>
      <c r="AT41" s="239"/>
      <c r="AU41" s="239"/>
      <c r="AV41" s="239"/>
      <c r="AW41" s="239"/>
      <c r="AX41" s="239"/>
      <c r="AY41" s="239"/>
      <c r="AZ41" s="239"/>
      <c r="BA41" s="239"/>
      <c r="BB41" s="239"/>
      <c r="BC41" s="239"/>
      <c r="BD41" s="239"/>
      <c r="BE41" s="239"/>
      <c r="BF41" s="239"/>
      <c r="BG41" s="239"/>
      <c r="BH41" s="239"/>
      <c r="BI41" s="239"/>
      <c r="BJ41" s="239"/>
      <c r="BK41" s="239"/>
      <c r="BL41" s="239"/>
      <c r="BM41" s="240"/>
      <c r="BO41" s="174"/>
      <c r="BP41" s="175"/>
      <c r="BQ41" s="175"/>
      <c r="BR41" s="175"/>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c r="CR41" s="174"/>
      <c r="CS41" s="174"/>
    </row>
    <row r="42" spans="1:97" s="167" customFormat="1" ht="52" customHeight="1" x14ac:dyDescent="0.15">
      <c r="A42" s="170">
        <f t="shared" si="0"/>
        <v>37</v>
      </c>
      <c r="B42" s="250"/>
      <c r="C42" s="251"/>
      <c r="D42" s="251"/>
      <c r="E42" s="251"/>
      <c r="F42" s="252"/>
      <c r="G42" s="251"/>
      <c r="H42" s="251"/>
      <c r="I42" s="251"/>
      <c r="J42" s="251"/>
      <c r="K42" s="251"/>
      <c r="L42" s="251"/>
      <c r="M42" s="250"/>
      <c r="N42" s="251"/>
      <c r="O42" s="251"/>
      <c r="P42" s="251"/>
      <c r="Q42" s="251"/>
      <c r="R42" s="251"/>
      <c r="S42" s="251"/>
      <c r="T42" s="251"/>
      <c r="U42" s="252"/>
      <c r="V42" s="256"/>
      <c r="W42" s="257"/>
      <c r="X42" s="257"/>
      <c r="Y42" s="257"/>
      <c r="Z42" s="257"/>
      <c r="AA42" s="257"/>
      <c r="AB42" s="257"/>
      <c r="AC42" s="257"/>
      <c r="AD42" s="257"/>
      <c r="AE42" s="257"/>
      <c r="AF42" s="257"/>
      <c r="AG42" s="258"/>
      <c r="AH42" s="238" t="s">
        <v>408</v>
      </c>
      <c r="AI42" s="239"/>
      <c r="AJ42" s="239"/>
      <c r="AK42" s="239"/>
      <c r="AL42" s="239"/>
      <c r="AM42" s="239"/>
      <c r="AN42" s="239"/>
      <c r="AO42" s="239"/>
      <c r="AP42" s="239"/>
      <c r="AQ42" s="239"/>
      <c r="AR42" s="239"/>
      <c r="AS42" s="239"/>
      <c r="AT42" s="239"/>
      <c r="AU42" s="239"/>
      <c r="AV42" s="239"/>
      <c r="AW42" s="239"/>
      <c r="AX42" s="239"/>
      <c r="AY42" s="239"/>
      <c r="AZ42" s="239"/>
      <c r="BA42" s="239"/>
      <c r="BB42" s="239"/>
      <c r="BC42" s="239"/>
      <c r="BD42" s="239"/>
      <c r="BE42" s="239"/>
      <c r="BF42" s="239"/>
      <c r="BG42" s="239"/>
      <c r="BH42" s="239"/>
      <c r="BI42" s="239"/>
      <c r="BJ42" s="239"/>
      <c r="BK42" s="239"/>
      <c r="BL42" s="239"/>
      <c r="BM42" s="240"/>
      <c r="BO42" s="174"/>
      <c r="BP42" s="175"/>
      <c r="BQ42" s="175"/>
      <c r="BR42" s="175"/>
      <c r="BS42" s="174"/>
      <c r="BT42" s="174"/>
      <c r="BU42" s="174"/>
      <c r="BV42" s="174"/>
      <c r="BW42" s="174"/>
      <c r="BX42" s="174"/>
      <c r="BY42" s="174"/>
      <c r="BZ42" s="174"/>
      <c r="CA42" s="174"/>
      <c r="CB42" s="174"/>
      <c r="CC42" s="174"/>
      <c r="CD42" s="174"/>
      <c r="CE42" s="174"/>
      <c r="CF42" s="174"/>
      <c r="CG42" s="174"/>
      <c r="CH42" s="174"/>
      <c r="CI42" s="174"/>
      <c r="CJ42" s="174"/>
      <c r="CK42" s="174"/>
      <c r="CL42" s="174"/>
      <c r="CM42" s="174"/>
      <c r="CN42" s="174"/>
      <c r="CO42" s="174"/>
      <c r="CP42" s="174"/>
      <c r="CQ42" s="174"/>
      <c r="CR42" s="174"/>
      <c r="CS42" s="174"/>
    </row>
    <row r="43" spans="1:97" s="167" customFormat="1" ht="75" customHeight="1" x14ac:dyDescent="0.15">
      <c r="A43" s="170">
        <f t="shared" si="0"/>
        <v>38</v>
      </c>
      <c r="B43" s="250"/>
      <c r="C43" s="251"/>
      <c r="D43" s="251"/>
      <c r="E43" s="251"/>
      <c r="F43" s="252"/>
      <c r="G43" s="251"/>
      <c r="H43" s="251"/>
      <c r="I43" s="251"/>
      <c r="J43" s="251"/>
      <c r="K43" s="251"/>
      <c r="L43" s="251"/>
      <c r="M43" s="250"/>
      <c r="N43" s="251"/>
      <c r="O43" s="251"/>
      <c r="P43" s="251"/>
      <c r="Q43" s="251"/>
      <c r="R43" s="251"/>
      <c r="S43" s="251"/>
      <c r="T43" s="251"/>
      <c r="U43" s="252"/>
      <c r="V43" s="259" t="s">
        <v>148</v>
      </c>
      <c r="W43" s="259" t="s">
        <v>148</v>
      </c>
      <c r="X43" s="259" t="s">
        <v>148</v>
      </c>
      <c r="Y43" s="259" t="s">
        <v>148</v>
      </c>
      <c r="Z43" s="259" t="s">
        <v>148</v>
      </c>
      <c r="AA43" s="259" t="s">
        <v>148</v>
      </c>
      <c r="AB43" s="259" t="s">
        <v>148</v>
      </c>
      <c r="AC43" s="259" t="s">
        <v>148</v>
      </c>
      <c r="AD43" s="259" t="s">
        <v>148</v>
      </c>
      <c r="AE43" s="259" t="s">
        <v>148</v>
      </c>
      <c r="AF43" s="259" t="s">
        <v>148</v>
      </c>
      <c r="AG43" s="259" t="s">
        <v>148</v>
      </c>
      <c r="AH43" s="238" t="s">
        <v>409</v>
      </c>
      <c r="AI43" s="239"/>
      <c r="AJ43" s="239"/>
      <c r="AK43" s="239"/>
      <c r="AL43" s="239"/>
      <c r="AM43" s="239"/>
      <c r="AN43" s="239"/>
      <c r="AO43" s="239"/>
      <c r="AP43" s="239"/>
      <c r="AQ43" s="239"/>
      <c r="AR43" s="239"/>
      <c r="AS43" s="239"/>
      <c r="AT43" s="239"/>
      <c r="AU43" s="239"/>
      <c r="AV43" s="239"/>
      <c r="AW43" s="239"/>
      <c r="AX43" s="239"/>
      <c r="AY43" s="239"/>
      <c r="AZ43" s="239"/>
      <c r="BA43" s="239"/>
      <c r="BB43" s="239"/>
      <c r="BC43" s="239"/>
      <c r="BD43" s="239"/>
      <c r="BE43" s="239"/>
      <c r="BF43" s="239"/>
      <c r="BG43" s="239"/>
      <c r="BH43" s="239"/>
      <c r="BI43" s="239"/>
      <c r="BJ43" s="239"/>
      <c r="BK43" s="239"/>
      <c r="BL43" s="239"/>
      <c r="BM43" s="240"/>
      <c r="BO43" s="174"/>
      <c r="BP43" s="175"/>
      <c r="BQ43" s="175"/>
      <c r="BR43" s="175"/>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c r="CS43" s="174"/>
    </row>
    <row r="44" spans="1:97" s="167" customFormat="1" ht="58" customHeight="1" x14ac:dyDescent="0.15">
      <c r="A44" s="170">
        <f t="shared" si="0"/>
        <v>39</v>
      </c>
      <c r="B44" s="250"/>
      <c r="C44" s="251"/>
      <c r="D44" s="251"/>
      <c r="E44" s="251"/>
      <c r="F44" s="252"/>
      <c r="G44" s="251"/>
      <c r="H44" s="251"/>
      <c r="I44" s="251"/>
      <c r="J44" s="251"/>
      <c r="K44" s="251"/>
      <c r="L44" s="251"/>
      <c r="M44" s="250"/>
      <c r="N44" s="251"/>
      <c r="O44" s="251"/>
      <c r="P44" s="251"/>
      <c r="Q44" s="251"/>
      <c r="R44" s="251"/>
      <c r="S44" s="251"/>
      <c r="T44" s="251"/>
      <c r="U44" s="252"/>
      <c r="V44" s="259"/>
      <c r="W44" s="259"/>
      <c r="X44" s="259"/>
      <c r="Y44" s="259"/>
      <c r="Z44" s="259"/>
      <c r="AA44" s="259"/>
      <c r="AB44" s="259"/>
      <c r="AC44" s="259"/>
      <c r="AD44" s="259"/>
      <c r="AE44" s="259"/>
      <c r="AF44" s="259"/>
      <c r="AG44" s="259"/>
      <c r="AH44" s="238" t="s">
        <v>410</v>
      </c>
      <c r="AI44" s="239"/>
      <c r="AJ44" s="239"/>
      <c r="AK44" s="239"/>
      <c r="AL44" s="239"/>
      <c r="AM44" s="239"/>
      <c r="AN44" s="239"/>
      <c r="AO44" s="239"/>
      <c r="AP44" s="239"/>
      <c r="AQ44" s="239"/>
      <c r="AR44" s="239"/>
      <c r="AS44" s="239"/>
      <c r="AT44" s="239"/>
      <c r="AU44" s="239"/>
      <c r="AV44" s="239"/>
      <c r="AW44" s="239"/>
      <c r="AX44" s="239"/>
      <c r="AY44" s="239"/>
      <c r="AZ44" s="239"/>
      <c r="BA44" s="239"/>
      <c r="BB44" s="239"/>
      <c r="BC44" s="239"/>
      <c r="BD44" s="239"/>
      <c r="BE44" s="239"/>
      <c r="BF44" s="239"/>
      <c r="BG44" s="239"/>
      <c r="BH44" s="239"/>
      <c r="BI44" s="239"/>
      <c r="BJ44" s="239"/>
      <c r="BK44" s="239"/>
      <c r="BL44" s="239"/>
      <c r="BM44" s="240"/>
      <c r="BO44" s="174"/>
      <c r="BP44" s="175"/>
      <c r="BQ44" s="175"/>
      <c r="BR44" s="175"/>
      <c r="BS44" s="174"/>
      <c r="BT44" s="174"/>
      <c r="BU44" s="174"/>
      <c r="BV44" s="174"/>
      <c r="BW44" s="174"/>
      <c r="BX44" s="174"/>
      <c r="BY44" s="174"/>
      <c r="BZ44" s="174"/>
      <c r="CA44" s="174"/>
      <c r="CB44" s="174"/>
      <c r="CC44" s="174"/>
      <c r="CD44" s="174"/>
      <c r="CE44" s="174"/>
      <c r="CF44" s="174"/>
      <c r="CG44" s="174"/>
      <c r="CH44" s="174"/>
      <c r="CI44" s="174"/>
      <c r="CJ44" s="174"/>
      <c r="CK44" s="174"/>
      <c r="CL44" s="174"/>
      <c r="CM44" s="174"/>
      <c r="CN44" s="174"/>
      <c r="CO44" s="174"/>
      <c r="CP44" s="174"/>
      <c r="CQ44" s="174"/>
      <c r="CR44" s="174"/>
      <c r="CS44" s="174"/>
    </row>
    <row r="45" spans="1:97" s="167" customFormat="1" ht="52" customHeight="1" x14ac:dyDescent="0.15">
      <c r="A45" s="170">
        <f t="shared" si="0"/>
        <v>40</v>
      </c>
      <c r="B45" s="250"/>
      <c r="C45" s="251"/>
      <c r="D45" s="251"/>
      <c r="E45" s="251"/>
      <c r="F45" s="252"/>
      <c r="G45" s="251"/>
      <c r="H45" s="251"/>
      <c r="I45" s="251"/>
      <c r="J45" s="251"/>
      <c r="K45" s="251"/>
      <c r="L45" s="251"/>
      <c r="M45" s="250"/>
      <c r="N45" s="251"/>
      <c r="O45" s="251"/>
      <c r="P45" s="251"/>
      <c r="Q45" s="251"/>
      <c r="R45" s="251"/>
      <c r="S45" s="251"/>
      <c r="T45" s="251"/>
      <c r="U45" s="252"/>
      <c r="V45" s="256"/>
      <c r="W45" s="257"/>
      <c r="X45" s="257"/>
      <c r="Y45" s="257"/>
      <c r="Z45" s="257"/>
      <c r="AA45" s="257"/>
      <c r="AB45" s="257"/>
      <c r="AC45" s="257"/>
      <c r="AD45" s="257"/>
      <c r="AE45" s="257"/>
      <c r="AF45" s="257"/>
      <c r="AG45" s="258"/>
      <c r="AH45" s="238" t="s">
        <v>396</v>
      </c>
      <c r="AI45" s="239"/>
      <c r="AJ45" s="239"/>
      <c r="AK45" s="239"/>
      <c r="AL45" s="239"/>
      <c r="AM45" s="239"/>
      <c r="AN45" s="239"/>
      <c r="AO45" s="239"/>
      <c r="AP45" s="239"/>
      <c r="AQ45" s="239"/>
      <c r="AR45" s="239"/>
      <c r="AS45" s="239"/>
      <c r="AT45" s="239"/>
      <c r="AU45" s="239"/>
      <c r="AV45" s="239"/>
      <c r="AW45" s="239"/>
      <c r="AX45" s="239"/>
      <c r="AY45" s="239"/>
      <c r="AZ45" s="239"/>
      <c r="BA45" s="239"/>
      <c r="BB45" s="239"/>
      <c r="BC45" s="239"/>
      <c r="BD45" s="239"/>
      <c r="BE45" s="239"/>
      <c r="BF45" s="239"/>
      <c r="BG45" s="239"/>
      <c r="BH45" s="239"/>
      <c r="BI45" s="239"/>
      <c r="BJ45" s="239"/>
      <c r="BK45" s="239"/>
      <c r="BL45" s="239"/>
      <c r="BM45" s="240"/>
      <c r="BO45" s="174"/>
      <c r="BP45" s="175"/>
      <c r="BQ45" s="175"/>
      <c r="BR45" s="175"/>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c r="CS45" s="174"/>
    </row>
    <row r="46" spans="1:97" s="167" customFormat="1" ht="57" customHeight="1" x14ac:dyDescent="0.15">
      <c r="A46" s="170">
        <f t="shared" si="0"/>
        <v>41</v>
      </c>
      <c r="B46" s="250"/>
      <c r="C46" s="251"/>
      <c r="D46" s="251"/>
      <c r="E46" s="251"/>
      <c r="F46" s="252"/>
      <c r="G46" s="251"/>
      <c r="H46" s="251"/>
      <c r="I46" s="251"/>
      <c r="J46" s="251"/>
      <c r="K46" s="251"/>
      <c r="L46" s="251"/>
      <c r="M46" s="250"/>
      <c r="N46" s="251"/>
      <c r="O46" s="251"/>
      <c r="P46" s="251"/>
      <c r="Q46" s="251"/>
      <c r="R46" s="251"/>
      <c r="S46" s="251"/>
      <c r="T46" s="251"/>
      <c r="U46" s="252"/>
      <c r="V46" s="259" t="s">
        <v>377</v>
      </c>
      <c r="W46" s="259" t="s">
        <v>149</v>
      </c>
      <c r="X46" s="259" t="s">
        <v>149</v>
      </c>
      <c r="Y46" s="259" t="s">
        <v>149</v>
      </c>
      <c r="Z46" s="259" t="s">
        <v>149</v>
      </c>
      <c r="AA46" s="259" t="s">
        <v>149</v>
      </c>
      <c r="AB46" s="259" t="s">
        <v>149</v>
      </c>
      <c r="AC46" s="259" t="s">
        <v>149</v>
      </c>
      <c r="AD46" s="259" t="s">
        <v>149</v>
      </c>
      <c r="AE46" s="259" t="s">
        <v>149</v>
      </c>
      <c r="AF46" s="259" t="s">
        <v>149</v>
      </c>
      <c r="AG46" s="259" t="s">
        <v>149</v>
      </c>
      <c r="AH46" s="238" t="s">
        <v>411</v>
      </c>
      <c r="AI46" s="239"/>
      <c r="AJ46" s="239"/>
      <c r="AK46" s="239"/>
      <c r="AL46" s="239"/>
      <c r="AM46" s="239"/>
      <c r="AN46" s="239"/>
      <c r="AO46" s="239"/>
      <c r="AP46" s="239"/>
      <c r="AQ46" s="239"/>
      <c r="AR46" s="239"/>
      <c r="AS46" s="239"/>
      <c r="AT46" s="239"/>
      <c r="AU46" s="239"/>
      <c r="AV46" s="239"/>
      <c r="AW46" s="239"/>
      <c r="AX46" s="239"/>
      <c r="AY46" s="239"/>
      <c r="AZ46" s="239"/>
      <c r="BA46" s="239"/>
      <c r="BB46" s="239"/>
      <c r="BC46" s="239"/>
      <c r="BD46" s="239"/>
      <c r="BE46" s="239"/>
      <c r="BF46" s="239"/>
      <c r="BG46" s="239"/>
      <c r="BH46" s="239"/>
      <c r="BI46" s="239"/>
      <c r="BJ46" s="239"/>
      <c r="BK46" s="239"/>
      <c r="BL46" s="239"/>
      <c r="BM46" s="240"/>
      <c r="BO46" s="174"/>
      <c r="BP46" s="175"/>
      <c r="BQ46" s="175"/>
      <c r="BR46" s="175"/>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c r="CS46" s="174"/>
    </row>
    <row r="47" spans="1:97" s="167" customFormat="1" ht="52" customHeight="1" x14ac:dyDescent="0.15">
      <c r="A47" s="170">
        <f t="shared" si="0"/>
        <v>42</v>
      </c>
      <c r="B47" s="250"/>
      <c r="C47" s="251"/>
      <c r="D47" s="251"/>
      <c r="E47" s="251"/>
      <c r="F47" s="252"/>
      <c r="G47" s="251"/>
      <c r="H47" s="251"/>
      <c r="I47" s="251"/>
      <c r="J47" s="251"/>
      <c r="K47" s="251"/>
      <c r="L47" s="251"/>
      <c r="M47" s="250"/>
      <c r="N47" s="251"/>
      <c r="O47" s="251"/>
      <c r="P47" s="251"/>
      <c r="Q47" s="251"/>
      <c r="R47" s="251"/>
      <c r="S47" s="251"/>
      <c r="T47" s="251"/>
      <c r="U47" s="252"/>
      <c r="V47" s="256"/>
      <c r="W47" s="257"/>
      <c r="X47" s="257"/>
      <c r="Y47" s="257"/>
      <c r="Z47" s="257"/>
      <c r="AA47" s="257"/>
      <c r="AB47" s="257"/>
      <c r="AC47" s="257"/>
      <c r="AD47" s="257"/>
      <c r="AE47" s="257"/>
      <c r="AF47" s="257"/>
      <c r="AG47" s="258"/>
      <c r="AH47" s="238" t="s">
        <v>412</v>
      </c>
      <c r="AI47" s="239"/>
      <c r="AJ47" s="239"/>
      <c r="AK47" s="239"/>
      <c r="AL47" s="239"/>
      <c r="AM47" s="239"/>
      <c r="AN47" s="239"/>
      <c r="AO47" s="239"/>
      <c r="AP47" s="239"/>
      <c r="AQ47" s="239"/>
      <c r="AR47" s="239"/>
      <c r="AS47" s="239"/>
      <c r="AT47" s="239"/>
      <c r="AU47" s="239"/>
      <c r="AV47" s="239"/>
      <c r="AW47" s="239"/>
      <c r="AX47" s="239"/>
      <c r="AY47" s="239"/>
      <c r="AZ47" s="239"/>
      <c r="BA47" s="239"/>
      <c r="BB47" s="239"/>
      <c r="BC47" s="239"/>
      <c r="BD47" s="239"/>
      <c r="BE47" s="239"/>
      <c r="BF47" s="239"/>
      <c r="BG47" s="239"/>
      <c r="BH47" s="239"/>
      <c r="BI47" s="239"/>
      <c r="BJ47" s="239"/>
      <c r="BK47" s="239"/>
      <c r="BL47" s="239"/>
      <c r="BM47" s="240"/>
      <c r="BO47" s="174"/>
      <c r="BP47" s="175"/>
      <c r="BQ47" s="175"/>
      <c r="BR47" s="175"/>
      <c r="BS47" s="174"/>
      <c r="BT47" s="174"/>
      <c r="BU47" s="174"/>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4"/>
      <c r="CS47" s="174"/>
    </row>
    <row r="48" spans="1:97" s="167" customFormat="1" ht="56" customHeight="1" x14ac:dyDescent="0.15">
      <c r="A48" s="170">
        <f t="shared" si="0"/>
        <v>43</v>
      </c>
      <c r="B48" s="250"/>
      <c r="C48" s="251"/>
      <c r="D48" s="251"/>
      <c r="E48" s="251"/>
      <c r="F48" s="252"/>
      <c r="G48" s="251"/>
      <c r="H48" s="251"/>
      <c r="I48" s="251"/>
      <c r="J48" s="251"/>
      <c r="K48" s="251"/>
      <c r="L48" s="251"/>
      <c r="M48" s="250"/>
      <c r="N48" s="251"/>
      <c r="O48" s="251"/>
      <c r="P48" s="251"/>
      <c r="Q48" s="251"/>
      <c r="R48" s="251"/>
      <c r="S48" s="251"/>
      <c r="T48" s="251"/>
      <c r="U48" s="252"/>
      <c r="V48" s="259" t="s">
        <v>150</v>
      </c>
      <c r="W48" s="259" t="s">
        <v>150</v>
      </c>
      <c r="X48" s="259" t="s">
        <v>150</v>
      </c>
      <c r="Y48" s="259" t="s">
        <v>150</v>
      </c>
      <c r="Z48" s="259" t="s">
        <v>150</v>
      </c>
      <c r="AA48" s="259" t="s">
        <v>150</v>
      </c>
      <c r="AB48" s="259" t="s">
        <v>150</v>
      </c>
      <c r="AC48" s="259" t="s">
        <v>150</v>
      </c>
      <c r="AD48" s="259" t="s">
        <v>150</v>
      </c>
      <c r="AE48" s="259" t="s">
        <v>150</v>
      </c>
      <c r="AF48" s="259" t="s">
        <v>150</v>
      </c>
      <c r="AG48" s="259" t="s">
        <v>150</v>
      </c>
      <c r="AH48" s="244" t="s">
        <v>397</v>
      </c>
      <c r="AI48" s="245"/>
      <c r="AJ48" s="245"/>
      <c r="AK48" s="245"/>
      <c r="AL48" s="245"/>
      <c r="AM48" s="245"/>
      <c r="AN48" s="245"/>
      <c r="AO48" s="245"/>
      <c r="AP48" s="245"/>
      <c r="AQ48" s="245"/>
      <c r="AR48" s="245"/>
      <c r="AS48" s="245"/>
      <c r="AT48" s="245"/>
      <c r="AU48" s="245"/>
      <c r="AV48" s="245"/>
      <c r="AW48" s="245"/>
      <c r="AX48" s="245"/>
      <c r="AY48" s="245"/>
      <c r="AZ48" s="245"/>
      <c r="BA48" s="245"/>
      <c r="BB48" s="245"/>
      <c r="BC48" s="245"/>
      <c r="BD48" s="245"/>
      <c r="BE48" s="245"/>
      <c r="BF48" s="245"/>
      <c r="BG48" s="245"/>
      <c r="BH48" s="245"/>
      <c r="BI48" s="245"/>
      <c r="BJ48" s="245"/>
      <c r="BK48" s="245"/>
      <c r="BL48" s="245"/>
      <c r="BM48" s="246"/>
      <c r="BO48" s="174"/>
      <c r="BP48" s="175"/>
      <c r="BQ48" s="175"/>
      <c r="BR48" s="175"/>
      <c r="BS48" s="174"/>
      <c r="BT48" s="174"/>
      <c r="BU48" s="174"/>
      <c r="BV48" s="174"/>
      <c r="BW48" s="174"/>
      <c r="BX48" s="174"/>
      <c r="BY48" s="174"/>
      <c r="BZ48" s="174"/>
      <c r="CA48" s="174"/>
      <c r="CB48" s="174"/>
      <c r="CC48" s="174"/>
      <c r="CD48" s="174"/>
      <c r="CE48" s="174"/>
      <c r="CF48" s="174"/>
      <c r="CG48" s="174"/>
      <c r="CH48" s="174"/>
      <c r="CI48" s="174"/>
      <c r="CJ48" s="174"/>
      <c r="CK48" s="174"/>
      <c r="CL48" s="174"/>
      <c r="CM48" s="174"/>
      <c r="CN48" s="174"/>
      <c r="CO48" s="174"/>
      <c r="CP48" s="174"/>
      <c r="CQ48" s="174"/>
      <c r="CR48" s="174"/>
      <c r="CS48" s="174"/>
    </row>
    <row r="49" spans="1:97" s="167" customFormat="1" ht="57" customHeight="1" x14ac:dyDescent="0.15">
      <c r="A49" s="170">
        <f t="shared" si="0"/>
        <v>44</v>
      </c>
      <c r="B49" s="250"/>
      <c r="C49" s="251"/>
      <c r="D49" s="251"/>
      <c r="E49" s="251"/>
      <c r="F49" s="252"/>
      <c r="G49" s="251"/>
      <c r="H49" s="251"/>
      <c r="I49" s="251"/>
      <c r="J49" s="251"/>
      <c r="K49" s="251"/>
      <c r="L49" s="251"/>
      <c r="M49" s="250"/>
      <c r="N49" s="251"/>
      <c r="O49" s="251"/>
      <c r="P49" s="251"/>
      <c r="Q49" s="251"/>
      <c r="R49" s="251"/>
      <c r="S49" s="251"/>
      <c r="T49" s="251"/>
      <c r="U49" s="252"/>
      <c r="V49" s="259"/>
      <c r="W49" s="259"/>
      <c r="X49" s="259"/>
      <c r="Y49" s="259"/>
      <c r="Z49" s="259"/>
      <c r="AA49" s="259"/>
      <c r="AB49" s="259"/>
      <c r="AC49" s="259"/>
      <c r="AD49" s="259"/>
      <c r="AE49" s="259"/>
      <c r="AF49" s="259"/>
      <c r="AG49" s="259"/>
      <c r="AH49" s="238" t="s">
        <v>473</v>
      </c>
      <c r="AI49" s="239"/>
      <c r="AJ49" s="239"/>
      <c r="AK49" s="239"/>
      <c r="AL49" s="239"/>
      <c r="AM49" s="239"/>
      <c r="AN49" s="239"/>
      <c r="AO49" s="239"/>
      <c r="AP49" s="239"/>
      <c r="AQ49" s="239"/>
      <c r="AR49" s="239"/>
      <c r="AS49" s="239"/>
      <c r="AT49" s="239"/>
      <c r="AU49" s="239"/>
      <c r="AV49" s="239"/>
      <c r="AW49" s="239"/>
      <c r="AX49" s="239"/>
      <c r="AY49" s="239"/>
      <c r="AZ49" s="239"/>
      <c r="BA49" s="239"/>
      <c r="BB49" s="239"/>
      <c r="BC49" s="239"/>
      <c r="BD49" s="239"/>
      <c r="BE49" s="239"/>
      <c r="BF49" s="239"/>
      <c r="BG49" s="239"/>
      <c r="BH49" s="239"/>
      <c r="BI49" s="239"/>
      <c r="BJ49" s="239"/>
      <c r="BK49" s="239"/>
      <c r="BL49" s="239"/>
      <c r="BM49" s="240"/>
      <c r="BO49" s="174"/>
      <c r="BP49" s="175"/>
      <c r="BQ49" s="175"/>
      <c r="BR49" s="175"/>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c r="CS49" s="174"/>
    </row>
    <row r="50" spans="1:97" s="167" customFormat="1" ht="52" customHeight="1" x14ac:dyDescent="0.15">
      <c r="A50" s="170">
        <f t="shared" si="0"/>
        <v>45</v>
      </c>
      <c r="B50" s="250"/>
      <c r="C50" s="251"/>
      <c r="D50" s="251"/>
      <c r="E50" s="251"/>
      <c r="F50" s="252"/>
      <c r="G50" s="251"/>
      <c r="H50" s="251"/>
      <c r="I50" s="251"/>
      <c r="J50" s="251"/>
      <c r="K50" s="251"/>
      <c r="L50" s="251"/>
      <c r="M50" s="250"/>
      <c r="N50" s="251"/>
      <c r="O50" s="251"/>
      <c r="P50" s="251"/>
      <c r="Q50" s="251"/>
      <c r="R50" s="251"/>
      <c r="S50" s="251"/>
      <c r="T50" s="251"/>
      <c r="U50" s="252"/>
      <c r="V50" s="256"/>
      <c r="W50" s="257"/>
      <c r="X50" s="257"/>
      <c r="Y50" s="257"/>
      <c r="Z50" s="257"/>
      <c r="AA50" s="257"/>
      <c r="AB50" s="257"/>
      <c r="AC50" s="257"/>
      <c r="AD50" s="257"/>
      <c r="AE50" s="257"/>
      <c r="AF50" s="257"/>
      <c r="AG50" s="258"/>
      <c r="AH50" s="244" t="s">
        <v>475</v>
      </c>
      <c r="AI50" s="245"/>
      <c r="AJ50" s="245"/>
      <c r="AK50" s="245"/>
      <c r="AL50" s="245"/>
      <c r="AM50" s="245"/>
      <c r="AN50" s="245"/>
      <c r="AO50" s="245"/>
      <c r="AP50" s="245"/>
      <c r="AQ50" s="245"/>
      <c r="AR50" s="245"/>
      <c r="AS50" s="245"/>
      <c r="AT50" s="245"/>
      <c r="AU50" s="245"/>
      <c r="AV50" s="245"/>
      <c r="AW50" s="245"/>
      <c r="AX50" s="245"/>
      <c r="AY50" s="245"/>
      <c r="AZ50" s="245"/>
      <c r="BA50" s="245"/>
      <c r="BB50" s="245"/>
      <c r="BC50" s="245"/>
      <c r="BD50" s="245"/>
      <c r="BE50" s="245"/>
      <c r="BF50" s="245"/>
      <c r="BG50" s="245"/>
      <c r="BH50" s="245"/>
      <c r="BI50" s="245"/>
      <c r="BJ50" s="245"/>
      <c r="BK50" s="245"/>
      <c r="BL50" s="245"/>
      <c r="BM50" s="246"/>
      <c r="BO50" s="174"/>
      <c r="BP50" s="175"/>
      <c r="BQ50" s="175"/>
      <c r="BR50" s="175"/>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c r="CS50" s="174"/>
    </row>
    <row r="51" spans="1:97" s="167" customFormat="1" ht="59" customHeight="1" x14ac:dyDescent="0.15">
      <c r="A51" s="170">
        <f t="shared" si="0"/>
        <v>46</v>
      </c>
      <c r="B51" s="250"/>
      <c r="C51" s="251"/>
      <c r="D51" s="251"/>
      <c r="E51" s="251"/>
      <c r="F51" s="252"/>
      <c r="G51" s="251"/>
      <c r="H51" s="251"/>
      <c r="I51" s="251"/>
      <c r="J51" s="251"/>
      <c r="K51" s="251"/>
      <c r="L51" s="251"/>
      <c r="M51" s="250"/>
      <c r="N51" s="251"/>
      <c r="O51" s="251"/>
      <c r="P51" s="251"/>
      <c r="Q51" s="251"/>
      <c r="R51" s="251"/>
      <c r="S51" s="251"/>
      <c r="T51" s="251"/>
      <c r="U51" s="252"/>
      <c r="V51" s="259" t="s">
        <v>378</v>
      </c>
      <c r="W51" s="259" t="s">
        <v>197</v>
      </c>
      <c r="X51" s="259" t="s">
        <v>197</v>
      </c>
      <c r="Y51" s="259" t="s">
        <v>197</v>
      </c>
      <c r="Z51" s="259" t="s">
        <v>197</v>
      </c>
      <c r="AA51" s="259" t="s">
        <v>197</v>
      </c>
      <c r="AB51" s="259" t="s">
        <v>197</v>
      </c>
      <c r="AC51" s="259" t="s">
        <v>197</v>
      </c>
      <c r="AD51" s="259" t="s">
        <v>197</v>
      </c>
      <c r="AE51" s="259" t="s">
        <v>197</v>
      </c>
      <c r="AF51" s="259" t="s">
        <v>197</v>
      </c>
      <c r="AG51" s="259" t="s">
        <v>197</v>
      </c>
      <c r="AH51" s="238" t="s">
        <v>398</v>
      </c>
      <c r="AI51" s="239"/>
      <c r="AJ51" s="239"/>
      <c r="AK51" s="239"/>
      <c r="AL51" s="239"/>
      <c r="AM51" s="239"/>
      <c r="AN51" s="239"/>
      <c r="AO51" s="239"/>
      <c r="AP51" s="239"/>
      <c r="AQ51" s="239"/>
      <c r="AR51" s="239"/>
      <c r="AS51" s="239"/>
      <c r="AT51" s="239"/>
      <c r="AU51" s="239"/>
      <c r="AV51" s="239"/>
      <c r="AW51" s="239"/>
      <c r="AX51" s="239"/>
      <c r="AY51" s="239"/>
      <c r="AZ51" s="239"/>
      <c r="BA51" s="239"/>
      <c r="BB51" s="239"/>
      <c r="BC51" s="239"/>
      <c r="BD51" s="239"/>
      <c r="BE51" s="239"/>
      <c r="BF51" s="239"/>
      <c r="BG51" s="239"/>
      <c r="BH51" s="239"/>
      <c r="BI51" s="239"/>
      <c r="BJ51" s="239"/>
      <c r="BK51" s="239"/>
      <c r="BL51" s="239"/>
      <c r="BM51" s="240"/>
      <c r="BO51" s="174"/>
      <c r="BP51" s="175"/>
      <c r="BQ51" s="175"/>
      <c r="BR51" s="175"/>
      <c r="BS51" s="174"/>
      <c r="BT51" s="174"/>
      <c r="BU51" s="174"/>
      <c r="BV51" s="174"/>
      <c r="BW51" s="174"/>
      <c r="BX51" s="174"/>
      <c r="BY51" s="174"/>
      <c r="BZ51" s="174"/>
      <c r="CA51" s="174"/>
      <c r="CB51" s="174"/>
      <c r="CC51" s="174"/>
      <c r="CD51" s="174"/>
      <c r="CE51" s="174"/>
      <c r="CF51" s="174"/>
      <c r="CG51" s="174"/>
      <c r="CH51" s="174"/>
      <c r="CI51" s="174"/>
      <c r="CJ51" s="174"/>
      <c r="CK51" s="174"/>
      <c r="CL51" s="174"/>
      <c r="CM51" s="174"/>
      <c r="CN51" s="174"/>
      <c r="CO51" s="174"/>
      <c r="CP51" s="174"/>
      <c r="CQ51" s="174"/>
      <c r="CR51" s="174"/>
      <c r="CS51" s="174"/>
    </row>
    <row r="52" spans="1:97" s="167" customFormat="1" ht="52" customHeight="1" x14ac:dyDescent="0.15">
      <c r="A52" s="170">
        <f t="shared" si="0"/>
        <v>47</v>
      </c>
      <c r="B52" s="250"/>
      <c r="C52" s="251"/>
      <c r="D52" s="251"/>
      <c r="E52" s="251"/>
      <c r="F52" s="252"/>
      <c r="G52" s="251"/>
      <c r="H52" s="251"/>
      <c r="I52" s="251"/>
      <c r="J52" s="251"/>
      <c r="K52" s="251"/>
      <c r="L52" s="251"/>
      <c r="M52" s="250"/>
      <c r="N52" s="251"/>
      <c r="O52" s="251"/>
      <c r="P52" s="251"/>
      <c r="Q52" s="251"/>
      <c r="R52" s="251"/>
      <c r="S52" s="251"/>
      <c r="T52" s="251"/>
      <c r="U52" s="252"/>
      <c r="V52" s="256"/>
      <c r="W52" s="257"/>
      <c r="X52" s="257"/>
      <c r="Y52" s="257"/>
      <c r="Z52" s="257"/>
      <c r="AA52" s="257"/>
      <c r="AB52" s="257"/>
      <c r="AC52" s="257"/>
      <c r="AD52" s="257"/>
      <c r="AE52" s="257"/>
      <c r="AF52" s="257"/>
      <c r="AG52" s="258"/>
      <c r="AH52" s="238" t="s">
        <v>399</v>
      </c>
      <c r="AI52" s="239"/>
      <c r="AJ52" s="239"/>
      <c r="AK52" s="239"/>
      <c r="AL52" s="239"/>
      <c r="AM52" s="239"/>
      <c r="AN52" s="239"/>
      <c r="AO52" s="239"/>
      <c r="AP52" s="239"/>
      <c r="AQ52" s="239"/>
      <c r="AR52" s="239"/>
      <c r="AS52" s="239"/>
      <c r="AT52" s="239"/>
      <c r="AU52" s="239"/>
      <c r="AV52" s="239"/>
      <c r="AW52" s="239"/>
      <c r="AX52" s="239"/>
      <c r="AY52" s="239"/>
      <c r="AZ52" s="239"/>
      <c r="BA52" s="239"/>
      <c r="BB52" s="239"/>
      <c r="BC52" s="239"/>
      <c r="BD52" s="239"/>
      <c r="BE52" s="239"/>
      <c r="BF52" s="239"/>
      <c r="BG52" s="239"/>
      <c r="BH52" s="239"/>
      <c r="BI52" s="239"/>
      <c r="BJ52" s="239"/>
      <c r="BK52" s="239"/>
      <c r="BL52" s="239"/>
      <c r="BM52" s="240"/>
      <c r="BO52" s="174"/>
      <c r="BP52" s="175"/>
      <c r="BQ52" s="175"/>
      <c r="BR52" s="175"/>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c r="CS52" s="174"/>
    </row>
    <row r="53" spans="1:97" s="167" customFormat="1" ht="52" customHeight="1" x14ac:dyDescent="0.15">
      <c r="A53" s="170">
        <f t="shared" si="0"/>
        <v>48</v>
      </c>
      <c r="B53" s="190"/>
      <c r="C53" s="191"/>
      <c r="D53" s="191"/>
      <c r="E53" s="191"/>
      <c r="F53" s="192"/>
      <c r="G53" s="191"/>
      <c r="H53" s="191"/>
      <c r="I53" s="191"/>
      <c r="J53" s="191"/>
      <c r="K53" s="191"/>
      <c r="L53" s="191"/>
      <c r="M53" s="250"/>
      <c r="N53" s="251"/>
      <c r="O53" s="251"/>
      <c r="P53" s="251"/>
      <c r="Q53" s="251"/>
      <c r="R53" s="251"/>
      <c r="S53" s="251"/>
      <c r="T53" s="251"/>
      <c r="U53" s="252"/>
      <c r="V53" s="304" t="s">
        <v>500</v>
      </c>
      <c r="W53" s="305"/>
      <c r="X53" s="305"/>
      <c r="Y53" s="305"/>
      <c r="Z53" s="305"/>
      <c r="AA53" s="305"/>
      <c r="AB53" s="305"/>
      <c r="AC53" s="305"/>
      <c r="AD53" s="305"/>
      <c r="AE53" s="305"/>
      <c r="AF53" s="305"/>
      <c r="AG53" s="306"/>
      <c r="AH53" s="244" t="s">
        <v>501</v>
      </c>
      <c r="AI53" s="245"/>
      <c r="AJ53" s="245"/>
      <c r="AK53" s="245"/>
      <c r="AL53" s="245"/>
      <c r="AM53" s="245"/>
      <c r="AN53" s="245"/>
      <c r="AO53" s="245"/>
      <c r="AP53" s="245"/>
      <c r="AQ53" s="245"/>
      <c r="AR53" s="245"/>
      <c r="AS53" s="245"/>
      <c r="AT53" s="245"/>
      <c r="AU53" s="245"/>
      <c r="AV53" s="245"/>
      <c r="AW53" s="245"/>
      <c r="AX53" s="245"/>
      <c r="AY53" s="245"/>
      <c r="AZ53" s="245"/>
      <c r="BA53" s="245"/>
      <c r="BB53" s="245"/>
      <c r="BC53" s="245"/>
      <c r="BD53" s="245"/>
      <c r="BE53" s="245"/>
      <c r="BF53" s="245"/>
      <c r="BG53" s="245"/>
      <c r="BH53" s="245"/>
      <c r="BI53" s="245"/>
      <c r="BJ53" s="245"/>
      <c r="BK53" s="245"/>
      <c r="BL53" s="245"/>
      <c r="BM53" s="246"/>
      <c r="BO53" s="174"/>
      <c r="BP53" s="175"/>
      <c r="BQ53" s="175"/>
      <c r="BR53" s="175"/>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c r="CS53" s="174"/>
    </row>
    <row r="54" spans="1:97" s="167" customFormat="1" ht="52" customHeight="1" x14ac:dyDescent="0.15">
      <c r="A54" s="170">
        <f t="shared" si="0"/>
        <v>49</v>
      </c>
      <c r="B54" s="190"/>
      <c r="C54" s="191"/>
      <c r="D54" s="191"/>
      <c r="E54" s="191"/>
      <c r="F54" s="192"/>
      <c r="G54" s="191"/>
      <c r="H54" s="191"/>
      <c r="I54" s="191"/>
      <c r="J54" s="191"/>
      <c r="K54" s="191"/>
      <c r="L54" s="191"/>
      <c r="M54" s="238"/>
      <c r="N54" s="239"/>
      <c r="O54" s="239"/>
      <c r="P54" s="239"/>
      <c r="Q54" s="239"/>
      <c r="R54" s="239"/>
      <c r="S54" s="239"/>
      <c r="T54" s="239"/>
      <c r="U54" s="240"/>
      <c r="V54" s="256"/>
      <c r="W54" s="257"/>
      <c r="X54" s="257"/>
      <c r="Y54" s="257"/>
      <c r="Z54" s="257"/>
      <c r="AA54" s="257"/>
      <c r="AB54" s="257"/>
      <c r="AC54" s="257"/>
      <c r="AD54" s="257"/>
      <c r="AE54" s="257"/>
      <c r="AF54" s="257"/>
      <c r="AG54" s="258"/>
      <c r="AH54" s="244" t="s">
        <v>502</v>
      </c>
      <c r="AI54" s="245"/>
      <c r="AJ54" s="245"/>
      <c r="AK54" s="245"/>
      <c r="AL54" s="245"/>
      <c r="AM54" s="245"/>
      <c r="AN54" s="245"/>
      <c r="AO54" s="245"/>
      <c r="AP54" s="245"/>
      <c r="AQ54" s="245"/>
      <c r="AR54" s="245"/>
      <c r="AS54" s="245"/>
      <c r="AT54" s="245"/>
      <c r="AU54" s="245"/>
      <c r="AV54" s="245"/>
      <c r="AW54" s="245"/>
      <c r="AX54" s="245"/>
      <c r="AY54" s="245"/>
      <c r="AZ54" s="245"/>
      <c r="BA54" s="245"/>
      <c r="BB54" s="245"/>
      <c r="BC54" s="245"/>
      <c r="BD54" s="245"/>
      <c r="BE54" s="245"/>
      <c r="BF54" s="245"/>
      <c r="BG54" s="245"/>
      <c r="BH54" s="245"/>
      <c r="BI54" s="245"/>
      <c r="BJ54" s="245"/>
      <c r="BK54" s="245"/>
      <c r="BL54" s="245"/>
      <c r="BM54" s="246"/>
      <c r="BO54" s="174"/>
      <c r="BP54" s="175"/>
      <c r="BQ54" s="175"/>
      <c r="BR54" s="175"/>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c r="CS54" s="174"/>
    </row>
    <row r="55" spans="1:97" s="167" customFormat="1" ht="52" customHeight="1" x14ac:dyDescent="0.15">
      <c r="A55" s="170">
        <f t="shared" si="0"/>
        <v>50</v>
      </c>
      <c r="B55" s="238"/>
      <c r="C55" s="239"/>
      <c r="D55" s="239"/>
      <c r="E55" s="239"/>
      <c r="F55" s="240"/>
      <c r="G55" s="239"/>
      <c r="H55" s="239"/>
      <c r="I55" s="239"/>
      <c r="J55" s="239"/>
      <c r="K55" s="239"/>
      <c r="L55" s="239"/>
      <c r="M55" s="238" t="s">
        <v>347</v>
      </c>
      <c r="N55" s="239"/>
      <c r="O55" s="239"/>
      <c r="P55" s="239"/>
      <c r="Q55" s="239"/>
      <c r="R55" s="239"/>
      <c r="S55" s="239"/>
      <c r="T55" s="239"/>
      <c r="U55" s="240"/>
      <c r="V55" s="239" t="s">
        <v>482</v>
      </c>
      <c r="W55" s="239"/>
      <c r="X55" s="239"/>
      <c r="Y55" s="239"/>
      <c r="Z55" s="239"/>
      <c r="AA55" s="239"/>
      <c r="AB55" s="239"/>
      <c r="AC55" s="239"/>
      <c r="AD55" s="239"/>
      <c r="AE55" s="239"/>
      <c r="AF55" s="239"/>
      <c r="AG55" s="239"/>
      <c r="AH55" s="238" t="s">
        <v>400</v>
      </c>
      <c r="AI55" s="239"/>
      <c r="AJ55" s="239"/>
      <c r="AK55" s="239"/>
      <c r="AL55" s="239"/>
      <c r="AM55" s="239"/>
      <c r="AN55" s="239"/>
      <c r="AO55" s="239"/>
      <c r="AP55" s="239"/>
      <c r="AQ55" s="239"/>
      <c r="AR55" s="239"/>
      <c r="AS55" s="239"/>
      <c r="AT55" s="239"/>
      <c r="AU55" s="239"/>
      <c r="AV55" s="239"/>
      <c r="AW55" s="239"/>
      <c r="AX55" s="239"/>
      <c r="AY55" s="239"/>
      <c r="AZ55" s="239"/>
      <c r="BA55" s="239"/>
      <c r="BB55" s="239"/>
      <c r="BC55" s="239"/>
      <c r="BD55" s="239"/>
      <c r="BE55" s="239"/>
      <c r="BF55" s="239"/>
      <c r="BG55" s="239"/>
      <c r="BH55" s="239"/>
      <c r="BI55" s="239"/>
      <c r="BJ55" s="239"/>
      <c r="BK55" s="239"/>
      <c r="BL55" s="239"/>
      <c r="BM55" s="240"/>
      <c r="BO55" s="174"/>
      <c r="BP55" s="175"/>
      <c r="BQ55" s="175"/>
      <c r="BR55" s="175"/>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c r="CS55" s="174"/>
    </row>
    <row r="56" spans="1:97" s="167" customFormat="1" ht="52" customHeight="1" x14ac:dyDescent="0.15">
      <c r="A56" s="170">
        <f t="shared" si="0"/>
        <v>51</v>
      </c>
      <c r="B56" s="244" t="s">
        <v>331</v>
      </c>
      <c r="C56" s="245"/>
      <c r="D56" s="245"/>
      <c r="E56" s="245"/>
      <c r="F56" s="246"/>
      <c r="G56" s="245" t="s">
        <v>447</v>
      </c>
      <c r="H56" s="245" t="s">
        <v>335</v>
      </c>
      <c r="I56" s="245"/>
      <c r="J56" s="245"/>
      <c r="K56" s="245"/>
      <c r="L56" s="245"/>
      <c r="M56" s="244" t="s">
        <v>73</v>
      </c>
      <c r="N56" s="245"/>
      <c r="O56" s="245"/>
      <c r="P56" s="245"/>
      <c r="Q56" s="245"/>
      <c r="R56" s="245"/>
      <c r="S56" s="245"/>
      <c r="T56" s="245"/>
      <c r="U56" s="246"/>
      <c r="V56" s="245" t="s">
        <v>454</v>
      </c>
      <c r="W56" s="245"/>
      <c r="X56" s="245"/>
      <c r="Y56" s="245"/>
      <c r="Z56" s="245"/>
      <c r="AA56" s="245"/>
      <c r="AB56" s="245"/>
      <c r="AC56" s="245"/>
      <c r="AD56" s="245"/>
      <c r="AE56" s="245"/>
      <c r="AF56" s="245"/>
      <c r="AG56" s="245"/>
      <c r="AH56" s="244"/>
      <c r="AI56" s="245"/>
      <c r="AJ56" s="245"/>
      <c r="AK56" s="245"/>
      <c r="AL56" s="245"/>
      <c r="AM56" s="245"/>
      <c r="AN56" s="245"/>
      <c r="AO56" s="245"/>
      <c r="AP56" s="245"/>
      <c r="AQ56" s="245"/>
      <c r="AR56" s="245"/>
      <c r="AS56" s="245"/>
      <c r="AT56" s="245"/>
      <c r="AU56" s="245"/>
      <c r="AV56" s="245"/>
      <c r="AW56" s="245"/>
      <c r="AX56" s="245"/>
      <c r="AY56" s="245"/>
      <c r="AZ56" s="245"/>
      <c r="BA56" s="245"/>
      <c r="BB56" s="245"/>
      <c r="BC56" s="245"/>
      <c r="BD56" s="245"/>
      <c r="BE56" s="245"/>
      <c r="BF56" s="245"/>
      <c r="BG56" s="245"/>
      <c r="BH56" s="245"/>
      <c r="BI56" s="245"/>
      <c r="BJ56" s="245"/>
      <c r="BK56" s="245"/>
      <c r="BL56" s="245"/>
      <c r="BM56" s="246"/>
      <c r="BO56" s="174"/>
      <c r="BP56" s="175"/>
      <c r="BQ56" s="175"/>
      <c r="BR56" s="175"/>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c r="CS56" s="174"/>
    </row>
    <row r="57" spans="1:97" s="167" customFormat="1" ht="52" customHeight="1" x14ac:dyDescent="0.15">
      <c r="A57" s="170">
        <f t="shared" si="0"/>
        <v>52</v>
      </c>
      <c r="B57" s="250" t="s">
        <v>332</v>
      </c>
      <c r="C57" s="251"/>
      <c r="D57" s="251"/>
      <c r="E57" s="251"/>
      <c r="F57" s="252"/>
      <c r="G57" s="251" t="s">
        <v>448</v>
      </c>
      <c r="H57" s="251" t="s">
        <v>336</v>
      </c>
      <c r="I57" s="251"/>
      <c r="J57" s="251"/>
      <c r="K57" s="251"/>
      <c r="L57" s="251"/>
      <c r="M57" s="250" t="s">
        <v>339</v>
      </c>
      <c r="N57" s="251"/>
      <c r="O57" s="251"/>
      <c r="P57" s="251"/>
      <c r="Q57" s="251"/>
      <c r="R57" s="251"/>
      <c r="S57" s="251"/>
      <c r="T57" s="251"/>
      <c r="U57" s="252"/>
      <c r="V57" s="244" t="s">
        <v>384</v>
      </c>
      <c r="W57" s="245"/>
      <c r="X57" s="245"/>
      <c r="Y57" s="245"/>
      <c r="Z57" s="245"/>
      <c r="AA57" s="245"/>
      <c r="AB57" s="245"/>
      <c r="AC57" s="245"/>
      <c r="AD57" s="245"/>
      <c r="AE57" s="245"/>
      <c r="AF57" s="245"/>
      <c r="AG57" s="246"/>
      <c r="AH57" s="244" t="s">
        <v>386</v>
      </c>
      <c r="AI57" s="245"/>
      <c r="AJ57" s="245"/>
      <c r="AK57" s="245"/>
      <c r="AL57" s="245"/>
      <c r="AM57" s="245"/>
      <c r="AN57" s="245"/>
      <c r="AO57" s="245"/>
      <c r="AP57" s="245"/>
      <c r="AQ57" s="245"/>
      <c r="AR57" s="245"/>
      <c r="AS57" s="245"/>
      <c r="AT57" s="245"/>
      <c r="AU57" s="245"/>
      <c r="AV57" s="245"/>
      <c r="AW57" s="245"/>
      <c r="AX57" s="245"/>
      <c r="AY57" s="245"/>
      <c r="AZ57" s="245"/>
      <c r="BA57" s="245"/>
      <c r="BB57" s="245"/>
      <c r="BC57" s="245"/>
      <c r="BD57" s="245"/>
      <c r="BE57" s="245"/>
      <c r="BF57" s="245"/>
      <c r="BG57" s="245"/>
      <c r="BH57" s="245"/>
      <c r="BI57" s="245"/>
      <c r="BJ57" s="245"/>
      <c r="BK57" s="245"/>
      <c r="BL57" s="245"/>
      <c r="BM57" s="246"/>
      <c r="BO57" s="174"/>
      <c r="BP57" s="175"/>
      <c r="BQ57" s="175"/>
      <c r="BR57" s="175"/>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c r="CS57" s="174"/>
    </row>
    <row r="58" spans="1:97" s="167" customFormat="1" ht="52" customHeight="1" x14ac:dyDescent="0.15">
      <c r="A58" s="170">
        <f t="shared" si="0"/>
        <v>53</v>
      </c>
      <c r="B58" s="238"/>
      <c r="C58" s="239"/>
      <c r="D58" s="239"/>
      <c r="E58" s="239"/>
      <c r="F58" s="240"/>
      <c r="G58" s="239"/>
      <c r="H58" s="239"/>
      <c r="I58" s="239"/>
      <c r="J58" s="239"/>
      <c r="K58" s="239"/>
      <c r="L58" s="239"/>
      <c r="M58" s="238"/>
      <c r="N58" s="239"/>
      <c r="O58" s="239"/>
      <c r="P58" s="239"/>
      <c r="Q58" s="239"/>
      <c r="R58" s="239"/>
      <c r="S58" s="239"/>
      <c r="T58" s="239"/>
      <c r="U58" s="240"/>
      <c r="V58" s="239" t="s">
        <v>385</v>
      </c>
      <c r="W58" s="239"/>
      <c r="X58" s="239"/>
      <c r="Y58" s="239"/>
      <c r="Z58" s="239"/>
      <c r="AA58" s="239"/>
      <c r="AB58" s="239"/>
      <c r="AC58" s="239"/>
      <c r="AD58" s="239"/>
      <c r="AE58" s="239"/>
      <c r="AF58" s="239"/>
      <c r="AG58" s="239"/>
      <c r="AH58" s="238" t="s">
        <v>387</v>
      </c>
      <c r="AI58" s="239"/>
      <c r="AJ58" s="239"/>
      <c r="AK58" s="239"/>
      <c r="AL58" s="239"/>
      <c r="AM58" s="239"/>
      <c r="AN58" s="239"/>
      <c r="AO58" s="239"/>
      <c r="AP58" s="239"/>
      <c r="AQ58" s="239"/>
      <c r="AR58" s="239"/>
      <c r="AS58" s="239"/>
      <c r="AT58" s="239"/>
      <c r="AU58" s="239"/>
      <c r="AV58" s="239"/>
      <c r="AW58" s="239"/>
      <c r="AX58" s="239"/>
      <c r="AY58" s="239"/>
      <c r="AZ58" s="239"/>
      <c r="BA58" s="239"/>
      <c r="BB58" s="239"/>
      <c r="BC58" s="239"/>
      <c r="BD58" s="239"/>
      <c r="BE58" s="239"/>
      <c r="BF58" s="239"/>
      <c r="BG58" s="239"/>
      <c r="BH58" s="239"/>
      <c r="BI58" s="239"/>
      <c r="BJ58" s="239"/>
      <c r="BK58" s="239"/>
      <c r="BL58" s="239"/>
      <c r="BM58" s="240"/>
      <c r="BO58" s="174"/>
      <c r="BP58" s="175"/>
      <c r="BQ58" s="175"/>
      <c r="BR58" s="175"/>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c r="CS58" s="174"/>
    </row>
    <row r="59" spans="1:97" s="167" customFormat="1" ht="52" customHeight="1" x14ac:dyDescent="0.15">
      <c r="A59" s="170">
        <f t="shared" si="0"/>
        <v>54</v>
      </c>
      <c r="B59" s="250" t="s">
        <v>348</v>
      </c>
      <c r="C59" s="251"/>
      <c r="D59" s="251"/>
      <c r="E59" s="251"/>
      <c r="F59" s="252"/>
      <c r="G59" s="251" t="s">
        <v>449</v>
      </c>
      <c r="H59" s="251" t="s">
        <v>337</v>
      </c>
      <c r="I59" s="251"/>
      <c r="J59" s="251"/>
      <c r="K59" s="251"/>
      <c r="L59" s="251"/>
      <c r="M59" s="250" t="s">
        <v>340</v>
      </c>
      <c r="N59" s="251"/>
      <c r="O59" s="251"/>
      <c r="P59" s="251"/>
      <c r="Q59" s="251"/>
      <c r="R59" s="251"/>
      <c r="S59" s="251"/>
      <c r="T59" s="251"/>
      <c r="U59" s="252"/>
      <c r="V59" s="238" t="s">
        <v>356</v>
      </c>
      <c r="W59" s="239"/>
      <c r="X59" s="239"/>
      <c r="Y59" s="239"/>
      <c r="Z59" s="239"/>
      <c r="AA59" s="239"/>
      <c r="AB59" s="239"/>
      <c r="AC59" s="239"/>
      <c r="AD59" s="239"/>
      <c r="AE59" s="239"/>
      <c r="AF59" s="239"/>
      <c r="AG59" s="240"/>
      <c r="AH59" s="238" t="s">
        <v>401</v>
      </c>
      <c r="AI59" s="239"/>
      <c r="AJ59" s="239"/>
      <c r="AK59" s="239"/>
      <c r="AL59" s="239"/>
      <c r="AM59" s="239"/>
      <c r="AN59" s="239"/>
      <c r="AO59" s="239"/>
      <c r="AP59" s="239"/>
      <c r="AQ59" s="239"/>
      <c r="AR59" s="239"/>
      <c r="AS59" s="239"/>
      <c r="AT59" s="239"/>
      <c r="AU59" s="239"/>
      <c r="AV59" s="239"/>
      <c r="AW59" s="239"/>
      <c r="AX59" s="239"/>
      <c r="AY59" s="239"/>
      <c r="AZ59" s="239"/>
      <c r="BA59" s="239"/>
      <c r="BB59" s="239"/>
      <c r="BC59" s="239"/>
      <c r="BD59" s="239"/>
      <c r="BE59" s="239"/>
      <c r="BF59" s="239"/>
      <c r="BG59" s="239"/>
      <c r="BH59" s="239"/>
      <c r="BI59" s="239"/>
      <c r="BJ59" s="239"/>
      <c r="BK59" s="239"/>
      <c r="BL59" s="239"/>
      <c r="BM59" s="240"/>
      <c r="BO59" s="174"/>
      <c r="BP59" s="175"/>
      <c r="BQ59" s="175"/>
      <c r="BR59" s="175"/>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c r="CS59" s="174"/>
    </row>
    <row r="60" spans="1:97" s="167" customFormat="1" ht="52" customHeight="1" x14ac:dyDescent="0.15">
      <c r="A60" s="170">
        <f t="shared" si="0"/>
        <v>55</v>
      </c>
      <c r="B60" s="250"/>
      <c r="C60" s="251"/>
      <c r="D60" s="251"/>
      <c r="E60" s="251"/>
      <c r="F60" s="252"/>
      <c r="G60" s="251"/>
      <c r="H60" s="251"/>
      <c r="I60" s="251"/>
      <c r="J60" s="251"/>
      <c r="K60" s="251"/>
      <c r="L60" s="251"/>
      <c r="M60" s="238"/>
      <c r="N60" s="239"/>
      <c r="O60" s="239"/>
      <c r="P60" s="239"/>
      <c r="Q60" s="239"/>
      <c r="R60" s="239"/>
      <c r="S60" s="239"/>
      <c r="T60" s="239"/>
      <c r="U60" s="240"/>
      <c r="V60" s="238" t="s">
        <v>355</v>
      </c>
      <c r="W60" s="239"/>
      <c r="X60" s="239"/>
      <c r="Y60" s="239"/>
      <c r="Z60" s="239"/>
      <c r="AA60" s="239"/>
      <c r="AB60" s="239"/>
      <c r="AC60" s="239"/>
      <c r="AD60" s="239"/>
      <c r="AE60" s="239"/>
      <c r="AF60" s="239"/>
      <c r="AG60" s="240"/>
      <c r="AH60" s="238" t="s">
        <v>387</v>
      </c>
      <c r="AI60" s="239"/>
      <c r="AJ60" s="239"/>
      <c r="AK60" s="239"/>
      <c r="AL60" s="239"/>
      <c r="AM60" s="239"/>
      <c r="AN60" s="239"/>
      <c r="AO60" s="239"/>
      <c r="AP60" s="239"/>
      <c r="AQ60" s="239"/>
      <c r="AR60" s="239"/>
      <c r="AS60" s="239"/>
      <c r="AT60" s="239"/>
      <c r="AU60" s="239"/>
      <c r="AV60" s="239"/>
      <c r="AW60" s="239"/>
      <c r="AX60" s="239"/>
      <c r="AY60" s="239"/>
      <c r="AZ60" s="239"/>
      <c r="BA60" s="239"/>
      <c r="BB60" s="239"/>
      <c r="BC60" s="239"/>
      <c r="BD60" s="239"/>
      <c r="BE60" s="239"/>
      <c r="BF60" s="239"/>
      <c r="BG60" s="239"/>
      <c r="BH60" s="239"/>
      <c r="BI60" s="239"/>
      <c r="BJ60" s="239"/>
      <c r="BK60" s="239"/>
      <c r="BL60" s="239"/>
      <c r="BM60" s="240"/>
      <c r="BO60" s="174"/>
      <c r="BP60" s="175"/>
      <c r="BQ60" s="175"/>
      <c r="BR60" s="175"/>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c r="CS60" s="174"/>
    </row>
    <row r="61" spans="1:97" s="167" customFormat="1" ht="52" customHeight="1" x14ac:dyDescent="0.15">
      <c r="A61" s="170">
        <f t="shared" si="0"/>
        <v>56</v>
      </c>
      <c r="B61" s="250"/>
      <c r="C61" s="251"/>
      <c r="D61" s="251"/>
      <c r="E61" s="251"/>
      <c r="F61" s="252"/>
      <c r="G61" s="251"/>
      <c r="H61" s="251"/>
      <c r="I61" s="251"/>
      <c r="J61" s="251"/>
      <c r="K61" s="251"/>
      <c r="L61" s="251"/>
      <c r="M61" s="250" t="s">
        <v>341</v>
      </c>
      <c r="N61" s="251"/>
      <c r="O61" s="251"/>
      <c r="P61" s="251"/>
      <c r="Q61" s="251"/>
      <c r="R61" s="251"/>
      <c r="S61" s="251"/>
      <c r="T61" s="251"/>
      <c r="U61" s="252"/>
      <c r="V61" s="238" t="s">
        <v>354</v>
      </c>
      <c r="W61" s="239"/>
      <c r="X61" s="239"/>
      <c r="Y61" s="239"/>
      <c r="Z61" s="239"/>
      <c r="AA61" s="239"/>
      <c r="AB61" s="239"/>
      <c r="AC61" s="239"/>
      <c r="AD61" s="239"/>
      <c r="AE61" s="239"/>
      <c r="AF61" s="239"/>
      <c r="AG61" s="240"/>
      <c r="AH61" s="238" t="s">
        <v>401</v>
      </c>
      <c r="AI61" s="239"/>
      <c r="AJ61" s="239"/>
      <c r="AK61" s="239"/>
      <c r="AL61" s="239"/>
      <c r="AM61" s="239"/>
      <c r="AN61" s="239"/>
      <c r="AO61" s="239"/>
      <c r="AP61" s="239"/>
      <c r="AQ61" s="239"/>
      <c r="AR61" s="239"/>
      <c r="AS61" s="239"/>
      <c r="AT61" s="239"/>
      <c r="AU61" s="239"/>
      <c r="AV61" s="239"/>
      <c r="AW61" s="239"/>
      <c r="AX61" s="239"/>
      <c r="AY61" s="239"/>
      <c r="AZ61" s="239"/>
      <c r="BA61" s="239"/>
      <c r="BB61" s="239"/>
      <c r="BC61" s="239"/>
      <c r="BD61" s="239"/>
      <c r="BE61" s="239"/>
      <c r="BF61" s="239"/>
      <c r="BG61" s="239"/>
      <c r="BH61" s="239"/>
      <c r="BI61" s="239"/>
      <c r="BJ61" s="239"/>
      <c r="BK61" s="239"/>
      <c r="BL61" s="239"/>
      <c r="BM61" s="240"/>
      <c r="BO61" s="174"/>
      <c r="BP61" s="175"/>
      <c r="BQ61" s="175"/>
      <c r="BR61" s="175"/>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c r="CS61" s="174"/>
    </row>
    <row r="62" spans="1:97" s="167" customFormat="1" ht="52" customHeight="1" x14ac:dyDescent="0.15">
      <c r="A62" s="170">
        <f t="shared" si="0"/>
        <v>57</v>
      </c>
      <c r="B62" s="250"/>
      <c r="C62" s="251"/>
      <c r="D62" s="251"/>
      <c r="E62" s="251"/>
      <c r="F62" s="252"/>
      <c r="G62" s="251"/>
      <c r="H62" s="251"/>
      <c r="I62" s="251"/>
      <c r="J62" s="251"/>
      <c r="K62" s="251"/>
      <c r="L62" s="251"/>
      <c r="M62" s="250"/>
      <c r="N62" s="251"/>
      <c r="O62" s="251"/>
      <c r="P62" s="251"/>
      <c r="Q62" s="251"/>
      <c r="R62" s="251"/>
      <c r="S62" s="251"/>
      <c r="T62" s="251"/>
      <c r="U62" s="252"/>
      <c r="V62" s="238" t="s">
        <v>353</v>
      </c>
      <c r="W62" s="239"/>
      <c r="X62" s="239"/>
      <c r="Y62" s="239"/>
      <c r="Z62" s="239"/>
      <c r="AA62" s="239"/>
      <c r="AB62" s="239"/>
      <c r="AC62" s="239"/>
      <c r="AD62" s="239"/>
      <c r="AE62" s="239"/>
      <c r="AF62" s="239"/>
      <c r="AG62" s="240"/>
      <c r="AH62" s="238" t="s">
        <v>402</v>
      </c>
      <c r="AI62" s="239"/>
      <c r="AJ62" s="239"/>
      <c r="AK62" s="239"/>
      <c r="AL62" s="239"/>
      <c r="AM62" s="239"/>
      <c r="AN62" s="239"/>
      <c r="AO62" s="239"/>
      <c r="AP62" s="239"/>
      <c r="AQ62" s="239"/>
      <c r="AR62" s="239"/>
      <c r="AS62" s="239"/>
      <c r="AT62" s="239"/>
      <c r="AU62" s="239"/>
      <c r="AV62" s="239"/>
      <c r="AW62" s="239"/>
      <c r="AX62" s="239"/>
      <c r="AY62" s="239"/>
      <c r="AZ62" s="239"/>
      <c r="BA62" s="239"/>
      <c r="BB62" s="239"/>
      <c r="BC62" s="239"/>
      <c r="BD62" s="239"/>
      <c r="BE62" s="239"/>
      <c r="BF62" s="239"/>
      <c r="BG62" s="239"/>
      <c r="BH62" s="239"/>
      <c r="BI62" s="239"/>
      <c r="BJ62" s="239"/>
      <c r="BK62" s="239"/>
      <c r="BL62" s="239"/>
      <c r="BM62" s="240"/>
      <c r="BO62" s="174"/>
      <c r="BP62" s="175"/>
      <c r="BQ62" s="175"/>
      <c r="BR62" s="175"/>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c r="CS62" s="174"/>
    </row>
    <row r="63" spans="1:97" s="167" customFormat="1" ht="52" customHeight="1" x14ac:dyDescent="0.15">
      <c r="A63" s="170">
        <f t="shared" si="0"/>
        <v>58</v>
      </c>
      <c r="B63" s="250"/>
      <c r="C63" s="251"/>
      <c r="D63" s="251"/>
      <c r="E63" s="251"/>
      <c r="F63" s="252"/>
      <c r="G63" s="251"/>
      <c r="H63" s="251"/>
      <c r="I63" s="251"/>
      <c r="J63" s="251"/>
      <c r="K63" s="251"/>
      <c r="L63" s="251"/>
      <c r="M63" s="250"/>
      <c r="N63" s="251"/>
      <c r="O63" s="251"/>
      <c r="P63" s="251"/>
      <c r="Q63" s="251"/>
      <c r="R63" s="251"/>
      <c r="S63" s="251"/>
      <c r="T63" s="251"/>
      <c r="U63" s="252"/>
      <c r="V63" s="238" t="s">
        <v>350</v>
      </c>
      <c r="W63" s="239"/>
      <c r="X63" s="239"/>
      <c r="Y63" s="239"/>
      <c r="Z63" s="239"/>
      <c r="AA63" s="239"/>
      <c r="AB63" s="239"/>
      <c r="AC63" s="239"/>
      <c r="AD63" s="239"/>
      <c r="AE63" s="239"/>
      <c r="AF63" s="239"/>
      <c r="AG63" s="240"/>
      <c r="AH63" s="238" t="s">
        <v>403</v>
      </c>
      <c r="AI63" s="239"/>
      <c r="AJ63" s="239"/>
      <c r="AK63" s="239"/>
      <c r="AL63" s="239"/>
      <c r="AM63" s="239"/>
      <c r="AN63" s="239"/>
      <c r="AO63" s="239"/>
      <c r="AP63" s="239"/>
      <c r="AQ63" s="239"/>
      <c r="AR63" s="239"/>
      <c r="AS63" s="239"/>
      <c r="AT63" s="239"/>
      <c r="AU63" s="239"/>
      <c r="AV63" s="239"/>
      <c r="AW63" s="239"/>
      <c r="AX63" s="239"/>
      <c r="AY63" s="239"/>
      <c r="AZ63" s="239"/>
      <c r="BA63" s="239"/>
      <c r="BB63" s="239"/>
      <c r="BC63" s="239"/>
      <c r="BD63" s="239"/>
      <c r="BE63" s="239"/>
      <c r="BF63" s="239"/>
      <c r="BG63" s="239"/>
      <c r="BH63" s="239"/>
      <c r="BI63" s="239"/>
      <c r="BJ63" s="239"/>
      <c r="BK63" s="239"/>
      <c r="BL63" s="239"/>
      <c r="BM63" s="240"/>
      <c r="BO63" s="174"/>
      <c r="BP63" s="175"/>
      <c r="BQ63" s="175"/>
      <c r="BR63" s="175"/>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c r="CS63" s="174"/>
    </row>
    <row r="64" spans="1:97" s="167" customFormat="1" ht="52" customHeight="1" x14ac:dyDescent="0.15">
      <c r="A64" s="170">
        <f t="shared" si="0"/>
        <v>59</v>
      </c>
      <c r="B64" s="250"/>
      <c r="C64" s="251"/>
      <c r="D64" s="251"/>
      <c r="E64" s="251"/>
      <c r="F64" s="252"/>
      <c r="G64" s="251"/>
      <c r="H64" s="251"/>
      <c r="I64" s="251"/>
      <c r="J64" s="251"/>
      <c r="K64" s="251"/>
      <c r="L64" s="251"/>
      <c r="M64" s="238"/>
      <c r="N64" s="239"/>
      <c r="O64" s="239"/>
      <c r="P64" s="239"/>
      <c r="Q64" s="239"/>
      <c r="R64" s="239"/>
      <c r="S64" s="239"/>
      <c r="T64" s="239"/>
      <c r="U64" s="240"/>
      <c r="V64" s="238" t="s">
        <v>349</v>
      </c>
      <c r="W64" s="239"/>
      <c r="X64" s="239"/>
      <c r="Y64" s="239"/>
      <c r="Z64" s="239"/>
      <c r="AA64" s="239"/>
      <c r="AB64" s="239"/>
      <c r="AC64" s="239"/>
      <c r="AD64" s="239"/>
      <c r="AE64" s="239"/>
      <c r="AF64" s="239"/>
      <c r="AG64" s="240"/>
      <c r="AH64" s="238" t="s">
        <v>402</v>
      </c>
      <c r="AI64" s="239"/>
      <c r="AJ64" s="239"/>
      <c r="AK64" s="239"/>
      <c r="AL64" s="239"/>
      <c r="AM64" s="239"/>
      <c r="AN64" s="239"/>
      <c r="AO64" s="239"/>
      <c r="AP64" s="239"/>
      <c r="AQ64" s="239"/>
      <c r="AR64" s="239"/>
      <c r="AS64" s="239"/>
      <c r="AT64" s="239"/>
      <c r="AU64" s="239"/>
      <c r="AV64" s="239"/>
      <c r="AW64" s="239"/>
      <c r="AX64" s="239"/>
      <c r="AY64" s="239"/>
      <c r="AZ64" s="239"/>
      <c r="BA64" s="239"/>
      <c r="BB64" s="239"/>
      <c r="BC64" s="239"/>
      <c r="BD64" s="239"/>
      <c r="BE64" s="239"/>
      <c r="BF64" s="239"/>
      <c r="BG64" s="239"/>
      <c r="BH64" s="239"/>
      <c r="BI64" s="239"/>
      <c r="BJ64" s="239"/>
      <c r="BK64" s="239"/>
      <c r="BL64" s="239"/>
      <c r="BM64" s="240"/>
      <c r="BO64" s="174"/>
      <c r="BP64" s="175"/>
      <c r="BQ64" s="175"/>
      <c r="BR64" s="175"/>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c r="CS64" s="174"/>
    </row>
    <row r="65" spans="1:97" s="167" customFormat="1" ht="52" customHeight="1" x14ac:dyDescent="0.15">
      <c r="A65" s="170">
        <f t="shared" si="0"/>
        <v>60</v>
      </c>
      <c r="B65" s="250"/>
      <c r="C65" s="251"/>
      <c r="D65" s="251"/>
      <c r="E65" s="251"/>
      <c r="F65" s="252"/>
      <c r="G65" s="251"/>
      <c r="H65" s="251"/>
      <c r="I65" s="251"/>
      <c r="J65" s="251"/>
      <c r="K65" s="251"/>
      <c r="L65" s="251"/>
      <c r="M65" s="250" t="s">
        <v>342</v>
      </c>
      <c r="N65" s="251"/>
      <c r="O65" s="251"/>
      <c r="P65" s="251"/>
      <c r="Q65" s="251"/>
      <c r="R65" s="251"/>
      <c r="S65" s="251"/>
      <c r="T65" s="251"/>
      <c r="U65" s="252"/>
      <c r="V65" s="238" t="s">
        <v>352</v>
      </c>
      <c r="W65" s="239"/>
      <c r="X65" s="239"/>
      <c r="Y65" s="239"/>
      <c r="Z65" s="239"/>
      <c r="AA65" s="239"/>
      <c r="AB65" s="239"/>
      <c r="AC65" s="239"/>
      <c r="AD65" s="239"/>
      <c r="AE65" s="239"/>
      <c r="AF65" s="239"/>
      <c r="AG65" s="240"/>
      <c r="AH65" s="238" t="s">
        <v>387</v>
      </c>
      <c r="AI65" s="239"/>
      <c r="AJ65" s="239"/>
      <c r="AK65" s="239"/>
      <c r="AL65" s="239"/>
      <c r="AM65" s="239"/>
      <c r="AN65" s="239"/>
      <c r="AO65" s="239"/>
      <c r="AP65" s="239"/>
      <c r="AQ65" s="239"/>
      <c r="AR65" s="239"/>
      <c r="AS65" s="239"/>
      <c r="AT65" s="239"/>
      <c r="AU65" s="239"/>
      <c r="AV65" s="239"/>
      <c r="AW65" s="239"/>
      <c r="AX65" s="239"/>
      <c r="AY65" s="239"/>
      <c r="AZ65" s="239"/>
      <c r="BA65" s="239"/>
      <c r="BB65" s="239"/>
      <c r="BC65" s="239"/>
      <c r="BD65" s="239"/>
      <c r="BE65" s="239"/>
      <c r="BF65" s="239"/>
      <c r="BG65" s="239"/>
      <c r="BH65" s="239"/>
      <c r="BI65" s="239"/>
      <c r="BJ65" s="239"/>
      <c r="BK65" s="239"/>
      <c r="BL65" s="239"/>
      <c r="BM65" s="240"/>
      <c r="BO65" s="174"/>
      <c r="BP65" s="175"/>
      <c r="BQ65" s="175"/>
      <c r="BR65" s="175"/>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c r="CS65" s="174"/>
    </row>
    <row r="66" spans="1:97" s="167" customFormat="1" ht="52" customHeight="1" x14ac:dyDescent="0.15">
      <c r="A66" s="170">
        <f t="shared" si="0"/>
        <v>61</v>
      </c>
      <c r="B66" s="250"/>
      <c r="C66" s="251"/>
      <c r="D66" s="251"/>
      <c r="E66" s="251"/>
      <c r="F66" s="252"/>
      <c r="G66" s="251"/>
      <c r="H66" s="251"/>
      <c r="I66" s="251"/>
      <c r="J66" s="251"/>
      <c r="K66" s="251"/>
      <c r="L66" s="251"/>
      <c r="M66" s="250"/>
      <c r="N66" s="251"/>
      <c r="O66" s="251"/>
      <c r="P66" s="251"/>
      <c r="Q66" s="251"/>
      <c r="R66" s="251"/>
      <c r="S66" s="251"/>
      <c r="T66" s="251"/>
      <c r="U66" s="252"/>
      <c r="V66" s="238" t="s">
        <v>351</v>
      </c>
      <c r="W66" s="239"/>
      <c r="X66" s="239"/>
      <c r="Y66" s="239"/>
      <c r="Z66" s="239"/>
      <c r="AA66" s="239"/>
      <c r="AB66" s="239"/>
      <c r="AC66" s="239"/>
      <c r="AD66" s="239"/>
      <c r="AE66" s="239"/>
      <c r="AF66" s="239"/>
      <c r="AG66" s="240"/>
      <c r="AH66" s="238" t="s">
        <v>402</v>
      </c>
      <c r="AI66" s="239"/>
      <c r="AJ66" s="239"/>
      <c r="AK66" s="239"/>
      <c r="AL66" s="239"/>
      <c r="AM66" s="239"/>
      <c r="AN66" s="239"/>
      <c r="AO66" s="239"/>
      <c r="AP66" s="239"/>
      <c r="AQ66" s="239"/>
      <c r="AR66" s="239"/>
      <c r="AS66" s="239"/>
      <c r="AT66" s="239"/>
      <c r="AU66" s="239"/>
      <c r="AV66" s="239"/>
      <c r="AW66" s="239"/>
      <c r="AX66" s="239"/>
      <c r="AY66" s="239"/>
      <c r="AZ66" s="239"/>
      <c r="BA66" s="239"/>
      <c r="BB66" s="239"/>
      <c r="BC66" s="239"/>
      <c r="BD66" s="239"/>
      <c r="BE66" s="239"/>
      <c r="BF66" s="239"/>
      <c r="BG66" s="239"/>
      <c r="BH66" s="239"/>
      <c r="BI66" s="239"/>
      <c r="BJ66" s="239"/>
      <c r="BK66" s="239"/>
      <c r="BL66" s="239"/>
      <c r="BM66" s="240"/>
      <c r="BO66" s="174"/>
      <c r="BP66" s="175"/>
      <c r="BQ66" s="175"/>
      <c r="BR66" s="175"/>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c r="CS66" s="174"/>
    </row>
    <row r="67" spans="1:97" s="167" customFormat="1" ht="52" customHeight="1" x14ac:dyDescent="0.15">
      <c r="A67" s="170">
        <f t="shared" si="0"/>
        <v>62</v>
      </c>
      <c r="B67" s="250"/>
      <c r="C67" s="251"/>
      <c r="D67" s="251"/>
      <c r="E67" s="251"/>
      <c r="F67" s="252"/>
      <c r="G67" s="251"/>
      <c r="H67" s="251"/>
      <c r="I67" s="251"/>
      <c r="J67" s="251"/>
      <c r="K67" s="251"/>
      <c r="L67" s="251"/>
      <c r="M67" s="250"/>
      <c r="N67" s="251"/>
      <c r="O67" s="251"/>
      <c r="P67" s="251"/>
      <c r="Q67" s="251"/>
      <c r="R67" s="251"/>
      <c r="S67" s="251"/>
      <c r="T67" s="251"/>
      <c r="U67" s="252"/>
      <c r="V67" s="238" t="s">
        <v>350</v>
      </c>
      <c r="W67" s="239"/>
      <c r="X67" s="239"/>
      <c r="Y67" s="239"/>
      <c r="Z67" s="239"/>
      <c r="AA67" s="239"/>
      <c r="AB67" s="239"/>
      <c r="AC67" s="239"/>
      <c r="AD67" s="239"/>
      <c r="AE67" s="239"/>
      <c r="AF67" s="239"/>
      <c r="AG67" s="240"/>
      <c r="AH67" s="238" t="s">
        <v>387</v>
      </c>
      <c r="AI67" s="239"/>
      <c r="AJ67" s="239"/>
      <c r="AK67" s="239"/>
      <c r="AL67" s="239"/>
      <c r="AM67" s="239"/>
      <c r="AN67" s="239"/>
      <c r="AO67" s="239"/>
      <c r="AP67" s="239"/>
      <c r="AQ67" s="239"/>
      <c r="AR67" s="239"/>
      <c r="AS67" s="239"/>
      <c r="AT67" s="239"/>
      <c r="AU67" s="239"/>
      <c r="AV67" s="239"/>
      <c r="AW67" s="239"/>
      <c r="AX67" s="239"/>
      <c r="AY67" s="239"/>
      <c r="AZ67" s="239"/>
      <c r="BA67" s="239"/>
      <c r="BB67" s="239"/>
      <c r="BC67" s="239"/>
      <c r="BD67" s="239"/>
      <c r="BE67" s="239"/>
      <c r="BF67" s="239"/>
      <c r="BG67" s="239"/>
      <c r="BH67" s="239"/>
      <c r="BI67" s="239"/>
      <c r="BJ67" s="239"/>
      <c r="BK67" s="239"/>
      <c r="BL67" s="239"/>
      <c r="BM67" s="240"/>
      <c r="BO67" s="174"/>
      <c r="BP67" s="175"/>
      <c r="BQ67" s="175"/>
      <c r="BR67" s="175"/>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c r="CS67" s="174"/>
    </row>
    <row r="68" spans="1:97" s="167" customFormat="1" ht="52" customHeight="1" x14ac:dyDescent="0.15">
      <c r="A68" s="170">
        <f t="shared" si="0"/>
        <v>63</v>
      </c>
      <c r="B68" s="241"/>
      <c r="C68" s="242"/>
      <c r="D68" s="242"/>
      <c r="E68" s="242"/>
      <c r="F68" s="243"/>
      <c r="G68" s="242"/>
      <c r="H68" s="242"/>
      <c r="I68" s="242"/>
      <c r="J68" s="242"/>
      <c r="K68" s="242"/>
      <c r="L68" s="242"/>
      <c r="M68" s="241"/>
      <c r="N68" s="242"/>
      <c r="O68" s="242"/>
      <c r="P68" s="242"/>
      <c r="Q68" s="242"/>
      <c r="R68" s="242"/>
      <c r="S68" s="242"/>
      <c r="T68" s="242"/>
      <c r="U68" s="243"/>
      <c r="V68" s="242" t="s">
        <v>349</v>
      </c>
      <c r="W68" s="242"/>
      <c r="X68" s="242"/>
      <c r="Y68" s="242"/>
      <c r="Z68" s="242"/>
      <c r="AA68" s="242"/>
      <c r="AB68" s="242"/>
      <c r="AC68" s="242"/>
      <c r="AD68" s="242"/>
      <c r="AE68" s="242"/>
      <c r="AF68" s="242"/>
      <c r="AG68" s="242"/>
      <c r="AH68" s="241" t="s">
        <v>401</v>
      </c>
      <c r="AI68" s="242"/>
      <c r="AJ68" s="242"/>
      <c r="AK68" s="242"/>
      <c r="AL68" s="242"/>
      <c r="AM68" s="242"/>
      <c r="AN68" s="242"/>
      <c r="AO68" s="242"/>
      <c r="AP68" s="242"/>
      <c r="AQ68" s="242"/>
      <c r="AR68" s="242"/>
      <c r="AS68" s="242"/>
      <c r="AT68" s="242"/>
      <c r="AU68" s="242"/>
      <c r="AV68" s="242"/>
      <c r="AW68" s="242"/>
      <c r="AX68" s="242"/>
      <c r="AY68" s="242"/>
      <c r="AZ68" s="242"/>
      <c r="BA68" s="242"/>
      <c r="BB68" s="242"/>
      <c r="BC68" s="242"/>
      <c r="BD68" s="242"/>
      <c r="BE68" s="242"/>
      <c r="BF68" s="242"/>
      <c r="BG68" s="242"/>
      <c r="BH68" s="242"/>
      <c r="BI68" s="242"/>
      <c r="BJ68" s="242"/>
      <c r="BK68" s="242"/>
      <c r="BL68" s="242"/>
      <c r="BM68" s="243"/>
      <c r="BO68" s="174"/>
      <c r="BP68" s="175"/>
      <c r="BQ68" s="175"/>
      <c r="BR68" s="175"/>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c r="CS68" s="174"/>
    </row>
    <row r="69" spans="1:97" ht="13" customHeight="1" x14ac:dyDescent="0.15">
      <c r="AM69" s="164"/>
      <c r="AN69" s="159"/>
      <c r="AO69" s="159"/>
      <c r="AP69" s="162"/>
      <c r="AQ69" s="162"/>
      <c r="BO69" s="162"/>
      <c r="BP69" s="175"/>
      <c r="BQ69" s="175"/>
      <c r="BR69" s="175"/>
      <c r="BS69" s="162"/>
      <c r="BT69" s="162"/>
      <c r="BU69" s="162"/>
      <c r="BV69" s="162"/>
      <c r="BW69" s="162"/>
      <c r="BX69" s="162"/>
      <c r="BY69" s="162"/>
      <c r="BZ69" s="162"/>
      <c r="CA69" s="162"/>
      <c r="CB69" s="162"/>
      <c r="CC69" s="162"/>
      <c r="CD69" s="162"/>
      <c r="CE69" s="162"/>
      <c r="CF69" s="162"/>
      <c r="CG69" s="162"/>
      <c r="CH69" s="162"/>
      <c r="CI69" s="162"/>
      <c r="CJ69" s="162"/>
      <c r="CK69" s="162"/>
      <c r="CL69" s="162"/>
      <c r="CM69" s="162"/>
      <c r="CN69" s="162"/>
      <c r="CO69" s="162"/>
      <c r="CP69" s="162"/>
      <c r="CQ69" s="162"/>
      <c r="CR69" s="162"/>
      <c r="CS69" s="162"/>
    </row>
    <row r="70" spans="1:97" ht="13" customHeight="1" x14ac:dyDescent="0.15">
      <c r="AH70" s="162"/>
      <c r="AI70" s="162"/>
      <c r="AJ70" s="162"/>
      <c r="AK70" s="162"/>
      <c r="AL70" s="162"/>
      <c r="BO70" s="162"/>
      <c r="BP70" s="175"/>
      <c r="BQ70" s="175"/>
      <c r="BR70" s="175"/>
      <c r="BS70" s="162"/>
      <c r="BT70" s="162"/>
      <c r="BU70" s="162"/>
      <c r="BV70" s="162"/>
      <c r="BW70" s="162"/>
      <c r="BX70" s="162"/>
      <c r="BY70" s="162"/>
      <c r="BZ70" s="162"/>
      <c r="CA70" s="162"/>
      <c r="CB70" s="162"/>
      <c r="CC70" s="162"/>
      <c r="CD70" s="162"/>
      <c r="CE70" s="162"/>
      <c r="CF70" s="162"/>
      <c r="CG70" s="162"/>
      <c r="CH70" s="162"/>
      <c r="CI70" s="162"/>
      <c r="CJ70" s="162"/>
      <c r="CK70" s="162"/>
      <c r="CL70" s="162"/>
      <c r="CM70" s="162"/>
      <c r="CN70" s="162"/>
      <c r="CO70" s="162"/>
      <c r="CP70" s="162"/>
      <c r="CQ70" s="162"/>
      <c r="CR70" s="162"/>
      <c r="CS70" s="162"/>
    </row>
    <row r="71" spans="1:97" x14ac:dyDescent="0.15">
      <c r="A71" s="160" t="s">
        <v>489</v>
      </c>
      <c r="C71" s="161"/>
      <c r="D71" s="161"/>
      <c r="E71" s="161"/>
      <c r="F71" s="161"/>
    </row>
    <row r="72" spans="1:97" ht="37" customHeight="1" x14ac:dyDescent="0.15">
      <c r="A72" s="163" t="s">
        <v>285</v>
      </c>
      <c r="B72" s="278" t="s">
        <v>286</v>
      </c>
      <c r="C72" s="278"/>
      <c r="D72" s="278"/>
      <c r="E72" s="278"/>
      <c r="F72" s="278"/>
      <c r="G72" s="278" t="s">
        <v>280</v>
      </c>
      <c r="H72" s="278"/>
      <c r="I72" s="278"/>
      <c r="J72" s="278" t="s">
        <v>281</v>
      </c>
      <c r="K72" s="278"/>
      <c r="L72" s="278"/>
      <c r="M72" s="278" t="s">
        <v>282</v>
      </c>
      <c r="N72" s="278"/>
      <c r="O72" s="278"/>
      <c r="P72" s="278" t="s">
        <v>300</v>
      </c>
      <c r="Q72" s="278"/>
      <c r="R72" s="278"/>
      <c r="S72" s="278"/>
      <c r="T72" s="278"/>
      <c r="U72" s="278"/>
      <c r="V72" s="270" t="s">
        <v>292</v>
      </c>
      <c r="W72" s="270"/>
      <c r="X72" s="270"/>
      <c r="Y72" s="270"/>
      <c r="Z72" s="270"/>
      <c r="AA72" s="270"/>
      <c r="AB72" s="270"/>
      <c r="AC72" s="270"/>
      <c r="AD72" s="270"/>
      <c r="AE72" s="270"/>
      <c r="AF72" s="270"/>
      <c r="AG72" s="270"/>
      <c r="AH72" s="270"/>
      <c r="AI72" s="270"/>
      <c r="AJ72" s="270"/>
      <c r="AK72" s="270"/>
      <c r="AL72" s="270"/>
      <c r="AM72" s="270"/>
      <c r="AN72" s="270"/>
      <c r="AO72" s="270"/>
      <c r="AP72" s="270"/>
      <c r="AQ72" s="270"/>
      <c r="AR72" s="270"/>
      <c r="AS72" s="270"/>
    </row>
    <row r="73" spans="1:97" ht="61" customHeight="1" x14ac:dyDescent="0.15">
      <c r="A73" s="169">
        <f>ROW()-72</f>
        <v>1</v>
      </c>
      <c r="B73" s="298" t="s">
        <v>287</v>
      </c>
      <c r="C73" s="280"/>
      <c r="D73" s="280"/>
      <c r="E73" s="280"/>
      <c r="F73" s="299"/>
      <c r="G73" s="292"/>
      <c r="H73" s="293"/>
      <c r="I73" s="294"/>
      <c r="J73" s="295"/>
      <c r="K73" s="296"/>
      <c r="L73" s="297"/>
      <c r="M73" s="292" t="s">
        <v>233</v>
      </c>
      <c r="N73" s="293"/>
      <c r="O73" s="294"/>
      <c r="P73" s="279" t="s">
        <v>307</v>
      </c>
      <c r="Q73" s="280"/>
      <c r="R73" s="280"/>
      <c r="S73" s="280"/>
      <c r="T73" s="280"/>
      <c r="U73" s="281"/>
      <c r="V73" s="271" t="s">
        <v>319</v>
      </c>
      <c r="W73" s="272"/>
      <c r="X73" s="272"/>
      <c r="Y73" s="272"/>
      <c r="Z73" s="272"/>
      <c r="AA73" s="272" t="s">
        <v>311</v>
      </c>
      <c r="AB73" s="272"/>
      <c r="AC73" s="272"/>
      <c r="AD73" s="272"/>
      <c r="AE73" s="272"/>
      <c r="AF73" s="272"/>
      <c r="AG73" s="272"/>
      <c r="AH73" s="272"/>
      <c r="AI73" s="272"/>
      <c r="AJ73" s="272"/>
      <c r="AK73" s="272"/>
      <c r="AL73" s="272"/>
      <c r="AM73" s="272"/>
      <c r="AN73" s="272"/>
      <c r="AO73" s="272"/>
      <c r="AP73" s="272"/>
      <c r="AQ73" s="272"/>
      <c r="AR73" s="272"/>
      <c r="AS73" s="273"/>
    </row>
    <row r="74" spans="1:97" ht="61" customHeight="1" x14ac:dyDescent="0.15">
      <c r="A74" s="169">
        <f t="shared" ref="A74:A90" si="1">ROW()-72</f>
        <v>2</v>
      </c>
      <c r="B74" s="264" t="s">
        <v>323</v>
      </c>
      <c r="C74" s="265"/>
      <c r="D74" s="265"/>
      <c r="E74" s="265"/>
      <c r="F74" s="266"/>
      <c r="G74" s="282" t="s">
        <v>233</v>
      </c>
      <c r="H74" s="283"/>
      <c r="I74" s="284"/>
      <c r="J74" s="285"/>
      <c r="K74" s="283"/>
      <c r="L74" s="286"/>
      <c r="M74" s="282"/>
      <c r="N74" s="283"/>
      <c r="O74" s="284"/>
      <c r="P74" s="274" t="s">
        <v>293</v>
      </c>
      <c r="Q74" s="265"/>
      <c r="R74" s="265"/>
      <c r="S74" s="265"/>
      <c r="T74" s="265"/>
      <c r="U74" s="275"/>
      <c r="V74" s="264" t="s">
        <v>316</v>
      </c>
      <c r="W74" s="265"/>
      <c r="X74" s="265"/>
      <c r="Y74" s="265"/>
      <c r="Z74" s="265"/>
      <c r="AA74" s="265"/>
      <c r="AB74" s="265"/>
      <c r="AC74" s="265"/>
      <c r="AD74" s="265"/>
      <c r="AE74" s="265"/>
      <c r="AF74" s="265"/>
      <c r="AG74" s="265"/>
      <c r="AH74" s="265"/>
      <c r="AI74" s="265"/>
      <c r="AJ74" s="265"/>
      <c r="AK74" s="265"/>
      <c r="AL74" s="265"/>
      <c r="AM74" s="265"/>
      <c r="AN74" s="265"/>
      <c r="AO74" s="265"/>
      <c r="AP74" s="265"/>
      <c r="AQ74" s="265"/>
      <c r="AR74" s="265"/>
      <c r="AS74" s="266"/>
    </row>
    <row r="75" spans="1:97" ht="71" customHeight="1" x14ac:dyDescent="0.15">
      <c r="A75" s="169">
        <f t="shared" si="1"/>
        <v>3</v>
      </c>
      <c r="B75" s="264"/>
      <c r="C75" s="265"/>
      <c r="D75" s="265"/>
      <c r="E75" s="265"/>
      <c r="F75" s="266"/>
      <c r="G75" s="282"/>
      <c r="H75" s="283"/>
      <c r="I75" s="284"/>
      <c r="J75" s="285" t="s">
        <v>233</v>
      </c>
      <c r="K75" s="283"/>
      <c r="L75" s="286"/>
      <c r="M75" s="282"/>
      <c r="N75" s="283"/>
      <c r="O75" s="284"/>
      <c r="P75" s="274" t="s">
        <v>308</v>
      </c>
      <c r="Q75" s="265"/>
      <c r="R75" s="265"/>
      <c r="S75" s="265"/>
      <c r="T75" s="265"/>
      <c r="U75" s="275"/>
      <c r="V75" s="264" t="s">
        <v>320</v>
      </c>
      <c r="W75" s="265"/>
      <c r="X75" s="265"/>
      <c r="Y75" s="265"/>
      <c r="Z75" s="265"/>
      <c r="AA75" s="265"/>
      <c r="AB75" s="265"/>
      <c r="AC75" s="265"/>
      <c r="AD75" s="265"/>
      <c r="AE75" s="265"/>
      <c r="AF75" s="265"/>
      <c r="AG75" s="265"/>
      <c r="AH75" s="265"/>
      <c r="AI75" s="265"/>
      <c r="AJ75" s="265"/>
      <c r="AK75" s="265"/>
      <c r="AL75" s="265"/>
      <c r="AM75" s="265"/>
      <c r="AN75" s="265"/>
      <c r="AO75" s="265"/>
      <c r="AP75" s="265"/>
      <c r="AQ75" s="265"/>
      <c r="AR75" s="265"/>
      <c r="AS75" s="266"/>
    </row>
    <row r="76" spans="1:97" ht="73" customHeight="1" x14ac:dyDescent="0.15">
      <c r="A76" s="169">
        <f t="shared" si="1"/>
        <v>4</v>
      </c>
      <c r="B76" s="264"/>
      <c r="C76" s="265"/>
      <c r="D76" s="265"/>
      <c r="E76" s="265"/>
      <c r="F76" s="266"/>
      <c r="G76" s="282"/>
      <c r="H76" s="283"/>
      <c r="I76" s="284"/>
      <c r="J76" s="285"/>
      <c r="K76" s="283"/>
      <c r="L76" s="286"/>
      <c r="M76" s="282" t="s">
        <v>233</v>
      </c>
      <c r="N76" s="283"/>
      <c r="O76" s="284"/>
      <c r="P76" s="274" t="s">
        <v>309</v>
      </c>
      <c r="Q76" s="265"/>
      <c r="R76" s="265"/>
      <c r="S76" s="265"/>
      <c r="T76" s="265"/>
      <c r="U76" s="275"/>
      <c r="V76" s="264" t="s">
        <v>322</v>
      </c>
      <c r="W76" s="265"/>
      <c r="X76" s="265"/>
      <c r="Y76" s="265"/>
      <c r="Z76" s="265"/>
      <c r="AA76" s="265"/>
      <c r="AB76" s="265"/>
      <c r="AC76" s="265"/>
      <c r="AD76" s="265"/>
      <c r="AE76" s="265"/>
      <c r="AF76" s="265"/>
      <c r="AG76" s="265"/>
      <c r="AH76" s="265"/>
      <c r="AI76" s="265"/>
      <c r="AJ76" s="265"/>
      <c r="AK76" s="265"/>
      <c r="AL76" s="265"/>
      <c r="AM76" s="265"/>
      <c r="AN76" s="265"/>
      <c r="AO76" s="265"/>
      <c r="AP76" s="265"/>
      <c r="AQ76" s="265"/>
      <c r="AR76" s="265"/>
      <c r="AS76" s="266"/>
    </row>
    <row r="77" spans="1:97" ht="61" customHeight="1" x14ac:dyDescent="0.15">
      <c r="A77" s="169">
        <f t="shared" si="1"/>
        <v>5</v>
      </c>
      <c r="B77" s="300" t="s">
        <v>324</v>
      </c>
      <c r="C77" s="301"/>
      <c r="D77" s="301"/>
      <c r="E77" s="301"/>
      <c r="F77" s="302"/>
      <c r="G77" s="282" t="s">
        <v>233</v>
      </c>
      <c r="H77" s="283"/>
      <c r="I77" s="284"/>
      <c r="J77" s="285"/>
      <c r="K77" s="283"/>
      <c r="L77" s="286"/>
      <c r="M77" s="282"/>
      <c r="N77" s="283"/>
      <c r="O77" s="284"/>
      <c r="P77" s="274" t="s">
        <v>326</v>
      </c>
      <c r="Q77" s="265"/>
      <c r="R77" s="265"/>
      <c r="S77" s="265"/>
      <c r="T77" s="265"/>
      <c r="U77" s="275"/>
      <c r="V77" s="264" t="s">
        <v>312</v>
      </c>
      <c r="W77" s="265"/>
      <c r="X77" s="265"/>
      <c r="Y77" s="265"/>
      <c r="Z77" s="265"/>
      <c r="AA77" s="265"/>
      <c r="AB77" s="265"/>
      <c r="AC77" s="265"/>
      <c r="AD77" s="265"/>
      <c r="AE77" s="265"/>
      <c r="AF77" s="265"/>
      <c r="AG77" s="265"/>
      <c r="AH77" s="265"/>
      <c r="AI77" s="265"/>
      <c r="AJ77" s="265"/>
      <c r="AK77" s="265"/>
      <c r="AL77" s="265"/>
      <c r="AM77" s="265"/>
      <c r="AN77" s="265"/>
      <c r="AO77" s="265"/>
      <c r="AP77" s="265"/>
      <c r="AQ77" s="265"/>
      <c r="AR77" s="265"/>
      <c r="AS77" s="266"/>
    </row>
    <row r="78" spans="1:97" ht="61" customHeight="1" x14ac:dyDescent="0.15">
      <c r="A78" s="169">
        <f t="shared" si="1"/>
        <v>6</v>
      </c>
      <c r="B78" s="300"/>
      <c r="C78" s="301"/>
      <c r="D78" s="301"/>
      <c r="E78" s="301"/>
      <c r="F78" s="302"/>
      <c r="G78" s="282"/>
      <c r="H78" s="283"/>
      <c r="I78" s="284"/>
      <c r="J78" s="285"/>
      <c r="K78" s="283"/>
      <c r="L78" s="286"/>
      <c r="M78" s="282" t="s">
        <v>233</v>
      </c>
      <c r="N78" s="283"/>
      <c r="O78" s="284"/>
      <c r="P78" s="274" t="s">
        <v>325</v>
      </c>
      <c r="Q78" s="265"/>
      <c r="R78" s="265"/>
      <c r="S78" s="265"/>
      <c r="T78" s="265"/>
      <c r="U78" s="275"/>
      <c r="V78" s="264" t="s">
        <v>321</v>
      </c>
      <c r="W78" s="265"/>
      <c r="X78" s="265"/>
      <c r="Y78" s="265"/>
      <c r="Z78" s="265"/>
      <c r="AA78" s="265"/>
      <c r="AB78" s="265"/>
      <c r="AC78" s="265"/>
      <c r="AD78" s="265"/>
      <c r="AE78" s="265"/>
      <c r="AF78" s="265"/>
      <c r="AG78" s="265"/>
      <c r="AH78" s="265"/>
      <c r="AI78" s="265"/>
      <c r="AJ78" s="265"/>
      <c r="AK78" s="265"/>
      <c r="AL78" s="265"/>
      <c r="AM78" s="265"/>
      <c r="AN78" s="265"/>
      <c r="AO78" s="265"/>
      <c r="AP78" s="265"/>
      <c r="AQ78" s="265"/>
      <c r="AR78" s="265"/>
      <c r="AS78" s="266"/>
    </row>
    <row r="79" spans="1:97" ht="61" customHeight="1" x14ac:dyDescent="0.15">
      <c r="A79" s="169">
        <f t="shared" si="1"/>
        <v>7</v>
      </c>
      <c r="B79" s="264" t="s">
        <v>288</v>
      </c>
      <c r="C79" s="265"/>
      <c r="D79" s="265"/>
      <c r="E79" s="265"/>
      <c r="F79" s="266"/>
      <c r="G79" s="282" t="s">
        <v>233</v>
      </c>
      <c r="H79" s="283"/>
      <c r="I79" s="284"/>
      <c r="J79" s="285"/>
      <c r="K79" s="283"/>
      <c r="L79" s="286"/>
      <c r="M79" s="282"/>
      <c r="N79" s="283"/>
      <c r="O79" s="284"/>
      <c r="P79" s="274" t="s">
        <v>294</v>
      </c>
      <c r="Q79" s="265"/>
      <c r="R79" s="265"/>
      <c r="S79" s="265"/>
      <c r="T79" s="265"/>
      <c r="U79" s="275"/>
      <c r="V79" s="264" t="s">
        <v>317</v>
      </c>
      <c r="W79" s="265"/>
      <c r="X79" s="265"/>
      <c r="Y79" s="265"/>
      <c r="Z79" s="265"/>
      <c r="AA79" s="265"/>
      <c r="AB79" s="265"/>
      <c r="AC79" s="265"/>
      <c r="AD79" s="265"/>
      <c r="AE79" s="265"/>
      <c r="AF79" s="265"/>
      <c r="AG79" s="265"/>
      <c r="AH79" s="265"/>
      <c r="AI79" s="265"/>
      <c r="AJ79" s="265"/>
      <c r="AK79" s="265"/>
      <c r="AL79" s="265"/>
      <c r="AM79" s="265"/>
      <c r="AN79" s="265"/>
      <c r="AO79" s="265"/>
      <c r="AP79" s="265"/>
      <c r="AQ79" s="265"/>
      <c r="AR79" s="265"/>
      <c r="AS79" s="266"/>
    </row>
    <row r="80" spans="1:97" ht="61" customHeight="1" x14ac:dyDescent="0.15">
      <c r="A80" s="169">
        <f t="shared" si="1"/>
        <v>8</v>
      </c>
      <c r="B80" s="264"/>
      <c r="C80" s="265"/>
      <c r="D80" s="265"/>
      <c r="E80" s="265"/>
      <c r="F80" s="266"/>
      <c r="G80" s="282"/>
      <c r="H80" s="283"/>
      <c r="I80" s="284"/>
      <c r="J80" s="285" t="s">
        <v>233</v>
      </c>
      <c r="K80" s="283"/>
      <c r="L80" s="286"/>
      <c r="M80" s="282"/>
      <c r="N80" s="283"/>
      <c r="O80" s="284"/>
      <c r="P80" s="274" t="s">
        <v>295</v>
      </c>
      <c r="Q80" s="265"/>
      <c r="R80" s="265"/>
      <c r="S80" s="265"/>
      <c r="T80" s="265"/>
      <c r="U80" s="275"/>
      <c r="V80" s="264" t="s">
        <v>315</v>
      </c>
      <c r="W80" s="265"/>
      <c r="X80" s="265"/>
      <c r="Y80" s="265"/>
      <c r="Z80" s="265"/>
      <c r="AA80" s="265"/>
      <c r="AB80" s="265"/>
      <c r="AC80" s="265"/>
      <c r="AD80" s="265"/>
      <c r="AE80" s="265"/>
      <c r="AF80" s="265"/>
      <c r="AG80" s="265"/>
      <c r="AH80" s="265"/>
      <c r="AI80" s="265"/>
      <c r="AJ80" s="265"/>
      <c r="AK80" s="265"/>
      <c r="AL80" s="265"/>
      <c r="AM80" s="265"/>
      <c r="AN80" s="265"/>
      <c r="AO80" s="265"/>
      <c r="AP80" s="265"/>
      <c r="AQ80" s="265"/>
      <c r="AR80" s="265"/>
      <c r="AS80" s="266"/>
    </row>
    <row r="81" spans="1:97" ht="61" customHeight="1" x14ac:dyDescent="0.15">
      <c r="A81" s="169">
        <f t="shared" si="1"/>
        <v>9</v>
      </c>
      <c r="B81" s="264"/>
      <c r="C81" s="265"/>
      <c r="D81" s="265"/>
      <c r="E81" s="265"/>
      <c r="F81" s="266"/>
      <c r="G81" s="282"/>
      <c r="H81" s="283"/>
      <c r="I81" s="284"/>
      <c r="J81" s="285"/>
      <c r="K81" s="283"/>
      <c r="L81" s="286"/>
      <c r="M81" s="282" t="s">
        <v>233</v>
      </c>
      <c r="N81" s="283"/>
      <c r="O81" s="284"/>
      <c r="P81" s="274" t="s">
        <v>301</v>
      </c>
      <c r="Q81" s="265"/>
      <c r="R81" s="265"/>
      <c r="S81" s="265"/>
      <c r="T81" s="265"/>
      <c r="U81" s="275"/>
      <c r="V81" s="261" t="s">
        <v>315</v>
      </c>
      <c r="W81" s="262"/>
      <c r="X81" s="262"/>
      <c r="Y81" s="262"/>
      <c r="Z81" s="262"/>
      <c r="AA81" s="262"/>
      <c r="AB81" s="262"/>
      <c r="AC81" s="262"/>
      <c r="AD81" s="262"/>
      <c r="AE81" s="262"/>
      <c r="AF81" s="262"/>
      <c r="AG81" s="262"/>
      <c r="AH81" s="262"/>
      <c r="AI81" s="262"/>
      <c r="AJ81" s="262"/>
      <c r="AK81" s="262"/>
      <c r="AL81" s="262"/>
      <c r="AM81" s="262"/>
      <c r="AN81" s="262"/>
      <c r="AO81" s="262"/>
      <c r="AP81" s="262"/>
      <c r="AQ81" s="262"/>
      <c r="AR81" s="262"/>
      <c r="AS81" s="263"/>
    </row>
    <row r="82" spans="1:97" ht="61" customHeight="1" x14ac:dyDescent="0.15">
      <c r="A82" s="169">
        <f t="shared" si="1"/>
        <v>10</v>
      </c>
      <c r="B82" s="264" t="s">
        <v>289</v>
      </c>
      <c r="C82" s="265"/>
      <c r="D82" s="265"/>
      <c r="E82" s="265"/>
      <c r="F82" s="266"/>
      <c r="G82" s="282" t="s">
        <v>233</v>
      </c>
      <c r="H82" s="283"/>
      <c r="I82" s="284"/>
      <c r="J82" s="285"/>
      <c r="K82" s="283"/>
      <c r="L82" s="286"/>
      <c r="M82" s="282"/>
      <c r="N82" s="283"/>
      <c r="O82" s="284"/>
      <c r="P82" s="274" t="s">
        <v>296</v>
      </c>
      <c r="Q82" s="265"/>
      <c r="R82" s="265"/>
      <c r="S82" s="265"/>
      <c r="T82" s="265"/>
      <c r="U82" s="275"/>
      <c r="V82" s="261" t="s">
        <v>477</v>
      </c>
      <c r="W82" s="262"/>
      <c r="X82" s="262"/>
      <c r="Y82" s="262"/>
      <c r="Z82" s="262"/>
      <c r="AA82" s="262"/>
      <c r="AB82" s="262"/>
      <c r="AC82" s="262"/>
      <c r="AD82" s="262"/>
      <c r="AE82" s="262"/>
      <c r="AF82" s="262"/>
      <c r="AG82" s="262"/>
      <c r="AH82" s="262"/>
      <c r="AI82" s="262"/>
      <c r="AJ82" s="262"/>
      <c r="AK82" s="262"/>
      <c r="AL82" s="262"/>
      <c r="AM82" s="262"/>
      <c r="AN82" s="262"/>
      <c r="AO82" s="262"/>
      <c r="AP82" s="262"/>
      <c r="AQ82" s="262"/>
      <c r="AR82" s="262"/>
      <c r="AS82" s="263"/>
    </row>
    <row r="83" spans="1:97" ht="61" customHeight="1" x14ac:dyDescent="0.15">
      <c r="A83" s="169">
        <f t="shared" si="1"/>
        <v>11</v>
      </c>
      <c r="B83" s="264"/>
      <c r="C83" s="265"/>
      <c r="D83" s="265"/>
      <c r="E83" s="265"/>
      <c r="F83" s="266"/>
      <c r="G83" s="282"/>
      <c r="H83" s="283"/>
      <c r="I83" s="284"/>
      <c r="J83" s="285"/>
      <c r="K83" s="283"/>
      <c r="L83" s="286"/>
      <c r="M83" s="282" t="s">
        <v>233</v>
      </c>
      <c r="N83" s="283"/>
      <c r="O83" s="284"/>
      <c r="P83" s="274" t="s">
        <v>302</v>
      </c>
      <c r="Q83" s="265"/>
      <c r="R83" s="265"/>
      <c r="S83" s="265"/>
      <c r="T83" s="265"/>
      <c r="U83" s="275"/>
      <c r="V83" s="261" t="s">
        <v>478</v>
      </c>
      <c r="W83" s="262"/>
      <c r="X83" s="262"/>
      <c r="Y83" s="262"/>
      <c r="Z83" s="262"/>
      <c r="AA83" s="262"/>
      <c r="AB83" s="262"/>
      <c r="AC83" s="262"/>
      <c r="AD83" s="262"/>
      <c r="AE83" s="262"/>
      <c r="AF83" s="262"/>
      <c r="AG83" s="262"/>
      <c r="AH83" s="262"/>
      <c r="AI83" s="262"/>
      <c r="AJ83" s="262"/>
      <c r="AK83" s="262"/>
      <c r="AL83" s="262"/>
      <c r="AM83" s="262"/>
      <c r="AN83" s="262"/>
      <c r="AO83" s="262"/>
      <c r="AP83" s="262"/>
      <c r="AQ83" s="262"/>
      <c r="AR83" s="262"/>
      <c r="AS83" s="263"/>
    </row>
    <row r="84" spans="1:97" ht="61" customHeight="1" x14ac:dyDescent="0.15">
      <c r="A84" s="169">
        <f t="shared" si="1"/>
        <v>12</v>
      </c>
      <c r="B84" s="264" t="s">
        <v>290</v>
      </c>
      <c r="C84" s="265"/>
      <c r="D84" s="265"/>
      <c r="E84" s="265"/>
      <c r="F84" s="266"/>
      <c r="G84" s="282" t="s">
        <v>233</v>
      </c>
      <c r="H84" s="283"/>
      <c r="I84" s="284"/>
      <c r="J84" s="285"/>
      <c r="K84" s="283"/>
      <c r="L84" s="286"/>
      <c r="M84" s="282"/>
      <c r="N84" s="283"/>
      <c r="O84" s="284"/>
      <c r="P84" s="274" t="s">
        <v>297</v>
      </c>
      <c r="Q84" s="265"/>
      <c r="R84" s="265"/>
      <c r="S84" s="265"/>
      <c r="T84" s="265"/>
      <c r="U84" s="275"/>
      <c r="V84" s="261" t="s">
        <v>313</v>
      </c>
      <c r="W84" s="262"/>
      <c r="X84" s="262"/>
      <c r="Y84" s="262"/>
      <c r="Z84" s="262"/>
      <c r="AA84" s="262"/>
      <c r="AB84" s="262"/>
      <c r="AC84" s="262"/>
      <c r="AD84" s="262"/>
      <c r="AE84" s="262"/>
      <c r="AF84" s="262"/>
      <c r="AG84" s="262"/>
      <c r="AH84" s="262"/>
      <c r="AI84" s="262"/>
      <c r="AJ84" s="262"/>
      <c r="AK84" s="262"/>
      <c r="AL84" s="262"/>
      <c r="AM84" s="262"/>
      <c r="AN84" s="262"/>
      <c r="AO84" s="262"/>
      <c r="AP84" s="262"/>
      <c r="AQ84" s="262"/>
      <c r="AR84" s="262"/>
      <c r="AS84" s="263"/>
    </row>
    <row r="85" spans="1:97" ht="61" customHeight="1" x14ac:dyDescent="0.15">
      <c r="A85" s="169">
        <f t="shared" si="1"/>
        <v>13</v>
      </c>
      <c r="B85" s="264"/>
      <c r="C85" s="265"/>
      <c r="D85" s="265"/>
      <c r="E85" s="265"/>
      <c r="F85" s="266"/>
      <c r="G85" s="282"/>
      <c r="H85" s="283"/>
      <c r="I85" s="284"/>
      <c r="J85" s="285"/>
      <c r="K85" s="283"/>
      <c r="L85" s="286"/>
      <c r="M85" s="282" t="s">
        <v>233</v>
      </c>
      <c r="N85" s="283"/>
      <c r="O85" s="284"/>
      <c r="P85" s="274" t="s">
        <v>303</v>
      </c>
      <c r="Q85" s="265"/>
      <c r="R85" s="265"/>
      <c r="S85" s="265"/>
      <c r="T85" s="265"/>
      <c r="U85" s="275"/>
      <c r="V85" s="261" t="s">
        <v>313</v>
      </c>
      <c r="W85" s="262"/>
      <c r="X85" s="262"/>
      <c r="Y85" s="262"/>
      <c r="Z85" s="262"/>
      <c r="AA85" s="262"/>
      <c r="AB85" s="262"/>
      <c r="AC85" s="262"/>
      <c r="AD85" s="262"/>
      <c r="AE85" s="262"/>
      <c r="AF85" s="262"/>
      <c r="AG85" s="262"/>
      <c r="AH85" s="262"/>
      <c r="AI85" s="262"/>
      <c r="AJ85" s="262"/>
      <c r="AK85" s="262"/>
      <c r="AL85" s="262"/>
      <c r="AM85" s="262"/>
      <c r="AN85" s="262"/>
      <c r="AO85" s="262"/>
      <c r="AP85" s="262"/>
      <c r="AQ85" s="262"/>
      <c r="AR85" s="262"/>
      <c r="AS85" s="263"/>
    </row>
    <row r="86" spans="1:97" ht="61" customHeight="1" x14ac:dyDescent="0.15">
      <c r="A86" s="169">
        <f t="shared" si="1"/>
        <v>14</v>
      </c>
      <c r="B86" s="264" t="s">
        <v>279</v>
      </c>
      <c r="C86" s="265"/>
      <c r="D86" s="265"/>
      <c r="E86" s="265"/>
      <c r="F86" s="266"/>
      <c r="G86" s="282" t="s">
        <v>233</v>
      </c>
      <c r="H86" s="283"/>
      <c r="I86" s="284"/>
      <c r="J86" s="285"/>
      <c r="K86" s="283"/>
      <c r="L86" s="286"/>
      <c r="M86" s="282"/>
      <c r="N86" s="283"/>
      <c r="O86" s="284"/>
      <c r="P86" s="274" t="s">
        <v>298</v>
      </c>
      <c r="Q86" s="265"/>
      <c r="R86" s="265"/>
      <c r="S86" s="265"/>
      <c r="T86" s="265"/>
      <c r="U86" s="275"/>
      <c r="V86" s="264" t="s">
        <v>318</v>
      </c>
      <c r="W86" s="265"/>
      <c r="X86" s="265"/>
      <c r="Y86" s="265"/>
      <c r="Z86" s="265"/>
      <c r="AA86" s="265"/>
      <c r="AB86" s="265"/>
      <c r="AC86" s="265"/>
      <c r="AD86" s="265"/>
      <c r="AE86" s="265"/>
      <c r="AF86" s="265"/>
      <c r="AG86" s="265"/>
      <c r="AH86" s="265"/>
      <c r="AI86" s="265"/>
      <c r="AJ86" s="265"/>
      <c r="AK86" s="265"/>
      <c r="AL86" s="265"/>
      <c r="AM86" s="265"/>
      <c r="AN86" s="265"/>
      <c r="AO86" s="265"/>
      <c r="AP86" s="265"/>
      <c r="AQ86" s="265"/>
      <c r="AR86" s="265"/>
      <c r="AS86" s="266"/>
    </row>
    <row r="87" spans="1:97" ht="61" customHeight="1" x14ac:dyDescent="0.15">
      <c r="A87" s="169">
        <f t="shared" si="1"/>
        <v>15</v>
      </c>
      <c r="B87" s="264"/>
      <c r="C87" s="265"/>
      <c r="D87" s="265"/>
      <c r="E87" s="265"/>
      <c r="F87" s="266"/>
      <c r="G87" s="282"/>
      <c r="H87" s="283"/>
      <c r="I87" s="284"/>
      <c r="J87" s="285"/>
      <c r="K87" s="283"/>
      <c r="L87" s="286"/>
      <c r="M87" s="282" t="s">
        <v>233</v>
      </c>
      <c r="N87" s="283"/>
      <c r="O87" s="284"/>
      <c r="P87" s="274" t="s">
        <v>304</v>
      </c>
      <c r="Q87" s="265"/>
      <c r="R87" s="265"/>
      <c r="S87" s="265"/>
      <c r="T87" s="265"/>
      <c r="U87" s="275"/>
      <c r="V87" s="264" t="s">
        <v>318</v>
      </c>
      <c r="W87" s="265"/>
      <c r="X87" s="265"/>
      <c r="Y87" s="265"/>
      <c r="Z87" s="265"/>
      <c r="AA87" s="265"/>
      <c r="AB87" s="265"/>
      <c r="AC87" s="265"/>
      <c r="AD87" s="265"/>
      <c r="AE87" s="265"/>
      <c r="AF87" s="265"/>
      <c r="AG87" s="265"/>
      <c r="AH87" s="265"/>
      <c r="AI87" s="265"/>
      <c r="AJ87" s="265"/>
      <c r="AK87" s="265"/>
      <c r="AL87" s="265"/>
      <c r="AM87" s="265"/>
      <c r="AN87" s="265"/>
      <c r="AO87" s="265"/>
      <c r="AP87" s="265"/>
      <c r="AQ87" s="265"/>
      <c r="AR87" s="265"/>
      <c r="AS87" s="266"/>
    </row>
    <row r="88" spans="1:97" ht="61" customHeight="1" x14ac:dyDescent="0.15">
      <c r="A88" s="169">
        <f t="shared" si="1"/>
        <v>16</v>
      </c>
      <c r="B88" s="264" t="s">
        <v>291</v>
      </c>
      <c r="C88" s="265"/>
      <c r="D88" s="265"/>
      <c r="E88" s="265"/>
      <c r="F88" s="266"/>
      <c r="G88" s="282" t="s">
        <v>233</v>
      </c>
      <c r="H88" s="283"/>
      <c r="I88" s="284"/>
      <c r="J88" s="285"/>
      <c r="K88" s="283"/>
      <c r="L88" s="286"/>
      <c r="M88" s="282"/>
      <c r="N88" s="283"/>
      <c r="O88" s="284"/>
      <c r="P88" s="274" t="s">
        <v>299</v>
      </c>
      <c r="Q88" s="265"/>
      <c r="R88" s="265"/>
      <c r="S88" s="265"/>
      <c r="T88" s="265"/>
      <c r="U88" s="275"/>
      <c r="V88" s="264" t="s">
        <v>314</v>
      </c>
      <c r="W88" s="265"/>
      <c r="X88" s="265"/>
      <c r="Y88" s="265"/>
      <c r="Z88" s="265"/>
      <c r="AA88" s="265"/>
      <c r="AB88" s="265"/>
      <c r="AC88" s="265"/>
      <c r="AD88" s="265"/>
      <c r="AE88" s="265"/>
      <c r="AF88" s="265"/>
      <c r="AG88" s="265"/>
      <c r="AH88" s="265"/>
      <c r="AI88" s="265"/>
      <c r="AJ88" s="265"/>
      <c r="AK88" s="265"/>
      <c r="AL88" s="265"/>
      <c r="AM88" s="265"/>
      <c r="AN88" s="265"/>
      <c r="AO88" s="265"/>
      <c r="AP88" s="265"/>
      <c r="AQ88" s="265"/>
      <c r="AR88" s="265"/>
      <c r="AS88" s="266"/>
    </row>
    <row r="89" spans="1:97" ht="61" customHeight="1" x14ac:dyDescent="0.15">
      <c r="A89" s="169">
        <f t="shared" si="1"/>
        <v>17</v>
      </c>
      <c r="B89" s="264"/>
      <c r="C89" s="265"/>
      <c r="D89" s="265"/>
      <c r="E89" s="265"/>
      <c r="F89" s="266"/>
      <c r="G89" s="282"/>
      <c r="H89" s="283"/>
      <c r="I89" s="284"/>
      <c r="J89" s="285" t="s">
        <v>233</v>
      </c>
      <c r="K89" s="283"/>
      <c r="L89" s="286"/>
      <c r="M89" s="282"/>
      <c r="N89" s="283"/>
      <c r="O89" s="284"/>
      <c r="P89" s="274" t="s">
        <v>305</v>
      </c>
      <c r="Q89" s="265"/>
      <c r="R89" s="265"/>
      <c r="S89" s="265"/>
      <c r="T89" s="265"/>
      <c r="U89" s="275"/>
      <c r="V89" s="264" t="s">
        <v>314</v>
      </c>
      <c r="W89" s="265"/>
      <c r="X89" s="265"/>
      <c r="Y89" s="265"/>
      <c r="Z89" s="265"/>
      <c r="AA89" s="265"/>
      <c r="AB89" s="265"/>
      <c r="AC89" s="265"/>
      <c r="AD89" s="265"/>
      <c r="AE89" s="265"/>
      <c r="AF89" s="265"/>
      <c r="AG89" s="265"/>
      <c r="AH89" s="265"/>
      <c r="AI89" s="265"/>
      <c r="AJ89" s="265"/>
      <c r="AK89" s="265"/>
      <c r="AL89" s="265"/>
      <c r="AM89" s="265"/>
      <c r="AN89" s="265"/>
      <c r="AO89" s="265"/>
      <c r="AP89" s="265"/>
      <c r="AQ89" s="265"/>
      <c r="AR89" s="265"/>
      <c r="AS89" s="266"/>
    </row>
    <row r="90" spans="1:97" ht="61" customHeight="1" x14ac:dyDescent="0.15">
      <c r="A90" s="169">
        <f t="shared" si="1"/>
        <v>18</v>
      </c>
      <c r="B90" s="267"/>
      <c r="C90" s="268"/>
      <c r="D90" s="268"/>
      <c r="E90" s="268"/>
      <c r="F90" s="269"/>
      <c r="G90" s="287"/>
      <c r="H90" s="288"/>
      <c r="I90" s="289"/>
      <c r="J90" s="290"/>
      <c r="K90" s="288"/>
      <c r="L90" s="291"/>
      <c r="M90" s="287" t="s">
        <v>233</v>
      </c>
      <c r="N90" s="288"/>
      <c r="O90" s="289"/>
      <c r="P90" s="276" t="s">
        <v>306</v>
      </c>
      <c r="Q90" s="268"/>
      <c r="R90" s="268"/>
      <c r="S90" s="268"/>
      <c r="T90" s="268"/>
      <c r="U90" s="277"/>
      <c r="V90" s="267" t="s">
        <v>314</v>
      </c>
      <c r="W90" s="268"/>
      <c r="X90" s="268"/>
      <c r="Y90" s="268"/>
      <c r="Z90" s="268"/>
      <c r="AA90" s="268"/>
      <c r="AB90" s="268"/>
      <c r="AC90" s="268"/>
      <c r="AD90" s="268"/>
      <c r="AE90" s="268"/>
      <c r="AF90" s="268"/>
      <c r="AG90" s="268"/>
      <c r="AH90" s="268"/>
      <c r="AI90" s="268"/>
      <c r="AJ90" s="268"/>
      <c r="AK90" s="268"/>
      <c r="AL90" s="268"/>
      <c r="AM90" s="268"/>
      <c r="AN90" s="268"/>
      <c r="AO90" s="268"/>
      <c r="AP90" s="268"/>
      <c r="AQ90" s="268"/>
      <c r="AR90" s="268"/>
      <c r="AS90" s="269"/>
    </row>
    <row r="91" spans="1:97" x14ac:dyDescent="0.15">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c r="CS91" s="162"/>
    </row>
    <row r="92" spans="1:97" x14ac:dyDescent="0.15">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row>
    <row r="93" spans="1:97" x14ac:dyDescent="0.15">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c r="CS93" s="162"/>
    </row>
    <row r="94" spans="1:97" x14ac:dyDescent="0.15">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c r="CS94" s="162"/>
    </row>
    <row r="95" spans="1:97" x14ac:dyDescent="0.15">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c r="CS95" s="162"/>
    </row>
    <row r="96" spans="1:97" x14ac:dyDescent="0.15">
      <c r="BO96" s="162"/>
      <c r="BP96" s="162"/>
      <c r="BQ96" s="162"/>
      <c r="BR96" s="162"/>
      <c r="BS96" s="162"/>
      <c r="BT96" s="162"/>
      <c r="BU96" s="162"/>
      <c r="BV96" s="162"/>
      <c r="BW96" s="162"/>
      <c r="BX96" s="162"/>
      <c r="BY96" s="162"/>
      <c r="BZ96" s="162"/>
      <c r="CA96" s="162"/>
      <c r="CB96" s="162"/>
      <c r="CC96" s="162"/>
      <c r="CD96" s="162"/>
      <c r="CE96" s="162"/>
      <c r="CF96" s="162"/>
      <c r="CG96" s="162"/>
      <c r="CH96" s="162"/>
      <c r="CI96" s="162"/>
      <c r="CJ96" s="162"/>
      <c r="CK96" s="162"/>
      <c r="CL96" s="162"/>
      <c r="CM96" s="162"/>
      <c r="CN96" s="162"/>
      <c r="CO96" s="162"/>
      <c r="CP96" s="162"/>
      <c r="CQ96" s="162"/>
      <c r="CR96" s="162"/>
      <c r="CS96" s="162"/>
    </row>
    <row r="97" spans="67:97" x14ac:dyDescent="0.15">
      <c r="BO97" s="162"/>
      <c r="BP97" s="162"/>
      <c r="BQ97" s="162"/>
      <c r="BR97" s="162"/>
      <c r="BS97" s="162"/>
      <c r="BT97" s="162"/>
      <c r="BU97" s="162"/>
      <c r="BV97" s="162"/>
      <c r="BW97" s="162"/>
      <c r="BX97" s="162"/>
      <c r="BY97" s="162"/>
      <c r="BZ97" s="162"/>
      <c r="CA97" s="162"/>
      <c r="CB97" s="162"/>
      <c r="CC97" s="162"/>
      <c r="CD97" s="162"/>
      <c r="CE97" s="162"/>
      <c r="CF97" s="162"/>
      <c r="CG97" s="162"/>
      <c r="CH97" s="162"/>
      <c r="CI97" s="162"/>
      <c r="CJ97" s="162"/>
      <c r="CK97" s="162"/>
      <c r="CL97" s="162"/>
      <c r="CM97" s="162"/>
      <c r="CN97" s="162"/>
      <c r="CO97" s="162"/>
      <c r="CP97" s="162"/>
      <c r="CQ97" s="162"/>
      <c r="CR97" s="162"/>
      <c r="CS97" s="162"/>
    </row>
    <row r="98" spans="67:97" x14ac:dyDescent="0.15">
      <c r="BO98" s="162"/>
      <c r="BP98" s="162"/>
      <c r="BQ98" s="162"/>
      <c r="BR98" s="162"/>
      <c r="BS98" s="162"/>
      <c r="BT98" s="162"/>
      <c r="BU98" s="162"/>
      <c r="BV98" s="162"/>
      <c r="BW98" s="162"/>
      <c r="BX98" s="162"/>
      <c r="BY98" s="162"/>
      <c r="BZ98" s="162"/>
      <c r="CA98" s="162"/>
      <c r="CB98" s="162"/>
      <c r="CC98" s="162"/>
      <c r="CD98" s="162"/>
      <c r="CE98" s="162"/>
      <c r="CF98" s="162"/>
      <c r="CG98" s="162"/>
      <c r="CH98" s="162"/>
      <c r="CI98" s="162"/>
      <c r="CJ98" s="162"/>
      <c r="CK98" s="162"/>
      <c r="CL98" s="162"/>
      <c r="CM98" s="162"/>
      <c r="CN98" s="162"/>
      <c r="CO98" s="162"/>
      <c r="CP98" s="162"/>
      <c r="CQ98" s="162"/>
      <c r="CR98" s="162"/>
      <c r="CS98" s="162"/>
    </row>
    <row r="99" spans="67:97" x14ac:dyDescent="0.15">
      <c r="BO99" s="162"/>
      <c r="BP99" s="162"/>
      <c r="BQ99" s="162"/>
      <c r="BR99" s="162"/>
      <c r="BS99" s="162"/>
      <c r="BT99" s="162"/>
      <c r="BU99" s="162"/>
      <c r="BV99" s="162"/>
      <c r="BW99" s="162"/>
      <c r="BX99" s="162"/>
      <c r="BY99" s="162"/>
      <c r="BZ99" s="162"/>
      <c r="CA99" s="162"/>
      <c r="CB99" s="162"/>
      <c r="CC99" s="162"/>
      <c r="CD99" s="162"/>
      <c r="CE99" s="162"/>
      <c r="CF99" s="162"/>
      <c r="CG99" s="162"/>
      <c r="CH99" s="162"/>
      <c r="CI99" s="162"/>
      <c r="CJ99" s="162"/>
      <c r="CK99" s="162"/>
      <c r="CL99" s="162"/>
      <c r="CM99" s="162"/>
      <c r="CN99" s="162"/>
      <c r="CO99" s="162"/>
      <c r="CP99" s="162"/>
      <c r="CQ99" s="162"/>
      <c r="CR99" s="162"/>
      <c r="CS99" s="162"/>
    </row>
    <row r="100" spans="67:97" x14ac:dyDescent="0.15">
      <c r="BO100" s="162"/>
      <c r="BP100" s="162"/>
      <c r="BQ100" s="162"/>
      <c r="BR100" s="162"/>
      <c r="BS100" s="162"/>
      <c r="BT100" s="162"/>
      <c r="BU100" s="162"/>
      <c r="BV100" s="162"/>
      <c r="BW100" s="162"/>
      <c r="BX100" s="162"/>
      <c r="BY100" s="162"/>
      <c r="BZ100" s="162"/>
      <c r="CA100" s="162"/>
      <c r="CB100" s="162"/>
      <c r="CC100" s="162"/>
      <c r="CD100" s="162"/>
      <c r="CE100" s="162"/>
      <c r="CF100" s="162"/>
      <c r="CG100" s="162"/>
      <c r="CH100" s="162"/>
      <c r="CI100" s="162"/>
      <c r="CJ100" s="162"/>
      <c r="CK100" s="162"/>
      <c r="CL100" s="162"/>
      <c r="CM100" s="162"/>
      <c r="CN100" s="162"/>
      <c r="CO100" s="162"/>
      <c r="CP100" s="162"/>
      <c r="CQ100" s="162"/>
      <c r="CR100" s="162"/>
      <c r="CS100" s="162"/>
    </row>
    <row r="101" spans="67:97" x14ac:dyDescent="0.15">
      <c r="BO101" s="162"/>
      <c r="BP101" s="162"/>
      <c r="BQ101" s="162"/>
      <c r="BR101" s="162"/>
      <c r="BS101" s="162"/>
      <c r="BT101" s="162"/>
      <c r="BU101" s="162"/>
      <c r="BV101" s="162"/>
      <c r="BW101" s="162"/>
      <c r="BX101" s="162"/>
      <c r="BY101" s="162"/>
      <c r="BZ101" s="162"/>
      <c r="CA101" s="162"/>
      <c r="CB101" s="162"/>
      <c r="CC101" s="162"/>
      <c r="CD101" s="162"/>
      <c r="CE101" s="162"/>
      <c r="CF101" s="162"/>
      <c r="CG101" s="162"/>
      <c r="CH101" s="162"/>
      <c r="CI101" s="162"/>
      <c r="CJ101" s="162"/>
      <c r="CK101" s="162"/>
      <c r="CL101" s="162"/>
      <c r="CM101" s="162"/>
      <c r="CN101" s="162"/>
      <c r="CO101" s="162"/>
      <c r="CP101" s="162"/>
      <c r="CQ101" s="162"/>
      <c r="CR101" s="162"/>
      <c r="CS101" s="162"/>
    </row>
    <row r="102" spans="67:97" x14ac:dyDescent="0.15">
      <c r="BO102" s="162"/>
      <c r="BP102" s="162"/>
      <c r="BQ102" s="162"/>
      <c r="BR102" s="162"/>
      <c r="BS102" s="162"/>
      <c r="BT102" s="162"/>
      <c r="BU102" s="162"/>
      <c r="BV102" s="162"/>
      <c r="BW102" s="162"/>
      <c r="BX102" s="162"/>
      <c r="BY102" s="162"/>
      <c r="BZ102" s="162"/>
      <c r="CA102" s="162"/>
      <c r="CB102" s="162"/>
      <c r="CC102" s="162"/>
      <c r="CD102" s="162"/>
      <c r="CE102" s="162"/>
      <c r="CF102" s="162"/>
      <c r="CG102" s="162"/>
      <c r="CH102" s="162"/>
      <c r="CI102" s="162"/>
      <c r="CJ102" s="162"/>
      <c r="CK102" s="162"/>
      <c r="CL102" s="162"/>
      <c r="CM102" s="162"/>
      <c r="CN102" s="162"/>
      <c r="CO102" s="162"/>
      <c r="CP102" s="162"/>
      <c r="CQ102" s="162"/>
      <c r="CR102" s="162"/>
      <c r="CS102" s="162"/>
    </row>
    <row r="103" spans="67:97" x14ac:dyDescent="0.15">
      <c r="BO103" s="162"/>
      <c r="BP103" s="162"/>
      <c r="BQ103" s="162"/>
      <c r="BR103" s="162"/>
      <c r="BS103" s="162"/>
      <c r="BT103" s="162"/>
      <c r="BU103" s="162"/>
      <c r="BV103" s="162"/>
      <c r="BW103" s="162"/>
      <c r="BX103" s="162"/>
      <c r="BY103" s="162"/>
      <c r="BZ103" s="162"/>
      <c r="CA103" s="162"/>
      <c r="CB103" s="162"/>
      <c r="CC103" s="162"/>
      <c r="CD103" s="162"/>
      <c r="CE103" s="162"/>
      <c r="CF103" s="162"/>
      <c r="CG103" s="162"/>
      <c r="CH103" s="162"/>
      <c r="CI103" s="162"/>
      <c r="CJ103" s="162"/>
      <c r="CK103" s="162"/>
      <c r="CL103" s="162"/>
      <c r="CM103" s="162"/>
      <c r="CN103" s="162"/>
      <c r="CO103" s="162"/>
      <c r="CP103" s="162"/>
      <c r="CQ103" s="162"/>
      <c r="CR103" s="162"/>
      <c r="CS103" s="162"/>
    </row>
    <row r="104" spans="67:97" x14ac:dyDescent="0.15">
      <c r="BO104" s="162"/>
      <c r="BP104" s="162"/>
      <c r="BQ104" s="162"/>
      <c r="BR104" s="162"/>
      <c r="BS104" s="162"/>
      <c r="BT104" s="162"/>
      <c r="BU104" s="162"/>
      <c r="BV104" s="162"/>
      <c r="BW104" s="162"/>
      <c r="BX104" s="162"/>
      <c r="BY104" s="162"/>
      <c r="BZ104" s="162"/>
      <c r="CA104" s="162"/>
      <c r="CB104" s="162"/>
      <c r="CC104" s="162"/>
      <c r="CD104" s="162"/>
      <c r="CE104" s="162"/>
      <c r="CF104" s="162"/>
      <c r="CG104" s="162"/>
      <c r="CH104" s="162"/>
      <c r="CI104" s="162"/>
      <c r="CJ104" s="162"/>
      <c r="CK104" s="162"/>
      <c r="CL104" s="162"/>
      <c r="CM104" s="162"/>
      <c r="CN104" s="162"/>
      <c r="CO104" s="162"/>
      <c r="CP104" s="162"/>
      <c r="CQ104" s="162"/>
      <c r="CR104" s="162"/>
      <c r="CS104" s="162"/>
    </row>
    <row r="105" spans="67:97" x14ac:dyDescent="0.15">
      <c r="BO105" s="162"/>
      <c r="BP105" s="162"/>
      <c r="BQ105" s="162"/>
      <c r="BR105" s="162"/>
      <c r="BS105" s="162"/>
      <c r="BT105" s="162"/>
      <c r="BU105" s="162"/>
      <c r="BV105" s="162"/>
      <c r="BW105" s="162"/>
      <c r="BX105" s="162"/>
      <c r="BY105" s="162"/>
      <c r="BZ105" s="162"/>
      <c r="CA105" s="162"/>
      <c r="CB105" s="162"/>
      <c r="CC105" s="162"/>
      <c r="CD105" s="162"/>
      <c r="CE105" s="162"/>
      <c r="CF105" s="162"/>
      <c r="CG105" s="162"/>
      <c r="CH105" s="162"/>
      <c r="CI105" s="162"/>
      <c r="CJ105" s="162"/>
      <c r="CK105" s="162"/>
      <c r="CL105" s="162"/>
      <c r="CM105" s="162"/>
      <c r="CN105" s="162"/>
      <c r="CO105" s="162"/>
      <c r="CP105" s="162"/>
      <c r="CQ105" s="162"/>
      <c r="CR105" s="162"/>
      <c r="CS105" s="162"/>
    </row>
    <row r="106" spans="67:97" x14ac:dyDescent="0.15">
      <c r="BO106" s="162"/>
      <c r="BP106" s="162"/>
      <c r="BQ106" s="162"/>
      <c r="BR106" s="162"/>
      <c r="BS106" s="162"/>
      <c r="BT106" s="162"/>
      <c r="BU106" s="162"/>
      <c r="BV106" s="162"/>
      <c r="BW106" s="162"/>
      <c r="BX106" s="162"/>
      <c r="BY106" s="162"/>
      <c r="BZ106" s="162"/>
      <c r="CA106" s="162"/>
      <c r="CB106" s="162"/>
      <c r="CC106" s="162"/>
      <c r="CD106" s="162"/>
      <c r="CE106" s="162"/>
      <c r="CF106" s="162"/>
      <c r="CG106" s="162"/>
      <c r="CH106" s="162"/>
      <c r="CI106" s="162"/>
      <c r="CJ106" s="162"/>
      <c r="CK106" s="162"/>
      <c r="CL106" s="162"/>
      <c r="CM106" s="162"/>
      <c r="CN106" s="162"/>
      <c r="CO106" s="162"/>
      <c r="CP106" s="162"/>
      <c r="CQ106" s="162"/>
      <c r="CR106" s="162"/>
      <c r="CS106" s="162"/>
    </row>
    <row r="107" spans="67:97" x14ac:dyDescent="0.15">
      <c r="BO107" s="162"/>
      <c r="BP107" s="162"/>
      <c r="BQ107" s="162"/>
      <c r="BR107" s="162"/>
      <c r="BS107" s="162"/>
      <c r="BT107" s="162"/>
      <c r="BU107" s="162"/>
      <c r="BV107" s="162"/>
      <c r="BW107" s="162"/>
      <c r="BX107" s="162"/>
      <c r="BY107" s="162"/>
      <c r="BZ107" s="162"/>
      <c r="CA107" s="162"/>
      <c r="CB107" s="162"/>
      <c r="CC107" s="162"/>
      <c r="CD107" s="162"/>
      <c r="CE107" s="162"/>
      <c r="CF107" s="162"/>
      <c r="CG107" s="162"/>
      <c r="CH107" s="162"/>
      <c r="CI107" s="162"/>
      <c r="CJ107" s="162"/>
      <c r="CK107" s="162"/>
      <c r="CL107" s="162"/>
      <c r="CM107" s="162"/>
      <c r="CN107" s="162"/>
      <c r="CO107" s="162"/>
      <c r="CP107" s="162"/>
      <c r="CQ107" s="162"/>
      <c r="CR107" s="162"/>
      <c r="CS107" s="162"/>
    </row>
    <row r="108" spans="67:97" x14ac:dyDescent="0.15">
      <c r="BO108" s="162"/>
      <c r="BP108" s="162"/>
      <c r="BQ108" s="162"/>
      <c r="BR108" s="162"/>
      <c r="BS108" s="162"/>
      <c r="BT108" s="162"/>
      <c r="BU108" s="162"/>
      <c r="BV108" s="162"/>
      <c r="BW108" s="162"/>
      <c r="BX108" s="162"/>
      <c r="BY108" s="162"/>
      <c r="BZ108" s="162"/>
      <c r="CA108" s="162"/>
      <c r="CB108" s="162"/>
      <c r="CC108" s="162"/>
      <c r="CD108" s="162"/>
      <c r="CE108" s="162"/>
      <c r="CF108" s="162"/>
      <c r="CG108" s="162"/>
      <c r="CH108" s="162"/>
      <c r="CI108" s="162"/>
      <c r="CJ108" s="162"/>
      <c r="CK108" s="162"/>
      <c r="CL108" s="162"/>
      <c r="CM108" s="162"/>
      <c r="CN108" s="162"/>
      <c r="CO108" s="162"/>
      <c r="CP108" s="162"/>
      <c r="CQ108" s="162"/>
      <c r="CR108" s="162"/>
      <c r="CS108" s="162"/>
    </row>
    <row r="109" spans="67:97" x14ac:dyDescent="0.15">
      <c r="BO109" s="162"/>
      <c r="BP109" s="162"/>
      <c r="BQ109" s="162"/>
      <c r="BR109" s="162"/>
      <c r="BS109" s="162"/>
      <c r="BT109" s="162"/>
      <c r="BU109" s="162"/>
      <c r="BV109" s="162"/>
      <c r="BW109" s="162"/>
      <c r="BX109" s="162"/>
      <c r="BY109" s="162"/>
      <c r="BZ109" s="162"/>
      <c r="CA109" s="162"/>
      <c r="CB109" s="162"/>
      <c r="CC109" s="162"/>
      <c r="CD109" s="162"/>
      <c r="CE109" s="162"/>
      <c r="CF109" s="162"/>
      <c r="CG109" s="162"/>
      <c r="CH109" s="162"/>
      <c r="CI109" s="162"/>
      <c r="CJ109" s="162"/>
      <c r="CK109" s="162"/>
      <c r="CL109" s="162"/>
      <c r="CM109" s="162"/>
      <c r="CN109" s="162"/>
      <c r="CO109" s="162"/>
      <c r="CP109" s="162"/>
      <c r="CQ109" s="162"/>
      <c r="CR109" s="162"/>
      <c r="CS109" s="162"/>
    </row>
    <row r="110" spans="67:97" x14ac:dyDescent="0.15">
      <c r="BO110" s="162"/>
      <c r="BP110" s="162"/>
      <c r="BQ110" s="162"/>
      <c r="BR110" s="162"/>
      <c r="BS110" s="162"/>
      <c r="BT110" s="162"/>
      <c r="BU110" s="162"/>
      <c r="BV110" s="162"/>
      <c r="BW110" s="162"/>
      <c r="BX110" s="162"/>
      <c r="BY110" s="162"/>
      <c r="BZ110" s="162"/>
      <c r="CA110" s="162"/>
      <c r="CB110" s="162"/>
      <c r="CC110" s="162"/>
      <c r="CD110" s="162"/>
      <c r="CE110" s="162"/>
      <c r="CF110" s="162"/>
      <c r="CG110" s="162"/>
      <c r="CH110" s="162"/>
      <c r="CI110" s="162"/>
      <c r="CJ110" s="162"/>
      <c r="CK110" s="162"/>
      <c r="CL110" s="162"/>
      <c r="CM110" s="162"/>
      <c r="CN110" s="162"/>
      <c r="CO110" s="162"/>
      <c r="CP110" s="162"/>
      <c r="CQ110" s="162"/>
      <c r="CR110" s="162"/>
      <c r="CS110" s="162"/>
    </row>
    <row r="111" spans="67:97" x14ac:dyDescent="0.15">
      <c r="BO111" s="162"/>
      <c r="BP111" s="162"/>
      <c r="BQ111" s="162"/>
      <c r="BR111" s="162"/>
      <c r="BS111" s="162"/>
      <c r="BT111" s="162"/>
      <c r="BU111" s="162"/>
      <c r="BV111" s="162"/>
      <c r="BW111" s="162"/>
      <c r="BX111" s="162"/>
      <c r="BY111" s="162"/>
      <c r="BZ111" s="162"/>
      <c r="CA111" s="162"/>
      <c r="CB111" s="162"/>
      <c r="CC111" s="162"/>
      <c r="CD111" s="162"/>
      <c r="CE111" s="162"/>
      <c r="CF111" s="162"/>
      <c r="CG111" s="162"/>
      <c r="CH111" s="162"/>
      <c r="CI111" s="162"/>
      <c r="CJ111" s="162"/>
      <c r="CK111" s="162"/>
      <c r="CL111" s="162"/>
      <c r="CM111" s="162"/>
      <c r="CN111" s="162"/>
      <c r="CO111" s="162"/>
      <c r="CP111" s="162"/>
      <c r="CQ111" s="162"/>
      <c r="CR111" s="162"/>
      <c r="CS111" s="162"/>
    </row>
    <row r="112" spans="67:97" x14ac:dyDescent="0.15">
      <c r="BO112" s="162"/>
      <c r="BP112" s="162"/>
      <c r="BQ112" s="162"/>
      <c r="BR112" s="162"/>
      <c r="BS112" s="162"/>
      <c r="BT112" s="162"/>
      <c r="BU112" s="162"/>
      <c r="BV112" s="162"/>
      <c r="BW112" s="162"/>
      <c r="BX112" s="162"/>
      <c r="BY112" s="162"/>
      <c r="BZ112" s="162"/>
      <c r="CA112" s="162"/>
      <c r="CB112" s="162"/>
      <c r="CC112" s="162"/>
      <c r="CD112" s="162"/>
      <c r="CE112" s="162"/>
      <c r="CF112" s="162"/>
      <c r="CG112" s="162"/>
      <c r="CH112" s="162"/>
      <c r="CI112" s="162"/>
      <c r="CJ112" s="162"/>
      <c r="CK112" s="162"/>
      <c r="CL112" s="162"/>
      <c r="CM112" s="162"/>
      <c r="CN112" s="162"/>
      <c r="CO112" s="162"/>
      <c r="CP112" s="162"/>
      <c r="CQ112" s="162"/>
      <c r="CR112" s="162"/>
      <c r="CS112" s="162"/>
    </row>
    <row r="113" spans="67:97" x14ac:dyDescent="0.15">
      <c r="BO113" s="162"/>
      <c r="BP113" s="162"/>
      <c r="BQ113" s="162"/>
      <c r="BR113" s="162"/>
      <c r="BS113" s="162"/>
      <c r="BT113" s="162"/>
      <c r="BU113" s="162"/>
      <c r="BV113" s="162"/>
      <c r="BW113" s="162"/>
      <c r="BX113" s="162"/>
      <c r="BY113" s="162"/>
      <c r="BZ113" s="162"/>
      <c r="CA113" s="162"/>
      <c r="CB113" s="162"/>
      <c r="CC113" s="162"/>
      <c r="CD113" s="162"/>
      <c r="CE113" s="162"/>
      <c r="CF113" s="162"/>
      <c r="CG113" s="162"/>
      <c r="CH113" s="162"/>
      <c r="CI113" s="162"/>
      <c r="CJ113" s="162"/>
      <c r="CK113" s="162"/>
      <c r="CL113" s="162"/>
      <c r="CM113" s="162"/>
      <c r="CN113" s="162"/>
      <c r="CO113" s="162"/>
      <c r="CP113" s="162"/>
      <c r="CQ113" s="162"/>
      <c r="CR113" s="162"/>
      <c r="CS113" s="162"/>
    </row>
    <row r="114" spans="67:97" x14ac:dyDescent="0.15">
      <c r="BO114" s="162"/>
      <c r="BP114" s="162"/>
      <c r="BQ114" s="162"/>
      <c r="BR114" s="162"/>
      <c r="BS114" s="162"/>
      <c r="BT114" s="162"/>
      <c r="BU114" s="162"/>
      <c r="BV114" s="162"/>
      <c r="BW114" s="162"/>
      <c r="BX114" s="162"/>
      <c r="BY114" s="162"/>
      <c r="BZ114" s="162"/>
      <c r="CA114" s="162"/>
      <c r="CB114" s="162"/>
      <c r="CC114" s="162"/>
      <c r="CD114" s="162"/>
      <c r="CE114" s="162"/>
      <c r="CF114" s="162"/>
      <c r="CG114" s="162"/>
      <c r="CH114" s="162"/>
      <c r="CI114" s="162"/>
      <c r="CJ114" s="162"/>
      <c r="CK114" s="162"/>
      <c r="CL114" s="162"/>
      <c r="CM114" s="162"/>
      <c r="CN114" s="162"/>
      <c r="CO114" s="162"/>
      <c r="CP114" s="162"/>
      <c r="CQ114" s="162"/>
      <c r="CR114" s="162"/>
      <c r="CS114" s="162"/>
    </row>
    <row r="115" spans="67:97" x14ac:dyDescent="0.15">
      <c r="BO115" s="162"/>
      <c r="BP115" s="162"/>
      <c r="BQ115" s="162"/>
      <c r="BR115" s="162"/>
      <c r="BS115" s="162"/>
      <c r="BT115" s="162"/>
      <c r="BU115" s="162"/>
      <c r="BV115" s="162"/>
      <c r="BW115" s="162"/>
      <c r="BX115" s="162"/>
      <c r="BY115" s="162"/>
      <c r="BZ115" s="162"/>
      <c r="CA115" s="162"/>
      <c r="CB115" s="162"/>
      <c r="CC115" s="162"/>
      <c r="CD115" s="162"/>
      <c r="CE115" s="162"/>
      <c r="CF115" s="162"/>
      <c r="CG115" s="162"/>
      <c r="CH115" s="162"/>
      <c r="CI115" s="162"/>
      <c r="CJ115" s="162"/>
      <c r="CK115" s="162"/>
      <c r="CL115" s="162"/>
      <c r="CM115" s="162"/>
      <c r="CN115" s="162"/>
      <c r="CO115" s="162"/>
      <c r="CP115" s="162"/>
      <c r="CQ115" s="162"/>
      <c r="CR115" s="162"/>
      <c r="CS115" s="162"/>
    </row>
    <row r="116" spans="67:97" x14ac:dyDescent="0.15">
      <c r="BO116" s="162"/>
      <c r="BP116" s="162"/>
      <c r="BQ116" s="162"/>
      <c r="BR116" s="162"/>
      <c r="BS116" s="162"/>
      <c r="BT116" s="162"/>
      <c r="BU116" s="162"/>
      <c r="BV116" s="162"/>
      <c r="BW116" s="162"/>
      <c r="BX116" s="162"/>
      <c r="BY116" s="162"/>
      <c r="BZ116" s="162"/>
      <c r="CA116" s="162"/>
      <c r="CB116" s="162"/>
      <c r="CC116" s="162"/>
      <c r="CD116" s="162"/>
      <c r="CE116" s="162"/>
      <c r="CF116" s="162"/>
      <c r="CG116" s="162"/>
      <c r="CH116" s="162"/>
      <c r="CI116" s="162"/>
      <c r="CJ116" s="162"/>
      <c r="CK116" s="162"/>
      <c r="CL116" s="162"/>
      <c r="CM116" s="162"/>
      <c r="CN116" s="162"/>
      <c r="CO116" s="162"/>
      <c r="CP116" s="162"/>
      <c r="CQ116" s="162"/>
      <c r="CR116" s="162"/>
      <c r="CS116" s="162"/>
    </row>
    <row r="117" spans="67:97" x14ac:dyDescent="0.15">
      <c r="BO117" s="162"/>
      <c r="BP117" s="162"/>
      <c r="BQ117" s="162"/>
      <c r="BR117" s="162"/>
      <c r="BS117" s="162"/>
      <c r="BT117" s="162"/>
      <c r="BU117" s="162"/>
      <c r="BV117" s="162"/>
      <c r="BW117" s="162"/>
      <c r="BX117" s="162"/>
      <c r="BY117" s="162"/>
      <c r="BZ117" s="162"/>
      <c r="CA117" s="162"/>
      <c r="CB117" s="162"/>
      <c r="CC117" s="162"/>
      <c r="CD117" s="162"/>
      <c r="CE117" s="162"/>
      <c r="CF117" s="162"/>
      <c r="CG117" s="162"/>
      <c r="CH117" s="162"/>
      <c r="CI117" s="162"/>
      <c r="CJ117" s="162"/>
      <c r="CK117" s="162"/>
      <c r="CL117" s="162"/>
      <c r="CM117" s="162"/>
      <c r="CN117" s="162"/>
      <c r="CO117" s="162"/>
      <c r="CP117" s="162"/>
      <c r="CQ117" s="162"/>
      <c r="CR117" s="162"/>
      <c r="CS117" s="162"/>
    </row>
    <row r="118" spans="67:97" x14ac:dyDescent="0.15">
      <c r="BO118" s="162"/>
      <c r="BP118" s="162"/>
      <c r="BQ118" s="162"/>
      <c r="BR118" s="162"/>
      <c r="BS118" s="162"/>
      <c r="BT118" s="162"/>
      <c r="BU118" s="162"/>
      <c r="BV118" s="162"/>
      <c r="BW118" s="162"/>
      <c r="BX118" s="162"/>
      <c r="BY118" s="162"/>
      <c r="BZ118" s="162"/>
      <c r="CA118" s="162"/>
      <c r="CB118" s="162"/>
      <c r="CC118" s="162"/>
      <c r="CD118" s="162"/>
      <c r="CE118" s="162"/>
      <c r="CF118" s="162"/>
      <c r="CG118" s="162"/>
      <c r="CH118" s="162"/>
      <c r="CI118" s="162"/>
      <c r="CJ118" s="162"/>
      <c r="CK118" s="162"/>
      <c r="CL118" s="162"/>
      <c r="CM118" s="162"/>
      <c r="CN118" s="162"/>
      <c r="CO118" s="162"/>
      <c r="CP118" s="162"/>
      <c r="CQ118" s="162"/>
      <c r="CR118" s="162"/>
      <c r="CS118" s="162"/>
    </row>
    <row r="119" spans="67:97" x14ac:dyDescent="0.15">
      <c r="BO119" s="162"/>
      <c r="BP119" s="162"/>
      <c r="BQ119" s="162"/>
      <c r="BR119" s="162"/>
      <c r="BS119" s="162"/>
      <c r="BT119" s="162"/>
      <c r="BU119" s="162"/>
      <c r="BV119" s="162"/>
      <c r="BW119" s="162"/>
      <c r="BX119" s="162"/>
      <c r="BY119" s="162"/>
      <c r="BZ119" s="162"/>
      <c r="CA119" s="162"/>
      <c r="CB119" s="162"/>
      <c r="CC119" s="162"/>
      <c r="CD119" s="162"/>
      <c r="CE119" s="162"/>
      <c r="CF119" s="162"/>
      <c r="CG119" s="162"/>
      <c r="CH119" s="162"/>
      <c r="CI119" s="162"/>
      <c r="CJ119" s="162"/>
      <c r="CK119" s="162"/>
      <c r="CL119" s="162"/>
      <c r="CM119" s="162"/>
      <c r="CN119" s="162"/>
      <c r="CO119" s="162"/>
      <c r="CP119" s="162"/>
      <c r="CQ119" s="162"/>
      <c r="CR119" s="162"/>
      <c r="CS119" s="162"/>
    </row>
    <row r="120" spans="67:97" x14ac:dyDescent="0.15">
      <c r="BO120" s="162"/>
      <c r="BP120" s="162"/>
      <c r="BQ120" s="162"/>
      <c r="BR120" s="162"/>
      <c r="BS120" s="162"/>
      <c r="BT120" s="162"/>
      <c r="BU120" s="162"/>
      <c r="BV120" s="162"/>
      <c r="BW120" s="162"/>
      <c r="BX120" s="162"/>
      <c r="BY120" s="162"/>
      <c r="BZ120" s="162"/>
      <c r="CA120" s="162"/>
      <c r="CB120" s="162"/>
      <c r="CC120" s="162"/>
      <c r="CD120" s="162"/>
      <c r="CE120" s="162"/>
      <c r="CF120" s="162"/>
      <c r="CG120" s="162"/>
      <c r="CH120" s="162"/>
      <c r="CI120" s="162"/>
      <c r="CJ120" s="162"/>
      <c r="CK120" s="162"/>
      <c r="CL120" s="162"/>
      <c r="CM120" s="162"/>
      <c r="CN120" s="162"/>
      <c r="CO120" s="162"/>
      <c r="CP120" s="162"/>
      <c r="CQ120" s="162"/>
      <c r="CR120" s="162"/>
      <c r="CS120" s="162"/>
    </row>
    <row r="121" spans="67:97" x14ac:dyDescent="0.15">
      <c r="BO121" s="162"/>
      <c r="BP121" s="162"/>
      <c r="BQ121" s="162"/>
      <c r="BR121" s="162"/>
      <c r="BS121" s="162"/>
      <c r="BT121" s="162"/>
      <c r="BU121" s="162"/>
      <c r="BV121" s="162"/>
      <c r="BW121" s="162"/>
      <c r="BX121" s="162"/>
      <c r="BY121" s="162"/>
      <c r="BZ121" s="162"/>
      <c r="CA121" s="162"/>
      <c r="CB121" s="162"/>
      <c r="CC121" s="162"/>
      <c r="CD121" s="162"/>
      <c r="CE121" s="162"/>
      <c r="CF121" s="162"/>
      <c r="CG121" s="162"/>
      <c r="CH121" s="162"/>
      <c r="CI121" s="162"/>
      <c r="CJ121" s="162"/>
      <c r="CK121" s="162"/>
      <c r="CL121" s="162"/>
      <c r="CM121" s="162"/>
      <c r="CN121" s="162"/>
      <c r="CO121" s="162"/>
      <c r="CP121" s="162"/>
      <c r="CQ121" s="162"/>
      <c r="CR121" s="162"/>
      <c r="CS121" s="162"/>
    </row>
    <row r="122" spans="67:97" x14ac:dyDescent="0.15">
      <c r="BO122" s="162"/>
      <c r="BP122" s="162"/>
      <c r="BQ122" s="162"/>
      <c r="BR122" s="162"/>
      <c r="BS122" s="162"/>
      <c r="BT122" s="162"/>
      <c r="BU122" s="162"/>
      <c r="BV122" s="162"/>
      <c r="BW122" s="162"/>
      <c r="BX122" s="162"/>
      <c r="BY122" s="162"/>
      <c r="BZ122" s="162"/>
      <c r="CA122" s="162"/>
      <c r="CB122" s="162"/>
      <c r="CC122" s="162"/>
      <c r="CD122" s="162"/>
      <c r="CE122" s="162"/>
      <c r="CF122" s="162"/>
      <c r="CG122" s="162"/>
      <c r="CH122" s="162"/>
      <c r="CI122" s="162"/>
      <c r="CJ122" s="162"/>
      <c r="CK122" s="162"/>
      <c r="CL122" s="162"/>
      <c r="CM122" s="162"/>
      <c r="CN122" s="162"/>
      <c r="CO122" s="162"/>
      <c r="CP122" s="162"/>
      <c r="CQ122" s="162"/>
      <c r="CR122" s="162"/>
      <c r="CS122" s="162"/>
    </row>
  </sheetData>
  <mergeCells count="434">
    <mergeCell ref="V53:AG53"/>
    <mergeCell ref="AH53:BM53"/>
    <mergeCell ref="M53:U53"/>
    <mergeCell ref="M54:U54"/>
    <mergeCell ref="V54:AG54"/>
    <mergeCell ref="AH54:BM54"/>
    <mergeCell ref="AD2:AF2"/>
    <mergeCell ref="AG1:AI1"/>
    <mergeCell ref="AG2:AI2"/>
    <mergeCell ref="AJ1:AL1"/>
    <mergeCell ref="AJ2:AL2"/>
    <mergeCell ref="C2:N2"/>
    <mergeCell ref="C1:N1"/>
    <mergeCell ref="O2:Y2"/>
    <mergeCell ref="O1:Y1"/>
    <mergeCell ref="AM1:AO1"/>
    <mergeCell ref="AM2:AO2"/>
    <mergeCell ref="Z1:AC2"/>
    <mergeCell ref="AD1:AF1"/>
    <mergeCell ref="M11:U11"/>
    <mergeCell ref="M26:U26"/>
    <mergeCell ref="M42:U42"/>
    <mergeCell ref="V5:AG5"/>
    <mergeCell ref="M6:U6"/>
    <mergeCell ref="B72:F72"/>
    <mergeCell ref="B73:F73"/>
    <mergeCell ref="G72:I72"/>
    <mergeCell ref="J72:L72"/>
    <mergeCell ref="B74:F76"/>
    <mergeCell ref="B77:F78"/>
    <mergeCell ref="A1:B2"/>
    <mergeCell ref="G75:I75"/>
    <mergeCell ref="J75:L75"/>
    <mergeCell ref="G5:L5"/>
    <mergeCell ref="B11:F11"/>
    <mergeCell ref="G11:L11"/>
    <mergeCell ref="B26:F26"/>
    <mergeCell ref="G26:L26"/>
    <mergeCell ref="G42:L42"/>
    <mergeCell ref="B55:F55"/>
    <mergeCell ref="G55:L55"/>
    <mergeCell ref="B56:F56"/>
    <mergeCell ref="G56:L56"/>
    <mergeCell ref="B7:F7"/>
    <mergeCell ref="G7:L7"/>
    <mergeCell ref="B21:F21"/>
    <mergeCell ref="B6:F6"/>
    <mergeCell ref="G6:L6"/>
    <mergeCell ref="M75:O75"/>
    <mergeCell ref="G76:I76"/>
    <mergeCell ref="J76:L76"/>
    <mergeCell ref="M76:O76"/>
    <mergeCell ref="M72:O72"/>
    <mergeCell ref="G73:I73"/>
    <mergeCell ref="J73:L73"/>
    <mergeCell ref="M73:O73"/>
    <mergeCell ref="G74:I74"/>
    <mergeCell ref="J74:L74"/>
    <mergeCell ref="M74:O74"/>
    <mergeCell ref="M55:U55"/>
    <mergeCell ref="M56:U56"/>
    <mergeCell ref="M7:U7"/>
    <mergeCell ref="G40:L40"/>
    <mergeCell ref="M40:U40"/>
    <mergeCell ref="M23:U23"/>
    <mergeCell ref="B40:F40"/>
    <mergeCell ref="B39:F39"/>
    <mergeCell ref="G79:I79"/>
    <mergeCell ref="J79:L79"/>
    <mergeCell ref="M79:O79"/>
    <mergeCell ref="B79:F81"/>
    <mergeCell ref="M8:U8"/>
    <mergeCell ref="B8:F8"/>
    <mergeCell ref="G8:L8"/>
    <mergeCell ref="G39:L39"/>
    <mergeCell ref="M39:U39"/>
    <mergeCell ref="M50:U50"/>
    <mergeCell ref="B48:F48"/>
    <mergeCell ref="G48:L48"/>
    <mergeCell ref="M48:U48"/>
    <mergeCell ref="B64:F64"/>
    <mergeCell ref="G64:L64"/>
    <mergeCell ref="M64:U64"/>
    <mergeCell ref="G80:I80"/>
    <mergeCell ref="J80:L80"/>
    <mergeCell ref="M80:O80"/>
    <mergeCell ref="G77:I77"/>
    <mergeCell ref="J77:L77"/>
    <mergeCell ref="M77:O77"/>
    <mergeCell ref="G78:I78"/>
    <mergeCell ref="J78:L78"/>
    <mergeCell ref="M78:O78"/>
    <mergeCell ref="G83:I83"/>
    <mergeCell ref="J83:L83"/>
    <mergeCell ref="M83:O83"/>
    <mergeCell ref="G84:I84"/>
    <mergeCell ref="J84:L84"/>
    <mergeCell ref="M84:O84"/>
    <mergeCell ref="G81:I81"/>
    <mergeCell ref="J81:L81"/>
    <mergeCell ref="M81:O81"/>
    <mergeCell ref="G82:I82"/>
    <mergeCell ref="J82:L82"/>
    <mergeCell ref="M82:O82"/>
    <mergeCell ref="B82:F83"/>
    <mergeCell ref="B84:F85"/>
    <mergeCell ref="B86:F87"/>
    <mergeCell ref="B88:F90"/>
    <mergeCell ref="B5:F5"/>
    <mergeCell ref="G89:I89"/>
    <mergeCell ref="J89:L89"/>
    <mergeCell ref="M89:O89"/>
    <mergeCell ref="G90:I90"/>
    <mergeCell ref="J90:L90"/>
    <mergeCell ref="M90:O90"/>
    <mergeCell ref="G87:I87"/>
    <mergeCell ref="J87:L87"/>
    <mergeCell ref="M87:O87"/>
    <mergeCell ref="G88:I88"/>
    <mergeCell ref="J88:L88"/>
    <mergeCell ref="M88:O88"/>
    <mergeCell ref="G85:I85"/>
    <mergeCell ref="J85:L85"/>
    <mergeCell ref="M85:O85"/>
    <mergeCell ref="G86:I86"/>
    <mergeCell ref="J86:L86"/>
    <mergeCell ref="M86:O86"/>
    <mergeCell ref="M5:U5"/>
    <mergeCell ref="V78:AS78"/>
    <mergeCell ref="V83:AS83"/>
    <mergeCell ref="P89:U89"/>
    <mergeCell ref="P90:U90"/>
    <mergeCell ref="P72:U72"/>
    <mergeCell ref="P73:U73"/>
    <mergeCell ref="P74:U74"/>
    <mergeCell ref="P75:U75"/>
    <mergeCell ref="P76:U76"/>
    <mergeCell ref="P83:U83"/>
    <mergeCell ref="P84:U84"/>
    <mergeCell ref="P85:U85"/>
    <mergeCell ref="P86:U86"/>
    <mergeCell ref="P87:U87"/>
    <mergeCell ref="P88:U88"/>
    <mergeCell ref="P77:U77"/>
    <mergeCell ref="P78:U78"/>
    <mergeCell ref="P79:U79"/>
    <mergeCell ref="P80:U80"/>
    <mergeCell ref="P81:U81"/>
    <mergeCell ref="P82:U82"/>
    <mergeCell ref="V76:AS76"/>
    <mergeCell ref="V77:AS77"/>
    <mergeCell ref="V84:AS84"/>
    <mergeCell ref="V72:AS72"/>
    <mergeCell ref="V73:AS73"/>
    <mergeCell ref="V74:AS74"/>
    <mergeCell ref="V75:AS75"/>
    <mergeCell ref="B10:F10"/>
    <mergeCell ref="G10:L10"/>
    <mergeCell ref="M10:U10"/>
    <mergeCell ref="M9:U9"/>
    <mergeCell ref="B9:F9"/>
    <mergeCell ref="G9:L9"/>
    <mergeCell ref="B18:F18"/>
    <mergeCell ref="G18:L18"/>
    <mergeCell ref="M18:U18"/>
    <mergeCell ref="B19:F19"/>
    <mergeCell ref="G19:L19"/>
    <mergeCell ref="M19:U19"/>
    <mergeCell ref="V11:AG11"/>
    <mergeCell ref="B12:F12"/>
    <mergeCell ref="G12:L12"/>
    <mergeCell ref="M17:U17"/>
    <mergeCell ref="V17:AG17"/>
    <mergeCell ref="B20:F20"/>
    <mergeCell ref="G20:L20"/>
    <mergeCell ref="M20:U20"/>
    <mergeCell ref="V85:AS85"/>
    <mergeCell ref="V86:AS86"/>
    <mergeCell ref="V87:AS87"/>
    <mergeCell ref="V88:AS88"/>
    <mergeCell ref="V89:AS89"/>
    <mergeCell ref="V90:AS90"/>
    <mergeCell ref="V6:AG6"/>
    <mergeCell ref="V79:AS79"/>
    <mergeCell ref="V80:AS80"/>
    <mergeCell ref="V81:AS81"/>
    <mergeCell ref="V82:AS82"/>
    <mergeCell ref="V10:AG10"/>
    <mergeCell ref="V9:AG9"/>
    <mergeCell ref="V8:AG8"/>
    <mergeCell ref="V18:AG18"/>
    <mergeCell ref="V16:AG16"/>
    <mergeCell ref="V41:AG41"/>
    <mergeCell ref="AH50:BM50"/>
    <mergeCell ref="AH51:BM51"/>
    <mergeCell ref="AH52:BM52"/>
    <mergeCell ref="AH55:BM55"/>
    <mergeCell ref="AH36:BM36"/>
    <mergeCell ref="AH37:BM37"/>
    <mergeCell ref="AH38:BM38"/>
    <mergeCell ref="V20:AG20"/>
    <mergeCell ref="M14:U14"/>
    <mergeCell ref="V14:AG14"/>
    <mergeCell ref="V19:AG19"/>
    <mergeCell ref="M12:U12"/>
    <mergeCell ref="V12:AG12"/>
    <mergeCell ref="B16:F16"/>
    <mergeCell ref="G16:L16"/>
    <mergeCell ref="B15:F15"/>
    <mergeCell ref="G15:L15"/>
    <mergeCell ref="M15:U15"/>
    <mergeCell ref="V15:AG15"/>
    <mergeCell ref="B17:F17"/>
    <mergeCell ref="G17:L17"/>
    <mergeCell ref="M16:U16"/>
    <mergeCell ref="V26:AG26"/>
    <mergeCell ref="B22:F22"/>
    <mergeCell ref="G22:L22"/>
    <mergeCell ref="B31:F31"/>
    <mergeCell ref="G31:L31"/>
    <mergeCell ref="M31:U31"/>
    <mergeCell ref="V31:AG31"/>
    <mergeCell ref="B28:F28"/>
    <mergeCell ref="G28:L28"/>
    <mergeCell ref="M28:U28"/>
    <mergeCell ref="V28:AG28"/>
    <mergeCell ref="B29:F29"/>
    <mergeCell ref="G29:L29"/>
    <mergeCell ref="M29:U29"/>
    <mergeCell ref="V29:AG29"/>
    <mergeCell ref="B30:F30"/>
    <mergeCell ref="G30:L30"/>
    <mergeCell ref="M30:U30"/>
    <mergeCell ref="V30:AG30"/>
    <mergeCell ref="M22:U22"/>
    <mergeCell ref="V22:AG22"/>
    <mergeCell ref="B23:F23"/>
    <mergeCell ref="G23:L23"/>
    <mergeCell ref="V23:AG23"/>
    <mergeCell ref="V39:AG39"/>
    <mergeCell ref="B36:F36"/>
    <mergeCell ref="G36:L36"/>
    <mergeCell ref="M36:U36"/>
    <mergeCell ref="V36:AG36"/>
    <mergeCell ref="B37:F37"/>
    <mergeCell ref="G37:L37"/>
    <mergeCell ref="V32:AG32"/>
    <mergeCell ref="B33:F33"/>
    <mergeCell ref="G33:L33"/>
    <mergeCell ref="M33:U33"/>
    <mergeCell ref="V33:AG33"/>
    <mergeCell ref="B38:F38"/>
    <mergeCell ref="G38:L38"/>
    <mergeCell ref="M38:U38"/>
    <mergeCell ref="V38:AG38"/>
    <mergeCell ref="V48:AG48"/>
    <mergeCell ref="V46:AG46"/>
    <mergeCell ref="B45:F45"/>
    <mergeCell ref="G45:L45"/>
    <mergeCell ref="M45:U45"/>
    <mergeCell ref="V45:AG45"/>
    <mergeCell ref="G47:L47"/>
    <mergeCell ref="B43:F43"/>
    <mergeCell ref="G43:L43"/>
    <mergeCell ref="M43:U43"/>
    <mergeCell ref="V43:AG43"/>
    <mergeCell ref="B44:F44"/>
    <mergeCell ref="G44:L44"/>
    <mergeCell ref="M44:U44"/>
    <mergeCell ref="V44:AG44"/>
    <mergeCell ref="V64:AG64"/>
    <mergeCell ref="B61:F61"/>
    <mergeCell ref="G61:L61"/>
    <mergeCell ref="M61:U61"/>
    <mergeCell ref="V61:AG61"/>
    <mergeCell ref="B62:F62"/>
    <mergeCell ref="G62:L62"/>
    <mergeCell ref="M62:U62"/>
    <mergeCell ref="V62:AG62"/>
    <mergeCell ref="V7:AG7"/>
    <mergeCell ref="B67:F67"/>
    <mergeCell ref="G67:L67"/>
    <mergeCell ref="M67:U67"/>
    <mergeCell ref="V67:AG67"/>
    <mergeCell ref="B68:F68"/>
    <mergeCell ref="G68:L68"/>
    <mergeCell ref="M68:U68"/>
    <mergeCell ref="V68:AG68"/>
    <mergeCell ref="B65:F65"/>
    <mergeCell ref="G65:L65"/>
    <mergeCell ref="M65:U65"/>
    <mergeCell ref="V65:AG65"/>
    <mergeCell ref="B66:F66"/>
    <mergeCell ref="G66:L66"/>
    <mergeCell ref="M66:U66"/>
    <mergeCell ref="V66:AG66"/>
    <mergeCell ref="B63:F63"/>
    <mergeCell ref="G63:L63"/>
    <mergeCell ref="M63:U63"/>
    <mergeCell ref="V63:AG63"/>
    <mergeCell ref="B14:F14"/>
    <mergeCell ref="G14:L14"/>
    <mergeCell ref="G21:L21"/>
    <mergeCell ref="B59:F59"/>
    <mergeCell ref="G59:L59"/>
    <mergeCell ref="M59:U59"/>
    <mergeCell ref="V59:AG59"/>
    <mergeCell ref="B60:F60"/>
    <mergeCell ref="G60:L60"/>
    <mergeCell ref="M60:U60"/>
    <mergeCell ref="V60:AG60"/>
    <mergeCell ref="B35:F35"/>
    <mergeCell ref="G35:L35"/>
    <mergeCell ref="M35:U35"/>
    <mergeCell ref="V35:AG35"/>
    <mergeCell ref="M37:U37"/>
    <mergeCell ref="V37:AG37"/>
    <mergeCell ref="V50:AG50"/>
    <mergeCell ref="M47:U47"/>
    <mergeCell ref="V47:AG47"/>
    <mergeCell ref="V56:AG56"/>
    <mergeCell ref="B57:F57"/>
    <mergeCell ref="G57:L57"/>
    <mergeCell ref="M57:U57"/>
    <mergeCell ref="V57:AG57"/>
    <mergeCell ref="V55:AG55"/>
    <mergeCell ref="B47:F47"/>
    <mergeCell ref="V21:AG21"/>
    <mergeCell ref="B13:F13"/>
    <mergeCell ref="G13:L13"/>
    <mergeCell ref="M13:U13"/>
    <mergeCell ref="V13:AG13"/>
    <mergeCell ref="B34:F34"/>
    <mergeCell ref="G34:L34"/>
    <mergeCell ref="M34:U34"/>
    <mergeCell ref="V34:AG34"/>
    <mergeCell ref="B24:F24"/>
    <mergeCell ref="G24:L24"/>
    <mergeCell ref="M24:U24"/>
    <mergeCell ref="V24:AG24"/>
    <mergeCell ref="B25:F25"/>
    <mergeCell ref="G25:L25"/>
    <mergeCell ref="M25:U25"/>
    <mergeCell ref="V25:AG25"/>
    <mergeCell ref="B27:F27"/>
    <mergeCell ref="G27:L27"/>
    <mergeCell ref="M27:U27"/>
    <mergeCell ref="V27:AG27"/>
    <mergeCell ref="B32:F32"/>
    <mergeCell ref="G32:L32"/>
    <mergeCell ref="M32:U32"/>
    <mergeCell ref="G41:L41"/>
    <mergeCell ref="M41:U41"/>
    <mergeCell ref="B42:F42"/>
    <mergeCell ref="V42:AG42"/>
    <mergeCell ref="AH16:BM16"/>
    <mergeCell ref="B58:F58"/>
    <mergeCell ref="G58:L58"/>
    <mergeCell ref="M58:U58"/>
    <mergeCell ref="V58:AG58"/>
    <mergeCell ref="B51:F51"/>
    <mergeCell ref="G51:L51"/>
    <mergeCell ref="M51:U51"/>
    <mergeCell ref="V51:AG51"/>
    <mergeCell ref="B52:F52"/>
    <mergeCell ref="G52:L52"/>
    <mergeCell ref="M52:U52"/>
    <mergeCell ref="V52:AG52"/>
    <mergeCell ref="B49:F49"/>
    <mergeCell ref="G49:L49"/>
    <mergeCell ref="M49:U49"/>
    <mergeCell ref="V49:AG49"/>
    <mergeCell ref="B50:F50"/>
    <mergeCell ref="G50:L50"/>
    <mergeCell ref="M21:U21"/>
    <mergeCell ref="V40:AG40"/>
    <mergeCell ref="B46:F46"/>
    <mergeCell ref="G46:L46"/>
    <mergeCell ref="M46:U46"/>
    <mergeCell ref="AH5:BM5"/>
    <mergeCell ref="AH6:BM6"/>
    <mergeCell ref="AH7:BM7"/>
    <mergeCell ref="AH8:BM8"/>
    <mergeCell ref="AH9:BM9"/>
    <mergeCell ref="AH10:BM10"/>
    <mergeCell ref="AH11:BM11"/>
    <mergeCell ref="AH12:BM12"/>
    <mergeCell ref="AH44:BM44"/>
    <mergeCell ref="AH39:BM39"/>
    <mergeCell ref="AH24:BM24"/>
    <mergeCell ref="AH25:BM25"/>
    <mergeCell ref="AH26:BM26"/>
    <mergeCell ref="AH27:BM27"/>
    <mergeCell ref="AH17:BM17"/>
    <mergeCell ref="AH18:BM18"/>
    <mergeCell ref="AH19:BM19"/>
    <mergeCell ref="AH20:BM20"/>
    <mergeCell ref="AH21:BM21"/>
    <mergeCell ref="B41:F41"/>
    <mergeCell ref="AH22:BM22"/>
    <mergeCell ref="AH23:BM23"/>
    <mergeCell ref="AH13:BM13"/>
    <mergeCell ref="AH14:BM14"/>
    <mergeCell ref="AH15:BM15"/>
    <mergeCell ref="AH46:BM46"/>
    <mergeCell ref="AH47:BM47"/>
    <mergeCell ref="AH48:BM48"/>
    <mergeCell ref="AH49:BM49"/>
    <mergeCell ref="AH30:BM30"/>
    <mergeCell ref="AH31:BM31"/>
    <mergeCell ref="AH32:BM32"/>
    <mergeCell ref="AH33:BM33"/>
    <mergeCell ref="AH34:BM34"/>
    <mergeCell ref="AH35:BM35"/>
    <mergeCell ref="AH40:BM40"/>
    <mergeCell ref="AH41:BM41"/>
    <mergeCell ref="AH42:BM42"/>
    <mergeCell ref="AH43:BM43"/>
    <mergeCell ref="AH45:BM45"/>
    <mergeCell ref="AH28:BM28"/>
    <mergeCell ref="AH29:BM29"/>
    <mergeCell ref="AH63:BM63"/>
    <mergeCell ref="AH64:BM64"/>
    <mergeCell ref="AH65:BM65"/>
    <mergeCell ref="AH66:BM66"/>
    <mergeCell ref="AH67:BM67"/>
    <mergeCell ref="AH68:BM68"/>
    <mergeCell ref="AH56:BM56"/>
    <mergeCell ref="AH57:BM57"/>
    <mergeCell ref="AH58:BM58"/>
    <mergeCell ref="AH59:BM59"/>
    <mergeCell ref="AH60:BM60"/>
    <mergeCell ref="AH61:BM61"/>
    <mergeCell ref="AH62:BM62"/>
  </mergeCells>
  <phoneticPr fontId="21"/>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88"/>
  <sheetViews>
    <sheetView workbookViewId="0">
      <selection activeCell="L2" sqref="L2"/>
    </sheetView>
  </sheetViews>
  <sheetFormatPr baseColWidth="12" defaultColWidth="10.796875" defaultRowHeight="13" x14ac:dyDescent="0.15"/>
  <cols>
    <col min="1" max="2" width="5.19921875" style="58" customWidth="1"/>
    <col min="3" max="3" width="7" style="58" customWidth="1"/>
    <col min="4" max="5" width="15.796875" style="59" customWidth="1"/>
    <col min="6" max="6" width="15.796875" style="138" customWidth="1"/>
    <col min="7" max="7" width="35" style="59"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3" width="10.796875" style="59" customWidth="1"/>
    <col min="24" max="24" width="10.796875" style="59"/>
    <col min="25" max="25" width="13.796875" style="59" bestFit="1" customWidth="1"/>
    <col min="26" max="16384" width="10.796875" style="59"/>
  </cols>
  <sheetData>
    <row r="1" spans="1:62" x14ac:dyDescent="0.15">
      <c r="A1" s="344" t="s">
        <v>278</v>
      </c>
      <c r="B1" s="344"/>
      <c r="C1" s="344"/>
      <c r="D1" s="346" t="s">
        <v>18</v>
      </c>
      <c r="E1" s="347"/>
      <c r="F1" s="347"/>
      <c r="G1" s="350"/>
      <c r="H1" s="351"/>
      <c r="I1" s="352"/>
      <c r="J1" s="345" t="s">
        <v>19</v>
      </c>
      <c r="K1" s="41" t="s">
        <v>20</v>
      </c>
      <c r="L1" s="42">
        <v>43320</v>
      </c>
      <c r="M1" s="41" t="s">
        <v>21</v>
      </c>
      <c r="N1" s="43" t="s">
        <v>94</v>
      </c>
      <c r="O1" s="44" t="s">
        <v>22</v>
      </c>
      <c r="P1" s="45" t="s">
        <v>8</v>
      </c>
      <c r="Q1" s="46" t="s">
        <v>23</v>
      </c>
      <c r="R1" s="46" t="s">
        <v>9</v>
      </c>
      <c r="S1" s="46" t="s">
        <v>24</v>
      </c>
      <c r="T1" s="46" t="s">
        <v>25</v>
      </c>
      <c r="U1" s="46" t="s">
        <v>26</v>
      </c>
      <c r="V1" s="47" t="s">
        <v>27</v>
      </c>
      <c r="Y1" s="121" t="s">
        <v>28</v>
      </c>
      <c r="Z1" s="122">
        <f>IF(AND(SUM($Z$2:Z$2)=$P$2),1,0)</f>
        <v>1</v>
      </c>
      <c r="AA1" s="122">
        <f>IF(AND(SUM($Z$2:AA$2)=$P$2),1,0)</f>
        <v>1</v>
      </c>
      <c r="AB1" s="122">
        <f>IF(AND(SUM($Z$2:AB$2)=$P$2),1,0)</f>
        <v>1</v>
      </c>
      <c r="AC1" s="122">
        <f>IF(AND(SUM($Z$2:AC$2)=$P$2),1,0)</f>
        <v>1</v>
      </c>
      <c r="AD1" s="122">
        <f>IF(AND(SUM($Z$2:AD$2)=$P$2),1,0)</f>
        <v>1</v>
      </c>
      <c r="AE1" s="122">
        <f>IF(AND(SUM($Z$2:AE$2)=$P$2),1,0)</f>
        <v>1</v>
      </c>
      <c r="AF1" s="122">
        <f>IF(AND(SUM($Z$2:AF$2)=$P$2),1,0)</f>
        <v>1</v>
      </c>
      <c r="AG1" s="122">
        <f>IF(AND(SUM($Z$2:AG$2)=$P$2),1,0)</f>
        <v>1</v>
      </c>
      <c r="AH1" s="122">
        <f>IF(AND(SUM($Z$2:AH$2)=$P$2),1,0)</f>
        <v>1</v>
      </c>
      <c r="AI1" s="122">
        <f>IF(AND(SUM($Z$2:AI$2)=$P$2),1,0)</f>
        <v>1</v>
      </c>
      <c r="AJ1" s="122">
        <f>IF(AND(SUM($Z$2:AJ$2)=$P$2),1,0)</f>
        <v>1</v>
      </c>
      <c r="AK1" s="122">
        <f>IF(AND(SUM($Z$2:AK$2)=$P$2),1,0)</f>
        <v>1</v>
      </c>
      <c r="AL1" s="122">
        <f>IF(AND(SUM($Z$2:AL$2)=$P$2),1,0)</f>
        <v>1</v>
      </c>
      <c r="AM1" s="122">
        <f>IF(AND(SUM($Z$2:AM$2)=$P$2),1,0)</f>
        <v>1</v>
      </c>
      <c r="AN1" s="122">
        <f>IF(AND(SUM($Z$2:AN$2)=$P$2),1,0)</f>
        <v>1</v>
      </c>
      <c r="AO1" s="122">
        <f>IF(AND(SUM($Z$2:AO$2)=$P$2),1,0)</f>
        <v>1</v>
      </c>
      <c r="AP1" s="122">
        <f>IF(AND(SUM($Z$2:AP$2)=$P$2),1,0)</f>
        <v>1</v>
      </c>
      <c r="AQ1" s="122">
        <f>IF(AND(SUM($Z$2:AQ$2)=$P$2),1,0)</f>
        <v>1</v>
      </c>
      <c r="AR1" s="122">
        <f>IF(AND(SUM($Z$2:AR$2)=$P$2),1,0)</f>
        <v>1</v>
      </c>
      <c r="AS1" s="122">
        <f>IF(AND(SUM($Z$2:AS$2)=$P$2),1,0)</f>
        <v>1</v>
      </c>
      <c r="AT1" s="122">
        <f>IF(AND(SUM($Z$2:AT$2)=$P$2),1,0)</f>
        <v>1</v>
      </c>
      <c r="AU1" s="122">
        <f>IF(AND(SUM($Z$2:AU$2)=$P$2),1,0)</f>
        <v>1</v>
      </c>
      <c r="AV1" s="122">
        <f>IF(AND(SUM($Z$2:AV$2)=$P$2),1,0)</f>
        <v>1</v>
      </c>
      <c r="AW1" s="122">
        <f>IF(AND(SUM($Z$2:AW$2)=$P$2),1,0)</f>
        <v>1</v>
      </c>
      <c r="AX1" s="122">
        <f>IF(AND(SUM($Z$2:AX$2)=$P$2),1,0)</f>
        <v>1</v>
      </c>
      <c r="AY1" s="122">
        <f>IF(AND(SUM($Z$2:AY$2)=$P$2),1,0)</f>
        <v>1</v>
      </c>
      <c r="AZ1" s="122">
        <f>IF(AND(SUM($Z$2:AZ$2)=$P$2),1,0)</f>
        <v>1</v>
      </c>
      <c r="BA1" s="122">
        <f>IF(AND(SUM($Z$2:BA$2)=$P$2),1,0)</f>
        <v>1</v>
      </c>
      <c r="BB1" s="122">
        <f>IF(AND(SUM($Z$2:BB$2)=$P$2),1,0)</f>
        <v>1</v>
      </c>
      <c r="BC1" s="122">
        <f>IF(AND(SUM($Z$2:BC$2)=$P$2),1,0)</f>
        <v>1</v>
      </c>
      <c r="BD1" s="122">
        <f>IF(AND(SUM($Z$2:BD$2)=$P$2),1,0)</f>
        <v>1</v>
      </c>
      <c r="BE1" s="122">
        <f>IF(AND(SUM($Z$2:BE$2)=$P$2),1,0)</f>
        <v>1</v>
      </c>
      <c r="BF1" s="122">
        <f>IF(AND(SUM($Z$2:BF$2)=$P$2),1,0)</f>
        <v>1</v>
      </c>
      <c r="BG1" s="122">
        <f>IF(AND(SUM($Z$2:BG$2)=$P$2),1,0)</f>
        <v>1</v>
      </c>
      <c r="BH1" s="122">
        <f>IF(AND(SUM($Z$2:BH$2)=$P$2),1,0)</f>
        <v>1</v>
      </c>
      <c r="BI1" s="122">
        <f>IF(AND(SUM($Z$2:BI$2)=$P$2),1,0)</f>
        <v>1</v>
      </c>
      <c r="BJ1" s="122">
        <f>IF(AND(SUM($Z$2:BJ$2)=$P$2),1,0)</f>
        <v>1</v>
      </c>
    </row>
    <row r="2" spans="1:62" x14ac:dyDescent="0.15">
      <c r="A2" s="344"/>
      <c r="B2" s="344"/>
      <c r="C2" s="344"/>
      <c r="D2" s="348" t="s">
        <v>89</v>
      </c>
      <c r="E2" s="349"/>
      <c r="F2" s="349"/>
      <c r="G2" s="348"/>
      <c r="H2" s="349"/>
      <c r="I2" s="353"/>
      <c r="J2" s="345"/>
      <c r="K2" s="51" t="s">
        <v>29</v>
      </c>
      <c r="L2" s="123">
        <v>43342</v>
      </c>
      <c r="M2" s="124" t="s">
        <v>21</v>
      </c>
      <c r="N2" s="54"/>
      <c r="O2" s="44" t="s">
        <v>30</v>
      </c>
      <c r="P2" s="214">
        <f>COUNTA(A$6:A$1053)-COUNTIF(P$6:P$1053,"=-")</f>
        <v>69</v>
      </c>
      <c r="Q2" s="56">
        <f>COUNTA(P$6:P$1053)-COUNTIF(P$6:P$1053,"=-")</f>
        <v>69</v>
      </c>
      <c r="R2" s="56">
        <f>P2-Q2</f>
        <v>0</v>
      </c>
      <c r="S2" s="56">
        <f>COUNTIF(Q$6:Q$1053,"×")</f>
        <v>0</v>
      </c>
      <c r="T2" s="56">
        <f>COUNTIF(Q$6:Q$1053,"○")+COUNTIF(T$6:T$1053,"○")</f>
        <v>69</v>
      </c>
      <c r="U2" s="56">
        <f>P2-T2</f>
        <v>0</v>
      </c>
      <c r="V2" s="57">
        <f>Q2-T2</f>
        <v>0</v>
      </c>
      <c r="Y2" s="121" t="s">
        <v>31</v>
      </c>
      <c r="Z2" s="122">
        <f>COUNTIF($Y$6:$Y$1052,Z3)</f>
        <v>69</v>
      </c>
      <c r="AA2" s="122">
        <f t="shared" ref="AA2:BJ2" si="0">COUNTIF($Y$10:$Y$1052,AA3)</f>
        <v>0</v>
      </c>
      <c r="AB2" s="122">
        <f t="shared" si="0"/>
        <v>0</v>
      </c>
      <c r="AC2" s="122">
        <f t="shared" si="0"/>
        <v>0</v>
      </c>
      <c r="AD2" s="122">
        <f t="shared" si="0"/>
        <v>0</v>
      </c>
      <c r="AE2" s="122">
        <f t="shared" si="0"/>
        <v>0</v>
      </c>
      <c r="AF2" s="122">
        <f t="shared" si="0"/>
        <v>0</v>
      </c>
      <c r="AG2" s="122">
        <f t="shared" si="0"/>
        <v>0</v>
      </c>
      <c r="AH2" s="122">
        <f t="shared" si="0"/>
        <v>0</v>
      </c>
      <c r="AI2" s="122">
        <f t="shared" si="0"/>
        <v>0</v>
      </c>
      <c r="AJ2" s="122">
        <f t="shared" si="0"/>
        <v>0</v>
      </c>
      <c r="AK2" s="122">
        <f t="shared" si="0"/>
        <v>0</v>
      </c>
      <c r="AL2" s="122">
        <f t="shared" si="0"/>
        <v>0</v>
      </c>
      <c r="AM2" s="122">
        <f t="shared" si="0"/>
        <v>0</v>
      </c>
      <c r="AN2" s="122">
        <f t="shared" si="0"/>
        <v>0</v>
      </c>
      <c r="AO2" s="122">
        <f t="shared" si="0"/>
        <v>0</v>
      </c>
      <c r="AP2" s="122">
        <f t="shared" si="0"/>
        <v>0</v>
      </c>
      <c r="AQ2" s="122">
        <f t="shared" si="0"/>
        <v>0</v>
      </c>
      <c r="AR2" s="122">
        <f t="shared" si="0"/>
        <v>0</v>
      </c>
      <c r="AS2" s="122">
        <f t="shared" si="0"/>
        <v>0</v>
      </c>
      <c r="AT2" s="122">
        <f t="shared" si="0"/>
        <v>0</v>
      </c>
      <c r="AU2" s="122">
        <f t="shared" si="0"/>
        <v>0</v>
      </c>
      <c r="AV2" s="122">
        <f t="shared" si="0"/>
        <v>0</v>
      </c>
      <c r="AW2" s="122">
        <f t="shared" si="0"/>
        <v>0</v>
      </c>
      <c r="AX2" s="122">
        <f t="shared" si="0"/>
        <v>0</v>
      </c>
      <c r="AY2" s="122">
        <f t="shared" si="0"/>
        <v>0</v>
      </c>
      <c r="AZ2" s="122">
        <f t="shared" si="0"/>
        <v>0</v>
      </c>
      <c r="BA2" s="122">
        <f t="shared" si="0"/>
        <v>0</v>
      </c>
      <c r="BB2" s="122">
        <f t="shared" si="0"/>
        <v>0</v>
      </c>
      <c r="BC2" s="122">
        <f t="shared" si="0"/>
        <v>0</v>
      </c>
      <c r="BD2" s="122">
        <f t="shared" si="0"/>
        <v>0</v>
      </c>
      <c r="BE2" s="122">
        <f t="shared" si="0"/>
        <v>0</v>
      </c>
      <c r="BF2" s="122">
        <f t="shared" si="0"/>
        <v>0</v>
      </c>
      <c r="BG2" s="122">
        <f t="shared" si="0"/>
        <v>0</v>
      </c>
      <c r="BH2" s="122">
        <f t="shared" si="0"/>
        <v>0</v>
      </c>
      <c r="BI2" s="122">
        <f t="shared" si="0"/>
        <v>0</v>
      </c>
      <c r="BJ2" s="122">
        <f t="shared" si="0"/>
        <v>0</v>
      </c>
    </row>
    <row r="3" spans="1:62" x14ac:dyDescent="0.15">
      <c r="Y3" s="121"/>
      <c r="Z3" s="125">
        <f>MIN(P6:P1052)</f>
        <v>43342</v>
      </c>
      <c r="AA3" s="125">
        <f>Z3+1</f>
        <v>43343</v>
      </c>
      <c r="AB3" s="125">
        <f t="shared" ref="AB3:BJ3" si="1">AA3+1</f>
        <v>43344</v>
      </c>
      <c r="AC3" s="125">
        <f t="shared" si="1"/>
        <v>43345</v>
      </c>
      <c r="AD3" s="125">
        <f t="shared" si="1"/>
        <v>43346</v>
      </c>
      <c r="AE3" s="125">
        <f t="shared" si="1"/>
        <v>43347</v>
      </c>
      <c r="AF3" s="125">
        <f t="shared" si="1"/>
        <v>43348</v>
      </c>
      <c r="AG3" s="125">
        <f t="shared" si="1"/>
        <v>43349</v>
      </c>
      <c r="AH3" s="125">
        <f t="shared" si="1"/>
        <v>43350</v>
      </c>
      <c r="AI3" s="125">
        <f t="shared" si="1"/>
        <v>43351</v>
      </c>
      <c r="AJ3" s="125">
        <f t="shared" si="1"/>
        <v>43352</v>
      </c>
      <c r="AK3" s="125">
        <f t="shared" si="1"/>
        <v>43353</v>
      </c>
      <c r="AL3" s="125">
        <f t="shared" si="1"/>
        <v>43354</v>
      </c>
      <c r="AM3" s="125">
        <f t="shared" si="1"/>
        <v>43355</v>
      </c>
      <c r="AN3" s="125">
        <f t="shared" si="1"/>
        <v>43356</v>
      </c>
      <c r="AO3" s="125">
        <f t="shared" si="1"/>
        <v>43357</v>
      </c>
      <c r="AP3" s="125">
        <f t="shared" si="1"/>
        <v>43358</v>
      </c>
      <c r="AQ3" s="125">
        <f t="shared" si="1"/>
        <v>43359</v>
      </c>
      <c r="AR3" s="125">
        <f t="shared" si="1"/>
        <v>43360</v>
      </c>
      <c r="AS3" s="125">
        <f t="shared" si="1"/>
        <v>43361</v>
      </c>
      <c r="AT3" s="125">
        <f t="shared" si="1"/>
        <v>43362</v>
      </c>
      <c r="AU3" s="125">
        <f t="shared" si="1"/>
        <v>43363</v>
      </c>
      <c r="AV3" s="125">
        <f t="shared" si="1"/>
        <v>43364</v>
      </c>
      <c r="AW3" s="125">
        <f t="shared" si="1"/>
        <v>43365</v>
      </c>
      <c r="AX3" s="125">
        <f t="shared" si="1"/>
        <v>43366</v>
      </c>
      <c r="AY3" s="125">
        <f t="shared" si="1"/>
        <v>43367</v>
      </c>
      <c r="AZ3" s="125">
        <f t="shared" si="1"/>
        <v>43368</v>
      </c>
      <c r="BA3" s="125">
        <f t="shared" si="1"/>
        <v>43369</v>
      </c>
      <c r="BB3" s="125">
        <f t="shared" si="1"/>
        <v>43370</v>
      </c>
      <c r="BC3" s="125">
        <f t="shared" si="1"/>
        <v>43371</v>
      </c>
      <c r="BD3" s="125">
        <f t="shared" si="1"/>
        <v>43372</v>
      </c>
      <c r="BE3" s="125">
        <f t="shared" si="1"/>
        <v>43373</v>
      </c>
      <c r="BF3" s="125">
        <f t="shared" si="1"/>
        <v>43374</v>
      </c>
      <c r="BG3" s="125">
        <f t="shared" si="1"/>
        <v>43375</v>
      </c>
      <c r="BH3" s="125">
        <f t="shared" si="1"/>
        <v>43376</v>
      </c>
      <c r="BI3" s="125">
        <f t="shared" si="1"/>
        <v>43377</v>
      </c>
      <c r="BJ3" s="125">
        <f t="shared" si="1"/>
        <v>43378</v>
      </c>
    </row>
    <row r="4" spans="1:62" ht="17.25" customHeight="1" x14ac:dyDescent="0.15">
      <c r="A4" s="366" t="s">
        <v>64</v>
      </c>
      <c r="B4" s="381" t="s">
        <v>498</v>
      </c>
      <c r="C4" s="368" t="s">
        <v>68</v>
      </c>
      <c r="D4" s="370" t="s">
        <v>38</v>
      </c>
      <c r="E4" s="389" t="s">
        <v>40</v>
      </c>
      <c r="F4" s="370" t="s">
        <v>41</v>
      </c>
      <c r="G4" s="372" t="s">
        <v>66</v>
      </c>
      <c r="H4" s="374" t="s">
        <v>32</v>
      </c>
      <c r="I4" s="375"/>
      <c r="J4" s="375"/>
      <c r="K4" s="375"/>
      <c r="L4" s="376"/>
      <c r="M4" s="374" t="s">
        <v>33</v>
      </c>
      <c r="N4" s="375"/>
      <c r="O4" s="379"/>
      <c r="P4" s="356" t="s">
        <v>34</v>
      </c>
      <c r="Q4" s="357"/>
      <c r="R4" s="357"/>
      <c r="S4" s="357" t="s">
        <v>35</v>
      </c>
      <c r="T4" s="357"/>
      <c r="U4" s="357"/>
      <c r="V4" s="357" t="s">
        <v>486</v>
      </c>
      <c r="Y4" s="121" t="s">
        <v>36</v>
      </c>
      <c r="Z4" s="126">
        <f>HLOOKUP(1,Z1:BJ3,3,FALSE)</f>
        <v>43342</v>
      </c>
    </row>
    <row r="5" spans="1:62" ht="17.25" customHeight="1" x14ac:dyDescent="0.15">
      <c r="A5" s="367"/>
      <c r="B5" s="382"/>
      <c r="C5" s="369"/>
      <c r="D5" s="371"/>
      <c r="E5" s="390"/>
      <c r="F5" s="371"/>
      <c r="G5" s="373"/>
      <c r="H5" s="377"/>
      <c r="I5" s="373"/>
      <c r="J5" s="373"/>
      <c r="K5" s="373"/>
      <c r="L5" s="378"/>
      <c r="M5" s="377"/>
      <c r="N5" s="373"/>
      <c r="O5" s="380"/>
      <c r="P5" s="140" t="s">
        <v>37</v>
      </c>
      <c r="Q5" s="115" t="s">
        <v>10</v>
      </c>
      <c r="R5" s="115" t="s">
        <v>21</v>
      </c>
      <c r="S5" s="115" t="s">
        <v>37</v>
      </c>
      <c r="T5" s="115" t="s">
        <v>10</v>
      </c>
      <c r="U5" s="115" t="s">
        <v>21</v>
      </c>
      <c r="V5" s="365"/>
      <c r="Y5" s="127"/>
    </row>
    <row r="6" spans="1:62" ht="80" customHeight="1" x14ac:dyDescent="0.15">
      <c r="A6" s="64">
        <f t="shared" ref="A6:B20" si="2">ROW()-5</f>
        <v>1</v>
      </c>
      <c r="B6" s="194">
        <f>ROW()-5</f>
        <v>1</v>
      </c>
      <c r="C6" s="139" t="s">
        <v>65</v>
      </c>
      <c r="D6" s="165" t="s">
        <v>271</v>
      </c>
      <c r="E6" s="156" t="s">
        <v>455</v>
      </c>
      <c r="F6" s="156"/>
      <c r="G6" s="157"/>
      <c r="H6" s="328" t="s">
        <v>274</v>
      </c>
      <c r="I6" s="329"/>
      <c r="J6" s="329"/>
      <c r="K6" s="329"/>
      <c r="L6" s="330"/>
      <c r="M6" s="328" t="s">
        <v>417</v>
      </c>
      <c r="N6" s="329"/>
      <c r="O6" s="358"/>
      <c r="P6" s="65">
        <v>43342</v>
      </c>
      <c r="Q6" s="66" t="s">
        <v>632</v>
      </c>
      <c r="R6" s="66" t="s">
        <v>94</v>
      </c>
      <c r="S6" s="65"/>
      <c r="T6" s="128"/>
      <c r="U6" s="128"/>
      <c r="V6" s="129"/>
      <c r="W6" s="130"/>
      <c r="Y6" s="131">
        <f>IF($Q6="○",$P6,IF($T6="○",$S6,""))</f>
        <v>43342</v>
      </c>
    </row>
    <row r="7" spans="1:62" ht="80" customHeight="1" x14ac:dyDescent="0.15">
      <c r="A7" s="64">
        <f t="shared" si="2"/>
        <v>2</v>
      </c>
      <c r="B7" s="194">
        <f t="shared" si="2"/>
        <v>2</v>
      </c>
      <c r="C7" s="139" t="s">
        <v>65</v>
      </c>
      <c r="D7" s="153"/>
      <c r="E7" s="153" t="s">
        <v>272</v>
      </c>
      <c r="F7" s="153"/>
      <c r="G7" s="155"/>
      <c r="H7" s="328" t="s">
        <v>273</v>
      </c>
      <c r="I7" s="329"/>
      <c r="J7" s="329"/>
      <c r="K7" s="329"/>
      <c r="L7" s="330"/>
      <c r="M7" s="328" t="s">
        <v>418</v>
      </c>
      <c r="N7" s="329"/>
      <c r="O7" s="358"/>
      <c r="P7" s="65">
        <v>43342</v>
      </c>
      <c r="Q7" s="66" t="s">
        <v>631</v>
      </c>
      <c r="R7" s="66" t="s">
        <v>94</v>
      </c>
      <c r="S7" s="65"/>
      <c r="T7" s="128"/>
      <c r="U7" s="128"/>
      <c r="V7" s="129"/>
      <c r="W7" s="130"/>
      <c r="Y7" s="131">
        <f t="shared" ref="Y7:Y10" si="3">IF($Q7="○",$P7,IF($T7="○",$S7,""))</f>
        <v>43342</v>
      </c>
    </row>
    <row r="8" spans="1:62" ht="80" customHeight="1" x14ac:dyDescent="0.15">
      <c r="A8" s="64">
        <f t="shared" si="2"/>
        <v>3</v>
      </c>
      <c r="B8" s="194">
        <f t="shared" si="2"/>
        <v>3</v>
      </c>
      <c r="C8" s="139" t="s">
        <v>65</v>
      </c>
      <c r="D8" s="152" t="s">
        <v>425</v>
      </c>
      <c r="E8" s="153" t="s">
        <v>426</v>
      </c>
      <c r="F8" s="153"/>
      <c r="G8" s="142" t="s">
        <v>235</v>
      </c>
      <c r="H8" s="328" t="s">
        <v>174</v>
      </c>
      <c r="I8" s="329"/>
      <c r="J8" s="329"/>
      <c r="K8" s="329"/>
      <c r="L8" s="330"/>
      <c r="M8" s="328" t="s">
        <v>483</v>
      </c>
      <c r="N8" s="329"/>
      <c r="O8" s="358"/>
      <c r="P8" s="65">
        <v>43342</v>
      </c>
      <c r="Q8" s="66" t="s">
        <v>631</v>
      </c>
      <c r="R8" s="66" t="s">
        <v>94</v>
      </c>
      <c r="S8" s="65"/>
      <c r="T8" s="128"/>
      <c r="U8" s="128"/>
      <c r="V8" s="129" t="s">
        <v>569</v>
      </c>
      <c r="W8" s="130"/>
      <c r="Y8" s="131">
        <f t="shared" si="3"/>
        <v>43342</v>
      </c>
    </row>
    <row r="9" spans="1:62" ht="80" customHeight="1" x14ac:dyDescent="0.15">
      <c r="A9" s="64">
        <f t="shared" si="2"/>
        <v>4</v>
      </c>
      <c r="B9" s="194">
        <f t="shared" si="2"/>
        <v>4</v>
      </c>
      <c r="C9" s="139" t="s">
        <v>65</v>
      </c>
      <c r="D9" s="152"/>
      <c r="E9" s="152" t="s">
        <v>427</v>
      </c>
      <c r="F9" s="152"/>
      <c r="G9" s="142" t="s">
        <v>239</v>
      </c>
      <c r="H9" s="328" t="s">
        <v>180</v>
      </c>
      <c r="I9" s="329"/>
      <c r="J9" s="329"/>
      <c r="K9" s="329"/>
      <c r="L9" s="330"/>
      <c r="M9" s="331" t="s">
        <v>484</v>
      </c>
      <c r="N9" s="332"/>
      <c r="O9" s="333"/>
      <c r="P9" s="65">
        <v>43342</v>
      </c>
      <c r="Q9" s="66" t="s">
        <v>631</v>
      </c>
      <c r="R9" s="66" t="s">
        <v>94</v>
      </c>
      <c r="S9" s="65"/>
      <c r="T9" s="128"/>
      <c r="U9" s="128"/>
      <c r="V9" s="129" t="s">
        <v>570</v>
      </c>
      <c r="W9" s="130"/>
      <c r="Y9" s="131">
        <f t="shared" si="3"/>
        <v>43342</v>
      </c>
    </row>
    <row r="10" spans="1:62" ht="80" customHeight="1" x14ac:dyDescent="0.15">
      <c r="A10" s="64">
        <f t="shared" si="2"/>
        <v>5</v>
      </c>
      <c r="B10" s="194">
        <f t="shared" si="2"/>
        <v>5</v>
      </c>
      <c r="C10" s="139" t="s">
        <v>65</v>
      </c>
      <c r="D10" s="151" t="s">
        <v>71</v>
      </c>
      <c r="E10" s="151"/>
      <c r="F10" s="151"/>
      <c r="G10" s="154" t="s">
        <v>69</v>
      </c>
      <c r="H10" s="328" t="s">
        <v>70</v>
      </c>
      <c r="I10" s="329"/>
      <c r="J10" s="329"/>
      <c r="K10" s="329"/>
      <c r="L10" s="330"/>
      <c r="M10" s="326" t="s">
        <v>234</v>
      </c>
      <c r="N10" s="326"/>
      <c r="O10" s="327"/>
      <c r="P10" s="65">
        <v>43342</v>
      </c>
      <c r="Q10" s="66" t="s">
        <v>631</v>
      </c>
      <c r="R10" s="66" t="s">
        <v>94</v>
      </c>
      <c r="S10" s="65"/>
      <c r="T10" s="128"/>
      <c r="U10" s="128"/>
      <c r="V10" s="129"/>
      <c r="W10" s="130"/>
      <c r="Y10" s="131">
        <f t="shared" si="3"/>
        <v>43342</v>
      </c>
    </row>
    <row r="11" spans="1:62" ht="80" customHeight="1" x14ac:dyDescent="0.15">
      <c r="A11" s="64">
        <f t="shared" si="2"/>
        <v>6</v>
      </c>
      <c r="B11" s="194">
        <f t="shared" si="2"/>
        <v>6</v>
      </c>
      <c r="C11" s="139" t="s">
        <v>65</v>
      </c>
      <c r="D11" s="165" t="s">
        <v>72</v>
      </c>
      <c r="E11" s="165" t="s">
        <v>76</v>
      </c>
      <c r="F11" s="151" t="s">
        <v>78</v>
      </c>
      <c r="G11" s="189" t="s">
        <v>245</v>
      </c>
      <c r="H11" s="359" t="s">
        <v>74</v>
      </c>
      <c r="I11" s="360"/>
      <c r="J11" s="360"/>
      <c r="K11" s="360"/>
      <c r="L11" s="361"/>
      <c r="M11" s="326" t="s">
        <v>451</v>
      </c>
      <c r="N11" s="326"/>
      <c r="O11" s="327"/>
      <c r="P11" s="65">
        <v>43342</v>
      </c>
      <c r="Q11" s="66" t="s">
        <v>631</v>
      </c>
      <c r="R11" s="66" t="s">
        <v>94</v>
      </c>
      <c r="S11" s="65"/>
      <c r="T11" s="128"/>
      <c r="U11" s="128"/>
      <c r="V11" s="129"/>
      <c r="W11" s="130"/>
      <c r="Y11" s="131">
        <f>IF($Q11="○",$P11,IF($T11="○",$S11,""))</f>
        <v>43342</v>
      </c>
    </row>
    <row r="12" spans="1:62" ht="80" customHeight="1" x14ac:dyDescent="0.15">
      <c r="A12" s="64">
        <f t="shared" si="2"/>
        <v>7</v>
      </c>
      <c r="B12" s="194">
        <v>6</v>
      </c>
      <c r="C12" s="139" t="s">
        <v>65</v>
      </c>
      <c r="D12" s="152"/>
      <c r="E12" s="152"/>
      <c r="F12" s="152"/>
      <c r="G12" s="144"/>
      <c r="H12" s="323"/>
      <c r="I12" s="324"/>
      <c r="J12" s="324"/>
      <c r="K12" s="324"/>
      <c r="L12" s="325"/>
      <c r="M12" s="326" t="s">
        <v>424</v>
      </c>
      <c r="N12" s="326"/>
      <c r="O12" s="327"/>
      <c r="P12" s="65">
        <v>43342</v>
      </c>
      <c r="Q12" s="66" t="s">
        <v>631</v>
      </c>
      <c r="R12" s="66" t="s">
        <v>94</v>
      </c>
      <c r="S12" s="65"/>
      <c r="T12" s="128"/>
      <c r="U12" s="128"/>
      <c r="V12" s="129"/>
      <c r="W12" s="130"/>
      <c r="Y12" s="131">
        <f t="shared" ref="Y12:Y75" si="4">IF($Q12="○",$P12,IF($T12="○",$S12,""))</f>
        <v>43342</v>
      </c>
    </row>
    <row r="13" spans="1:62" ht="80" customHeight="1" x14ac:dyDescent="0.15">
      <c r="A13" s="64">
        <f t="shared" si="2"/>
        <v>8</v>
      </c>
      <c r="B13" s="194">
        <v>7</v>
      </c>
      <c r="C13" s="139" t="s">
        <v>65</v>
      </c>
      <c r="D13" s="152"/>
      <c r="E13" s="152"/>
      <c r="F13" s="187" t="s">
        <v>79</v>
      </c>
      <c r="G13" s="142" t="s">
        <v>358</v>
      </c>
      <c r="H13" s="359" t="s">
        <v>74</v>
      </c>
      <c r="I13" s="360"/>
      <c r="J13" s="360"/>
      <c r="K13" s="360"/>
      <c r="L13" s="361"/>
      <c r="M13" s="326" t="s">
        <v>122</v>
      </c>
      <c r="N13" s="326"/>
      <c r="O13" s="327"/>
      <c r="P13" s="65">
        <v>43342</v>
      </c>
      <c r="Q13" s="66" t="s">
        <v>631</v>
      </c>
      <c r="R13" s="66" t="s">
        <v>94</v>
      </c>
      <c r="S13" s="65"/>
      <c r="T13" s="128"/>
      <c r="U13" s="128"/>
      <c r="V13" s="129"/>
      <c r="W13" s="130"/>
      <c r="Y13" s="131">
        <f t="shared" si="4"/>
        <v>43342</v>
      </c>
    </row>
    <row r="14" spans="1:62" ht="80" customHeight="1" x14ac:dyDescent="0.15">
      <c r="A14" s="64">
        <f t="shared" si="2"/>
        <v>9</v>
      </c>
      <c r="B14" s="194">
        <f>B13</f>
        <v>7</v>
      </c>
      <c r="C14" s="139" t="s">
        <v>65</v>
      </c>
      <c r="D14" s="152"/>
      <c r="E14" s="152"/>
      <c r="F14" s="147"/>
      <c r="G14" s="144"/>
      <c r="H14" s="323"/>
      <c r="I14" s="324"/>
      <c r="J14" s="324"/>
      <c r="K14" s="324"/>
      <c r="L14" s="325"/>
      <c r="M14" s="326" t="s">
        <v>80</v>
      </c>
      <c r="N14" s="326"/>
      <c r="O14" s="327"/>
      <c r="P14" s="65">
        <v>43342</v>
      </c>
      <c r="Q14" s="66" t="s">
        <v>631</v>
      </c>
      <c r="R14" s="66" t="s">
        <v>94</v>
      </c>
      <c r="S14" s="65"/>
      <c r="T14" s="128"/>
      <c r="U14" s="128"/>
      <c r="V14" s="129"/>
      <c r="W14" s="130"/>
      <c r="Y14" s="131">
        <f t="shared" si="4"/>
        <v>43342</v>
      </c>
    </row>
    <row r="15" spans="1:62" ht="80" customHeight="1" x14ac:dyDescent="0.15">
      <c r="A15" s="64">
        <f t="shared" si="2"/>
        <v>10</v>
      </c>
      <c r="B15" s="194">
        <v>8</v>
      </c>
      <c r="C15" s="139" t="s">
        <v>65</v>
      </c>
      <c r="D15" s="152"/>
      <c r="E15" s="152"/>
      <c r="F15" s="187" t="s">
        <v>85</v>
      </c>
      <c r="G15" s="142" t="s">
        <v>246</v>
      </c>
      <c r="H15" s="328" t="s">
        <v>74</v>
      </c>
      <c r="I15" s="329"/>
      <c r="J15" s="329"/>
      <c r="K15" s="329"/>
      <c r="L15" s="330"/>
      <c r="M15" s="326" t="s">
        <v>252</v>
      </c>
      <c r="N15" s="326"/>
      <c r="O15" s="327"/>
      <c r="P15" s="65">
        <v>43342</v>
      </c>
      <c r="Q15" s="66" t="s">
        <v>631</v>
      </c>
      <c r="R15" s="66" t="s">
        <v>94</v>
      </c>
      <c r="S15" s="65"/>
      <c r="T15" s="128"/>
      <c r="U15" s="128"/>
      <c r="V15" s="129"/>
      <c r="W15" s="130"/>
      <c r="Y15" s="131">
        <f t="shared" si="4"/>
        <v>43342</v>
      </c>
    </row>
    <row r="16" spans="1:62" ht="110" customHeight="1" x14ac:dyDescent="0.15">
      <c r="A16" s="64">
        <f t="shared" si="2"/>
        <v>11</v>
      </c>
      <c r="B16" s="194">
        <v>8</v>
      </c>
      <c r="C16" s="139" t="s">
        <v>65</v>
      </c>
      <c r="D16" s="152"/>
      <c r="E16" s="152"/>
      <c r="F16" s="147"/>
      <c r="G16" s="144"/>
      <c r="H16" s="328" t="s">
        <v>81</v>
      </c>
      <c r="I16" s="329"/>
      <c r="J16" s="329"/>
      <c r="K16" s="329"/>
      <c r="L16" s="330"/>
      <c r="M16" s="326" t="s">
        <v>253</v>
      </c>
      <c r="N16" s="326"/>
      <c r="O16" s="327"/>
      <c r="P16" s="65">
        <v>43342</v>
      </c>
      <c r="Q16" s="66" t="s">
        <v>631</v>
      </c>
      <c r="R16" s="66" t="s">
        <v>94</v>
      </c>
      <c r="S16" s="65"/>
      <c r="T16" s="128"/>
      <c r="U16" s="128"/>
      <c r="V16" s="129"/>
      <c r="W16" s="130"/>
      <c r="Y16" s="131">
        <f t="shared" si="4"/>
        <v>43342</v>
      </c>
    </row>
    <row r="17" spans="1:25" ht="80" customHeight="1" x14ac:dyDescent="0.15">
      <c r="A17" s="64">
        <f t="shared" si="2"/>
        <v>12</v>
      </c>
      <c r="B17" s="194">
        <f>B15</f>
        <v>8</v>
      </c>
      <c r="C17" s="139" t="s">
        <v>65</v>
      </c>
      <c r="D17" s="152"/>
      <c r="E17" s="152"/>
      <c r="F17" s="147"/>
      <c r="G17" s="144"/>
      <c r="H17" s="328" t="s">
        <v>255</v>
      </c>
      <c r="I17" s="329"/>
      <c r="J17" s="329"/>
      <c r="K17" s="329"/>
      <c r="L17" s="330"/>
      <c r="M17" s="326" t="s">
        <v>82</v>
      </c>
      <c r="N17" s="326"/>
      <c r="O17" s="327"/>
      <c r="P17" s="65">
        <v>43342</v>
      </c>
      <c r="Q17" s="66" t="s">
        <v>631</v>
      </c>
      <c r="R17" s="66" t="s">
        <v>94</v>
      </c>
      <c r="S17" s="65"/>
      <c r="T17" s="128"/>
      <c r="U17" s="128"/>
      <c r="V17" s="129"/>
      <c r="W17" s="130"/>
      <c r="Y17" s="131">
        <f t="shared" si="4"/>
        <v>43342</v>
      </c>
    </row>
    <row r="18" spans="1:25" ht="80" customHeight="1" x14ac:dyDescent="0.15">
      <c r="A18" s="64">
        <f t="shared" si="2"/>
        <v>13</v>
      </c>
      <c r="B18" s="194">
        <f>B15</f>
        <v>8</v>
      </c>
      <c r="C18" s="139" t="s">
        <v>65</v>
      </c>
      <c r="D18" s="152"/>
      <c r="E18" s="152"/>
      <c r="F18" s="188"/>
      <c r="G18" s="145"/>
      <c r="H18" s="328" t="s">
        <v>83</v>
      </c>
      <c r="I18" s="329"/>
      <c r="J18" s="329"/>
      <c r="K18" s="329"/>
      <c r="L18" s="330"/>
      <c r="M18" s="326" t="s">
        <v>257</v>
      </c>
      <c r="N18" s="326"/>
      <c r="O18" s="327"/>
      <c r="P18" s="65">
        <v>43342</v>
      </c>
      <c r="Q18" s="66" t="s">
        <v>631</v>
      </c>
      <c r="R18" s="66" t="s">
        <v>94</v>
      </c>
      <c r="S18" s="65"/>
      <c r="T18" s="128"/>
      <c r="U18" s="128"/>
      <c r="V18" s="129"/>
      <c r="W18" s="130"/>
      <c r="Y18" s="131">
        <f t="shared" si="4"/>
        <v>43342</v>
      </c>
    </row>
    <row r="19" spans="1:25" ht="80" customHeight="1" x14ac:dyDescent="0.15">
      <c r="A19" s="64">
        <f t="shared" si="2"/>
        <v>14</v>
      </c>
      <c r="B19" s="194">
        <v>9</v>
      </c>
      <c r="C19" s="139" t="s">
        <v>65</v>
      </c>
      <c r="D19" s="152"/>
      <c r="E19" s="152"/>
      <c r="F19" s="187" t="s">
        <v>84</v>
      </c>
      <c r="G19" s="142" t="s">
        <v>246</v>
      </c>
      <c r="H19" s="328" t="s">
        <v>256</v>
      </c>
      <c r="I19" s="329"/>
      <c r="J19" s="329"/>
      <c r="K19" s="329"/>
      <c r="L19" s="330"/>
      <c r="M19" s="326" t="s">
        <v>254</v>
      </c>
      <c r="N19" s="326"/>
      <c r="O19" s="327"/>
      <c r="P19" s="65">
        <v>43342</v>
      </c>
      <c r="Q19" s="66" t="s">
        <v>631</v>
      </c>
      <c r="R19" s="66" t="s">
        <v>94</v>
      </c>
      <c r="S19" s="65"/>
      <c r="T19" s="128"/>
      <c r="U19" s="128"/>
      <c r="V19" s="129"/>
      <c r="W19" s="130"/>
      <c r="Y19" s="131">
        <f t="shared" si="4"/>
        <v>43342</v>
      </c>
    </row>
    <row r="20" spans="1:25" ht="80" customHeight="1" x14ac:dyDescent="0.15">
      <c r="A20" s="64">
        <f t="shared" si="2"/>
        <v>15</v>
      </c>
      <c r="B20" s="194">
        <v>10</v>
      </c>
      <c r="C20" s="139" t="s">
        <v>65</v>
      </c>
      <c r="D20" s="165" t="s">
        <v>123</v>
      </c>
      <c r="E20" s="165" t="s">
        <v>125</v>
      </c>
      <c r="F20" s="195" t="s">
        <v>171</v>
      </c>
      <c r="G20" s="142" t="s">
        <v>527</v>
      </c>
      <c r="H20" s="328" t="s">
        <v>178</v>
      </c>
      <c r="I20" s="329"/>
      <c r="J20" s="329"/>
      <c r="K20" s="329"/>
      <c r="L20" s="330"/>
      <c r="M20" s="331" t="s">
        <v>172</v>
      </c>
      <c r="N20" s="332"/>
      <c r="O20" s="333"/>
      <c r="P20" s="65">
        <v>43342</v>
      </c>
      <c r="Q20" s="66" t="s">
        <v>631</v>
      </c>
      <c r="R20" s="66" t="s">
        <v>94</v>
      </c>
      <c r="S20" s="65"/>
      <c r="T20" s="128"/>
      <c r="U20" s="128"/>
      <c r="V20" s="129"/>
      <c r="W20" s="130"/>
      <c r="Y20" s="131">
        <f t="shared" si="4"/>
        <v>43342</v>
      </c>
    </row>
    <row r="21" spans="1:25" ht="80" customHeight="1" x14ac:dyDescent="0.15">
      <c r="A21" s="64">
        <f t="shared" ref="A21:A74" si="5">ROW()-5</f>
        <v>16</v>
      </c>
      <c r="B21" s="194">
        <v>11</v>
      </c>
      <c r="C21" s="139" t="s">
        <v>65</v>
      </c>
      <c r="D21" s="152"/>
      <c r="E21" s="152"/>
      <c r="F21" s="195" t="s">
        <v>126</v>
      </c>
      <c r="G21" s="142" t="s">
        <v>236</v>
      </c>
      <c r="H21" s="328" t="s">
        <v>181</v>
      </c>
      <c r="I21" s="329"/>
      <c r="J21" s="329"/>
      <c r="K21" s="329"/>
      <c r="L21" s="330"/>
      <c r="M21" s="331" t="s">
        <v>461</v>
      </c>
      <c r="N21" s="332"/>
      <c r="O21" s="333"/>
      <c r="P21" s="65">
        <v>43342</v>
      </c>
      <c r="Q21" s="66" t="s">
        <v>631</v>
      </c>
      <c r="R21" s="66" t="s">
        <v>94</v>
      </c>
      <c r="S21" s="65"/>
      <c r="T21" s="128"/>
      <c r="U21" s="128"/>
      <c r="V21" s="129"/>
      <c r="W21" s="130"/>
      <c r="Y21" s="131">
        <f t="shared" si="4"/>
        <v>43342</v>
      </c>
    </row>
    <row r="22" spans="1:25" ht="80" customHeight="1" x14ac:dyDescent="0.15">
      <c r="A22" s="64">
        <f t="shared" si="5"/>
        <v>17</v>
      </c>
      <c r="B22" s="194">
        <v>12</v>
      </c>
      <c r="C22" s="139" t="s">
        <v>65</v>
      </c>
      <c r="D22" s="152"/>
      <c r="E22" s="152"/>
      <c r="F22" s="195" t="s">
        <v>133</v>
      </c>
      <c r="G22" s="142"/>
      <c r="H22" s="328" t="s">
        <v>175</v>
      </c>
      <c r="I22" s="329"/>
      <c r="J22" s="329"/>
      <c r="K22" s="329"/>
      <c r="L22" s="330"/>
      <c r="M22" s="331" t="s">
        <v>512</v>
      </c>
      <c r="N22" s="332" t="s">
        <v>127</v>
      </c>
      <c r="O22" s="333" t="s">
        <v>127</v>
      </c>
      <c r="P22" s="65">
        <v>43342</v>
      </c>
      <c r="Q22" s="66" t="s">
        <v>631</v>
      </c>
      <c r="R22" s="66" t="s">
        <v>94</v>
      </c>
      <c r="S22" s="65"/>
      <c r="T22" s="128"/>
      <c r="U22" s="128"/>
      <c r="V22" s="129" t="s">
        <v>571</v>
      </c>
      <c r="W22" s="130"/>
      <c r="Y22" s="131">
        <f t="shared" si="4"/>
        <v>43342</v>
      </c>
    </row>
    <row r="23" spans="1:25" ht="78" customHeight="1" x14ac:dyDescent="0.15">
      <c r="A23" s="64">
        <f t="shared" si="5"/>
        <v>18</v>
      </c>
      <c r="B23" s="194">
        <v>13</v>
      </c>
      <c r="C23" s="139" t="s">
        <v>65</v>
      </c>
      <c r="D23" s="152"/>
      <c r="E23" s="152"/>
      <c r="F23" s="197" t="s">
        <v>134</v>
      </c>
      <c r="G23" s="142" t="s">
        <v>237</v>
      </c>
      <c r="H23" s="328" t="s">
        <v>184</v>
      </c>
      <c r="I23" s="329"/>
      <c r="J23" s="329"/>
      <c r="K23" s="329"/>
      <c r="L23" s="330"/>
      <c r="M23" s="331" t="s">
        <v>176</v>
      </c>
      <c r="N23" s="332" t="s">
        <v>128</v>
      </c>
      <c r="O23" s="333" t="s">
        <v>128</v>
      </c>
      <c r="P23" s="65">
        <v>43342</v>
      </c>
      <c r="Q23" s="66" t="s">
        <v>631</v>
      </c>
      <c r="R23" s="66" t="s">
        <v>94</v>
      </c>
      <c r="S23" s="65"/>
      <c r="T23" s="128"/>
      <c r="U23" s="128"/>
      <c r="V23" s="129"/>
      <c r="W23" s="130"/>
      <c r="Y23" s="131">
        <f t="shared" si="4"/>
        <v>43342</v>
      </c>
    </row>
    <row r="24" spans="1:25" ht="78" customHeight="1" x14ac:dyDescent="0.15">
      <c r="A24" s="64">
        <f t="shared" si="5"/>
        <v>19</v>
      </c>
      <c r="B24" s="194">
        <v>14</v>
      </c>
      <c r="C24" s="139" t="s">
        <v>65</v>
      </c>
      <c r="D24" s="152"/>
      <c r="E24" s="152"/>
      <c r="F24" s="198"/>
      <c r="G24" s="142" t="s">
        <v>238</v>
      </c>
      <c r="H24" s="328" t="s">
        <v>183</v>
      </c>
      <c r="I24" s="329"/>
      <c r="J24" s="329"/>
      <c r="K24" s="329"/>
      <c r="L24" s="330"/>
      <c r="M24" s="331" t="s">
        <v>177</v>
      </c>
      <c r="N24" s="332" t="s">
        <v>128</v>
      </c>
      <c r="O24" s="333" t="s">
        <v>128</v>
      </c>
      <c r="P24" s="65">
        <v>43342</v>
      </c>
      <c r="Q24" s="66" t="s">
        <v>632</v>
      </c>
      <c r="R24" s="66" t="s">
        <v>94</v>
      </c>
      <c r="S24" s="65"/>
      <c r="T24" s="128"/>
      <c r="U24" s="128"/>
      <c r="V24" s="129"/>
      <c r="W24" s="130"/>
      <c r="Y24" s="131">
        <f t="shared" si="4"/>
        <v>43342</v>
      </c>
    </row>
    <row r="25" spans="1:25" ht="102" customHeight="1" x14ac:dyDescent="0.15">
      <c r="A25" s="64">
        <f t="shared" si="5"/>
        <v>20</v>
      </c>
      <c r="B25" s="194">
        <v>15</v>
      </c>
      <c r="C25" s="139" t="s">
        <v>65</v>
      </c>
      <c r="D25" s="152"/>
      <c r="E25" s="152"/>
      <c r="F25" s="195" t="s">
        <v>135</v>
      </c>
      <c r="G25" s="142" t="s">
        <v>235</v>
      </c>
      <c r="H25" s="328" t="s">
        <v>185</v>
      </c>
      <c r="I25" s="329"/>
      <c r="J25" s="329"/>
      <c r="K25" s="329"/>
      <c r="L25" s="330"/>
      <c r="M25" s="331" t="s">
        <v>493</v>
      </c>
      <c r="N25" s="332" t="s">
        <v>129</v>
      </c>
      <c r="O25" s="333" t="s">
        <v>129</v>
      </c>
      <c r="P25" s="65">
        <v>43342</v>
      </c>
      <c r="Q25" s="66" t="s">
        <v>631</v>
      </c>
      <c r="R25" s="66" t="s">
        <v>94</v>
      </c>
      <c r="S25" s="65"/>
      <c r="T25" s="128"/>
      <c r="U25" s="128"/>
      <c r="V25" s="129"/>
      <c r="W25" s="130"/>
      <c r="Y25" s="131">
        <f t="shared" si="4"/>
        <v>43342</v>
      </c>
    </row>
    <row r="26" spans="1:25" ht="80" customHeight="1" x14ac:dyDescent="0.15">
      <c r="A26" s="64">
        <f t="shared" si="5"/>
        <v>21</v>
      </c>
      <c r="B26" s="194">
        <v>16</v>
      </c>
      <c r="C26" s="139" t="s">
        <v>65</v>
      </c>
      <c r="D26" s="152"/>
      <c r="E26" s="152"/>
      <c r="F26" s="196" t="s">
        <v>361</v>
      </c>
      <c r="G26" s="142" t="s">
        <v>239</v>
      </c>
      <c r="H26" s="328" t="s">
        <v>364</v>
      </c>
      <c r="I26" s="329"/>
      <c r="J26" s="329"/>
      <c r="K26" s="329"/>
      <c r="L26" s="330"/>
      <c r="M26" s="331" t="s">
        <v>362</v>
      </c>
      <c r="N26" s="332" t="s">
        <v>129</v>
      </c>
      <c r="O26" s="333" t="s">
        <v>129</v>
      </c>
      <c r="P26" s="65">
        <v>43342</v>
      </c>
      <c r="Q26" s="66" t="s">
        <v>631</v>
      </c>
      <c r="R26" s="66" t="s">
        <v>94</v>
      </c>
      <c r="S26" s="65"/>
      <c r="T26" s="128"/>
      <c r="U26" s="128"/>
      <c r="V26" s="129"/>
      <c r="W26" s="130"/>
      <c r="Y26" s="131">
        <f t="shared" si="4"/>
        <v>43342</v>
      </c>
    </row>
    <row r="27" spans="1:25" ht="80" customHeight="1" x14ac:dyDescent="0.15">
      <c r="A27" s="64">
        <f t="shared" si="5"/>
        <v>22</v>
      </c>
      <c r="B27" s="194">
        <v>17</v>
      </c>
      <c r="C27" s="139" t="s">
        <v>65</v>
      </c>
      <c r="D27" s="152"/>
      <c r="E27" s="152"/>
      <c r="F27" s="195" t="s">
        <v>136</v>
      </c>
      <c r="G27" s="142" t="s">
        <v>235</v>
      </c>
      <c r="H27" s="328" t="s">
        <v>186</v>
      </c>
      <c r="I27" s="329"/>
      <c r="J27" s="329"/>
      <c r="K27" s="329"/>
      <c r="L27" s="330"/>
      <c r="M27" s="331" t="s">
        <v>166</v>
      </c>
      <c r="N27" s="332" t="s">
        <v>130</v>
      </c>
      <c r="O27" s="333" t="s">
        <v>130</v>
      </c>
      <c r="P27" s="65">
        <v>43342</v>
      </c>
      <c r="Q27" s="66" t="s">
        <v>631</v>
      </c>
      <c r="R27" s="66" t="s">
        <v>94</v>
      </c>
      <c r="S27" s="65"/>
      <c r="T27" s="128"/>
      <c r="U27" s="128"/>
      <c r="V27" s="129"/>
      <c r="W27" s="130"/>
      <c r="Y27" s="131">
        <f t="shared" si="4"/>
        <v>43342</v>
      </c>
    </row>
    <row r="28" spans="1:25" ht="80" customHeight="1" x14ac:dyDescent="0.15">
      <c r="A28" s="64">
        <f t="shared" si="5"/>
        <v>23</v>
      </c>
      <c r="B28" s="194">
        <v>18</v>
      </c>
      <c r="C28" s="139" t="s">
        <v>65</v>
      </c>
      <c r="D28" s="152"/>
      <c r="E28" s="152"/>
      <c r="F28" s="195" t="s">
        <v>137</v>
      </c>
      <c r="G28" s="142" t="s">
        <v>235</v>
      </c>
      <c r="H28" s="328" t="s">
        <v>203</v>
      </c>
      <c r="I28" s="329"/>
      <c r="J28" s="329"/>
      <c r="K28" s="329"/>
      <c r="L28" s="330"/>
      <c r="M28" s="331" t="s">
        <v>179</v>
      </c>
      <c r="N28" s="332" t="s">
        <v>131</v>
      </c>
      <c r="O28" s="333" t="s">
        <v>131</v>
      </c>
      <c r="P28" s="65">
        <v>43342</v>
      </c>
      <c r="Q28" s="66" t="s">
        <v>631</v>
      </c>
      <c r="R28" s="66" t="s">
        <v>94</v>
      </c>
      <c r="S28" s="65"/>
      <c r="T28" s="128"/>
      <c r="U28" s="128"/>
      <c r="V28" s="129"/>
      <c r="W28" s="130"/>
      <c r="Y28" s="131">
        <f t="shared" si="4"/>
        <v>43342</v>
      </c>
    </row>
    <row r="29" spans="1:25" ht="58" customHeight="1" x14ac:dyDescent="0.15">
      <c r="A29" s="64">
        <f t="shared" si="5"/>
        <v>24</v>
      </c>
      <c r="B29" s="194">
        <v>19</v>
      </c>
      <c r="C29" s="139" t="s">
        <v>65</v>
      </c>
      <c r="D29" s="152"/>
      <c r="E29" s="152"/>
      <c r="F29" s="197" t="s">
        <v>138</v>
      </c>
      <c r="G29" s="189" t="s">
        <v>359</v>
      </c>
      <c r="H29" s="328" t="s">
        <v>187</v>
      </c>
      <c r="I29" s="329"/>
      <c r="J29" s="329"/>
      <c r="K29" s="329"/>
      <c r="L29" s="330"/>
      <c r="M29" s="331" t="s">
        <v>460</v>
      </c>
      <c r="N29" s="332" t="s">
        <v>132</v>
      </c>
      <c r="O29" s="333" t="s">
        <v>132</v>
      </c>
      <c r="P29" s="65">
        <v>43342</v>
      </c>
      <c r="Q29" s="66" t="s">
        <v>631</v>
      </c>
      <c r="R29" s="66" t="s">
        <v>94</v>
      </c>
      <c r="S29" s="65"/>
      <c r="T29" s="128"/>
      <c r="U29" s="128"/>
      <c r="V29" s="129"/>
      <c r="W29" s="130"/>
      <c r="Y29" s="131">
        <f t="shared" si="4"/>
        <v>43342</v>
      </c>
    </row>
    <row r="30" spans="1:25" ht="58" customHeight="1" x14ac:dyDescent="0.15">
      <c r="A30" s="64">
        <f t="shared" si="5"/>
        <v>25</v>
      </c>
      <c r="B30" s="194">
        <v>20</v>
      </c>
      <c r="C30" s="139" t="s">
        <v>65</v>
      </c>
      <c r="D30" s="153"/>
      <c r="E30" s="153"/>
      <c r="F30" s="198"/>
      <c r="G30" s="158"/>
      <c r="H30" s="328" t="s">
        <v>204</v>
      </c>
      <c r="I30" s="329"/>
      <c r="J30" s="329"/>
      <c r="K30" s="329"/>
      <c r="L30" s="330"/>
      <c r="M30" s="331" t="s">
        <v>436</v>
      </c>
      <c r="N30" s="332" t="s">
        <v>132</v>
      </c>
      <c r="O30" s="333" t="s">
        <v>132</v>
      </c>
      <c r="P30" s="65">
        <v>43342</v>
      </c>
      <c r="Q30" s="66" t="s">
        <v>631</v>
      </c>
      <c r="R30" s="66" t="s">
        <v>94</v>
      </c>
      <c r="S30" s="65"/>
      <c r="T30" s="128"/>
      <c r="U30" s="128"/>
      <c r="V30" s="129"/>
      <c r="W30" s="130"/>
      <c r="Y30" s="131">
        <f t="shared" si="4"/>
        <v>43342</v>
      </c>
    </row>
    <row r="31" spans="1:25" ht="80" customHeight="1" x14ac:dyDescent="0.15">
      <c r="A31" s="64">
        <f t="shared" si="5"/>
        <v>26</v>
      </c>
      <c r="B31" s="194">
        <v>21</v>
      </c>
      <c r="C31" s="139" t="s">
        <v>65</v>
      </c>
      <c r="D31" s="165" t="s">
        <v>139</v>
      </c>
      <c r="E31" s="165" t="s">
        <v>125</v>
      </c>
      <c r="F31" s="198" t="s">
        <v>171</v>
      </c>
      <c r="G31" s="142" t="s">
        <v>239</v>
      </c>
      <c r="H31" s="328" t="s">
        <v>180</v>
      </c>
      <c r="I31" s="329"/>
      <c r="J31" s="329"/>
      <c r="K31" s="329"/>
      <c r="L31" s="330"/>
      <c r="M31" s="331" t="s">
        <v>173</v>
      </c>
      <c r="N31" s="332"/>
      <c r="O31" s="333"/>
      <c r="P31" s="65">
        <v>43342</v>
      </c>
      <c r="Q31" s="66" t="s">
        <v>631</v>
      </c>
      <c r="R31" s="66" t="s">
        <v>94</v>
      </c>
      <c r="S31" s="65"/>
      <c r="T31" s="128"/>
      <c r="U31" s="128"/>
      <c r="V31" s="129"/>
      <c r="W31" s="130"/>
      <c r="Y31" s="131">
        <f t="shared" si="4"/>
        <v>43342</v>
      </c>
    </row>
    <row r="32" spans="1:25" ht="80" customHeight="1" x14ac:dyDescent="0.15">
      <c r="A32" s="64">
        <f t="shared" si="5"/>
        <v>27</v>
      </c>
      <c r="B32" s="194">
        <v>22</v>
      </c>
      <c r="C32" s="139" t="s">
        <v>65</v>
      </c>
      <c r="D32" s="152"/>
      <c r="E32" s="152"/>
      <c r="F32" s="198" t="s">
        <v>141</v>
      </c>
      <c r="G32" s="142" t="s">
        <v>240</v>
      </c>
      <c r="H32" s="328" t="s">
        <v>192</v>
      </c>
      <c r="I32" s="329"/>
      <c r="J32" s="329"/>
      <c r="K32" s="329"/>
      <c r="L32" s="330"/>
      <c r="M32" s="331" t="s">
        <v>462</v>
      </c>
      <c r="N32" s="332" t="s">
        <v>143</v>
      </c>
      <c r="O32" s="333" t="s">
        <v>143</v>
      </c>
      <c r="P32" s="65">
        <v>43342</v>
      </c>
      <c r="Q32" s="66" t="s">
        <v>631</v>
      </c>
      <c r="R32" s="66" t="s">
        <v>94</v>
      </c>
      <c r="S32" s="65"/>
      <c r="T32" s="128"/>
      <c r="U32" s="128"/>
      <c r="V32" s="129"/>
      <c r="W32" s="130"/>
      <c r="Y32" s="131">
        <f t="shared" si="4"/>
        <v>43342</v>
      </c>
    </row>
    <row r="33" spans="1:25" ht="80" customHeight="1" x14ac:dyDescent="0.15">
      <c r="A33" s="64">
        <f t="shared" si="5"/>
        <v>28</v>
      </c>
      <c r="B33" s="194">
        <v>23</v>
      </c>
      <c r="C33" s="139" t="s">
        <v>65</v>
      </c>
      <c r="D33" s="152"/>
      <c r="E33" s="152"/>
      <c r="F33" s="198" t="s">
        <v>133</v>
      </c>
      <c r="G33" s="142"/>
      <c r="H33" s="328" t="s">
        <v>175</v>
      </c>
      <c r="I33" s="329"/>
      <c r="J33" s="329"/>
      <c r="K33" s="329"/>
      <c r="L33" s="330"/>
      <c r="M33" s="331" t="s">
        <v>513</v>
      </c>
      <c r="N33" s="332" t="s">
        <v>127</v>
      </c>
      <c r="O33" s="333" t="s">
        <v>127</v>
      </c>
      <c r="P33" s="65">
        <v>43342</v>
      </c>
      <c r="Q33" s="66" t="s">
        <v>631</v>
      </c>
      <c r="R33" s="66" t="s">
        <v>94</v>
      </c>
      <c r="S33" s="65"/>
      <c r="T33" s="128"/>
      <c r="U33" s="128"/>
      <c r="V33" s="129" t="s">
        <v>571</v>
      </c>
      <c r="W33" s="130"/>
      <c r="Y33" s="131">
        <f t="shared" si="4"/>
        <v>43342</v>
      </c>
    </row>
    <row r="34" spans="1:25" ht="80" customHeight="1" x14ac:dyDescent="0.15">
      <c r="A34" s="64">
        <f t="shared" si="5"/>
        <v>29</v>
      </c>
      <c r="B34" s="194">
        <v>24</v>
      </c>
      <c r="C34" s="139" t="s">
        <v>65</v>
      </c>
      <c r="D34" s="152"/>
      <c r="E34" s="152"/>
      <c r="F34" s="196" t="s">
        <v>134</v>
      </c>
      <c r="G34" s="142" t="s">
        <v>241</v>
      </c>
      <c r="H34" s="328" t="s">
        <v>182</v>
      </c>
      <c r="I34" s="329"/>
      <c r="J34" s="329"/>
      <c r="K34" s="329"/>
      <c r="L34" s="330"/>
      <c r="M34" s="331" t="s">
        <v>176</v>
      </c>
      <c r="N34" s="332" t="s">
        <v>128</v>
      </c>
      <c r="O34" s="333" t="s">
        <v>128</v>
      </c>
      <c r="P34" s="65">
        <v>43342</v>
      </c>
      <c r="Q34" s="66" t="s">
        <v>631</v>
      </c>
      <c r="R34" s="66" t="s">
        <v>94</v>
      </c>
      <c r="S34" s="65"/>
      <c r="T34" s="128"/>
      <c r="U34" s="128"/>
      <c r="V34" s="129"/>
      <c r="W34" s="130"/>
      <c r="Y34" s="131">
        <f t="shared" si="4"/>
        <v>43342</v>
      </c>
    </row>
    <row r="35" spans="1:25" ht="80" customHeight="1" x14ac:dyDescent="0.15">
      <c r="A35" s="64">
        <f t="shared" si="5"/>
        <v>30</v>
      </c>
      <c r="B35" s="194">
        <v>25</v>
      </c>
      <c r="C35" s="139" t="s">
        <v>65</v>
      </c>
      <c r="D35" s="152"/>
      <c r="E35" s="152"/>
      <c r="F35" s="198"/>
      <c r="G35" s="142" t="s">
        <v>242</v>
      </c>
      <c r="H35" s="328" t="s">
        <v>191</v>
      </c>
      <c r="I35" s="329"/>
      <c r="J35" s="329"/>
      <c r="K35" s="329"/>
      <c r="L35" s="330"/>
      <c r="M35" s="331" t="s">
        <v>177</v>
      </c>
      <c r="N35" s="332" t="s">
        <v>128</v>
      </c>
      <c r="O35" s="333" t="s">
        <v>128</v>
      </c>
      <c r="P35" s="65">
        <v>43342</v>
      </c>
      <c r="Q35" s="66" t="s">
        <v>631</v>
      </c>
      <c r="R35" s="66" t="s">
        <v>94</v>
      </c>
      <c r="S35" s="65"/>
      <c r="T35" s="128"/>
      <c r="U35" s="128"/>
      <c r="V35" s="129"/>
      <c r="W35" s="130"/>
      <c r="Y35" s="131">
        <f t="shared" si="4"/>
        <v>43342</v>
      </c>
    </row>
    <row r="36" spans="1:25" ht="80" customHeight="1" x14ac:dyDescent="0.15">
      <c r="A36" s="64">
        <f t="shared" si="5"/>
        <v>31</v>
      </c>
      <c r="B36" s="194">
        <v>26</v>
      </c>
      <c r="C36" s="139" t="s">
        <v>65</v>
      </c>
      <c r="D36" s="152"/>
      <c r="E36" s="152"/>
      <c r="F36" s="196" t="s">
        <v>135</v>
      </c>
      <c r="G36" s="142" t="s">
        <v>239</v>
      </c>
      <c r="H36" s="328" t="s">
        <v>188</v>
      </c>
      <c r="I36" s="329"/>
      <c r="J36" s="329"/>
      <c r="K36" s="329"/>
      <c r="L36" s="330"/>
      <c r="M36" s="331" t="s">
        <v>381</v>
      </c>
      <c r="N36" s="332" t="s">
        <v>129</v>
      </c>
      <c r="O36" s="333" t="s">
        <v>129</v>
      </c>
      <c r="P36" s="65">
        <v>43342</v>
      </c>
      <c r="Q36" s="66" t="s">
        <v>631</v>
      </c>
      <c r="R36" s="66" t="s">
        <v>94</v>
      </c>
      <c r="S36" s="65"/>
      <c r="T36" s="128"/>
      <c r="U36" s="128"/>
      <c r="V36" s="129"/>
      <c r="W36" s="130"/>
      <c r="Y36" s="131">
        <f t="shared" si="4"/>
        <v>43342</v>
      </c>
    </row>
    <row r="37" spans="1:25" ht="80" customHeight="1" x14ac:dyDescent="0.15">
      <c r="A37" s="64">
        <f t="shared" si="5"/>
        <v>32</v>
      </c>
      <c r="B37" s="194">
        <v>26</v>
      </c>
      <c r="C37" s="139" t="s">
        <v>65</v>
      </c>
      <c r="D37" s="152"/>
      <c r="E37" s="152"/>
      <c r="F37" s="198"/>
      <c r="G37" s="142"/>
      <c r="H37" s="328" t="s">
        <v>382</v>
      </c>
      <c r="I37" s="329"/>
      <c r="J37" s="329"/>
      <c r="K37" s="329"/>
      <c r="L37" s="330"/>
      <c r="M37" s="331" t="s">
        <v>480</v>
      </c>
      <c r="N37" s="332"/>
      <c r="O37" s="333"/>
      <c r="P37" s="65">
        <v>43342</v>
      </c>
      <c r="Q37" s="66" t="s">
        <v>631</v>
      </c>
      <c r="R37" s="66" t="s">
        <v>94</v>
      </c>
      <c r="S37" s="65"/>
      <c r="T37" s="128"/>
      <c r="U37" s="128"/>
      <c r="V37" s="129"/>
      <c r="W37" s="130"/>
      <c r="Y37" s="131">
        <f t="shared" si="4"/>
        <v>43342</v>
      </c>
    </row>
    <row r="38" spans="1:25" ht="80" customHeight="1" x14ac:dyDescent="0.15">
      <c r="A38" s="64">
        <f t="shared" si="5"/>
        <v>33</v>
      </c>
      <c r="B38" s="194">
        <v>27</v>
      </c>
      <c r="C38" s="139" t="s">
        <v>65</v>
      </c>
      <c r="D38" s="152"/>
      <c r="E38" s="152"/>
      <c r="F38" s="195" t="s">
        <v>361</v>
      </c>
      <c r="G38" s="142" t="s">
        <v>239</v>
      </c>
      <c r="H38" s="328" t="s">
        <v>363</v>
      </c>
      <c r="I38" s="329"/>
      <c r="J38" s="329"/>
      <c r="K38" s="329"/>
      <c r="L38" s="330"/>
      <c r="M38" s="331" t="s">
        <v>362</v>
      </c>
      <c r="N38" s="332" t="s">
        <v>129</v>
      </c>
      <c r="O38" s="333" t="s">
        <v>129</v>
      </c>
      <c r="P38" s="65">
        <v>43342</v>
      </c>
      <c r="Q38" s="66" t="s">
        <v>631</v>
      </c>
      <c r="R38" s="66" t="s">
        <v>94</v>
      </c>
      <c r="S38" s="65"/>
      <c r="T38" s="128"/>
      <c r="U38" s="128"/>
      <c r="V38" s="129"/>
      <c r="W38" s="130"/>
      <c r="Y38" s="131">
        <f t="shared" si="4"/>
        <v>43342</v>
      </c>
    </row>
    <row r="39" spans="1:25" ht="80" customHeight="1" x14ac:dyDescent="0.15">
      <c r="A39" s="64">
        <f t="shared" si="5"/>
        <v>34</v>
      </c>
      <c r="B39" s="194">
        <v>28</v>
      </c>
      <c r="C39" s="139" t="s">
        <v>65</v>
      </c>
      <c r="D39" s="152"/>
      <c r="E39" s="152"/>
      <c r="F39" s="198" t="s">
        <v>360</v>
      </c>
      <c r="G39" s="142" t="s">
        <v>239</v>
      </c>
      <c r="H39" s="328" t="s">
        <v>189</v>
      </c>
      <c r="I39" s="329"/>
      <c r="J39" s="329"/>
      <c r="K39" s="329"/>
      <c r="L39" s="330"/>
      <c r="M39" s="331" t="s">
        <v>166</v>
      </c>
      <c r="N39" s="332" t="s">
        <v>130</v>
      </c>
      <c r="O39" s="333" t="s">
        <v>130</v>
      </c>
      <c r="P39" s="65">
        <v>43342</v>
      </c>
      <c r="Q39" s="66" t="s">
        <v>631</v>
      </c>
      <c r="R39" s="66" t="s">
        <v>94</v>
      </c>
      <c r="S39" s="65"/>
      <c r="T39" s="128"/>
      <c r="U39" s="128"/>
      <c r="V39" s="129"/>
      <c r="W39" s="130"/>
      <c r="Y39" s="131">
        <f t="shared" si="4"/>
        <v>43342</v>
      </c>
    </row>
    <row r="40" spans="1:25" ht="80" customHeight="1" x14ac:dyDescent="0.15">
      <c r="A40" s="64">
        <f t="shared" si="5"/>
        <v>35</v>
      </c>
      <c r="B40" s="194">
        <v>29</v>
      </c>
      <c r="C40" s="139" t="s">
        <v>65</v>
      </c>
      <c r="D40" s="152"/>
      <c r="E40" s="152"/>
      <c r="F40" s="198" t="s">
        <v>137</v>
      </c>
      <c r="G40" s="142" t="s">
        <v>239</v>
      </c>
      <c r="H40" s="328" t="s">
        <v>379</v>
      </c>
      <c r="I40" s="329"/>
      <c r="J40" s="329"/>
      <c r="K40" s="329"/>
      <c r="L40" s="330"/>
      <c r="M40" s="394" t="s">
        <v>179</v>
      </c>
      <c r="N40" s="395" t="s">
        <v>131</v>
      </c>
      <c r="O40" s="396" t="s">
        <v>131</v>
      </c>
      <c r="P40" s="65">
        <v>43342</v>
      </c>
      <c r="Q40" s="66" t="s">
        <v>631</v>
      </c>
      <c r="R40" s="66" t="s">
        <v>94</v>
      </c>
      <c r="S40" s="65"/>
      <c r="T40" s="128"/>
      <c r="U40" s="128"/>
      <c r="V40" s="129"/>
      <c r="W40" s="130"/>
      <c r="Y40" s="131">
        <f t="shared" si="4"/>
        <v>43342</v>
      </c>
    </row>
    <row r="41" spans="1:25" ht="80" customHeight="1" x14ac:dyDescent="0.15">
      <c r="A41" s="64">
        <f t="shared" si="5"/>
        <v>36</v>
      </c>
      <c r="B41" s="194">
        <v>30</v>
      </c>
      <c r="C41" s="139" t="s">
        <v>65</v>
      </c>
      <c r="D41" s="152"/>
      <c r="E41" s="152"/>
      <c r="F41" s="197" t="s">
        <v>140</v>
      </c>
      <c r="G41" s="189" t="s">
        <v>243</v>
      </c>
      <c r="H41" s="328" t="s">
        <v>190</v>
      </c>
      <c r="I41" s="329"/>
      <c r="J41" s="329"/>
      <c r="K41" s="329"/>
      <c r="L41" s="330"/>
      <c r="M41" s="391" t="s">
        <v>468</v>
      </c>
      <c r="N41" s="392" t="s">
        <v>144</v>
      </c>
      <c r="O41" s="393" t="s">
        <v>144</v>
      </c>
      <c r="P41" s="65">
        <v>43342</v>
      </c>
      <c r="Q41" s="66" t="s">
        <v>631</v>
      </c>
      <c r="R41" s="66" t="s">
        <v>94</v>
      </c>
      <c r="S41" s="65"/>
      <c r="T41" s="128"/>
      <c r="U41" s="128"/>
      <c r="V41" s="129"/>
      <c r="W41" s="130"/>
      <c r="Y41" s="131">
        <f t="shared" si="4"/>
        <v>43342</v>
      </c>
    </row>
    <row r="42" spans="1:25" ht="80" customHeight="1" x14ac:dyDescent="0.15">
      <c r="A42" s="64">
        <f t="shared" si="5"/>
        <v>37</v>
      </c>
      <c r="B42" s="194">
        <v>31</v>
      </c>
      <c r="C42" s="139" t="s">
        <v>65</v>
      </c>
      <c r="D42" s="152"/>
      <c r="E42" s="152"/>
      <c r="F42" s="196"/>
      <c r="G42" s="207"/>
      <c r="H42" s="328" t="s">
        <v>205</v>
      </c>
      <c r="I42" s="329"/>
      <c r="J42" s="329"/>
      <c r="K42" s="329"/>
      <c r="L42" s="330"/>
      <c r="M42" s="394" t="s">
        <v>193</v>
      </c>
      <c r="N42" s="395"/>
      <c r="O42" s="396"/>
      <c r="P42" s="65">
        <v>43342</v>
      </c>
      <c r="Q42" s="66" t="s">
        <v>632</v>
      </c>
      <c r="R42" s="66" t="s">
        <v>94</v>
      </c>
      <c r="S42" s="65"/>
      <c r="T42" s="128"/>
      <c r="U42" s="128"/>
      <c r="V42" s="129"/>
      <c r="W42" s="130"/>
      <c r="Y42" s="131">
        <f t="shared" si="4"/>
        <v>43342</v>
      </c>
    </row>
    <row r="43" spans="1:25" ht="80" customHeight="1" x14ac:dyDescent="0.15">
      <c r="A43" s="64">
        <f t="shared" si="5"/>
        <v>38</v>
      </c>
      <c r="B43" s="194">
        <v>32</v>
      </c>
      <c r="C43" s="139" t="s">
        <v>65</v>
      </c>
      <c r="D43" s="152"/>
      <c r="E43" s="152"/>
      <c r="F43" s="198"/>
      <c r="G43" s="158"/>
      <c r="H43" s="328" t="s">
        <v>206</v>
      </c>
      <c r="I43" s="329"/>
      <c r="J43" s="329"/>
      <c r="K43" s="329"/>
      <c r="L43" s="330"/>
      <c r="M43" s="391" t="s">
        <v>458</v>
      </c>
      <c r="N43" s="392"/>
      <c r="O43" s="393"/>
      <c r="P43" s="65">
        <v>43342</v>
      </c>
      <c r="Q43" s="66" t="s">
        <v>631</v>
      </c>
      <c r="R43" s="66" t="s">
        <v>94</v>
      </c>
      <c r="S43" s="65"/>
      <c r="T43" s="128"/>
      <c r="U43" s="128"/>
      <c r="V43" s="129"/>
      <c r="W43" s="130"/>
      <c r="Y43" s="131">
        <f t="shared" si="4"/>
        <v>43342</v>
      </c>
    </row>
    <row r="44" spans="1:25" ht="80" customHeight="1" x14ac:dyDescent="0.15">
      <c r="A44" s="64">
        <f t="shared" si="5"/>
        <v>39</v>
      </c>
      <c r="B44" s="194">
        <v>33</v>
      </c>
      <c r="C44" s="139" t="s">
        <v>65</v>
      </c>
      <c r="D44" s="152"/>
      <c r="E44" s="152"/>
      <c r="F44" s="198" t="s">
        <v>142</v>
      </c>
      <c r="G44" s="142" t="s">
        <v>239</v>
      </c>
      <c r="H44" s="328" t="s">
        <v>195</v>
      </c>
      <c r="I44" s="329"/>
      <c r="J44" s="329"/>
      <c r="K44" s="329"/>
      <c r="L44" s="330"/>
      <c r="M44" s="391" t="s">
        <v>194</v>
      </c>
      <c r="N44" s="392" t="s">
        <v>145</v>
      </c>
      <c r="O44" s="393" t="s">
        <v>145</v>
      </c>
      <c r="P44" s="65">
        <v>43342</v>
      </c>
      <c r="Q44" s="66" t="s">
        <v>631</v>
      </c>
      <c r="R44" s="66" t="s">
        <v>94</v>
      </c>
      <c r="S44" s="65"/>
      <c r="T44" s="128"/>
      <c r="U44" s="128"/>
      <c r="V44" s="129"/>
      <c r="W44" s="130"/>
      <c r="Y44" s="131">
        <f t="shared" si="4"/>
        <v>43342</v>
      </c>
    </row>
    <row r="45" spans="1:25" ht="80" customHeight="1" x14ac:dyDescent="0.15">
      <c r="A45" s="64">
        <f t="shared" si="5"/>
        <v>40</v>
      </c>
      <c r="B45" s="194">
        <v>34</v>
      </c>
      <c r="C45" s="139" t="s">
        <v>65</v>
      </c>
      <c r="D45" s="152"/>
      <c r="E45" s="152"/>
      <c r="F45" s="196" t="s">
        <v>138</v>
      </c>
      <c r="G45" s="189" t="s">
        <v>244</v>
      </c>
      <c r="H45" s="328" t="s">
        <v>196</v>
      </c>
      <c r="I45" s="329"/>
      <c r="J45" s="329"/>
      <c r="K45" s="329"/>
      <c r="L45" s="330"/>
      <c r="M45" s="391" t="s">
        <v>465</v>
      </c>
      <c r="N45" s="392" t="s">
        <v>132</v>
      </c>
      <c r="O45" s="393" t="s">
        <v>132</v>
      </c>
      <c r="P45" s="65">
        <v>43342</v>
      </c>
      <c r="Q45" s="66" t="s">
        <v>631</v>
      </c>
      <c r="R45" s="66" t="s">
        <v>94</v>
      </c>
      <c r="S45" s="65"/>
      <c r="T45" s="128"/>
      <c r="U45" s="128"/>
      <c r="V45" s="129"/>
      <c r="W45" s="130"/>
      <c r="Y45" s="131">
        <f t="shared" si="4"/>
        <v>43342</v>
      </c>
    </row>
    <row r="46" spans="1:25" ht="80" customHeight="1" x14ac:dyDescent="0.15">
      <c r="A46" s="64">
        <f t="shared" si="5"/>
        <v>41</v>
      </c>
      <c r="B46" s="194">
        <v>35</v>
      </c>
      <c r="C46" s="139" t="s">
        <v>65</v>
      </c>
      <c r="D46" s="153"/>
      <c r="E46" s="153"/>
      <c r="F46" s="196"/>
      <c r="G46" s="158"/>
      <c r="H46" s="328" t="s">
        <v>207</v>
      </c>
      <c r="I46" s="329"/>
      <c r="J46" s="329"/>
      <c r="K46" s="329"/>
      <c r="L46" s="330"/>
      <c r="M46" s="391" t="s">
        <v>436</v>
      </c>
      <c r="N46" s="392" t="s">
        <v>132</v>
      </c>
      <c r="O46" s="393" t="s">
        <v>132</v>
      </c>
      <c r="P46" s="65">
        <v>43342</v>
      </c>
      <c r="Q46" s="66" t="s">
        <v>631</v>
      </c>
      <c r="R46" s="66" t="s">
        <v>94</v>
      </c>
      <c r="S46" s="65"/>
      <c r="T46" s="128"/>
      <c r="U46" s="128"/>
      <c r="V46" s="129"/>
      <c r="W46" s="130"/>
      <c r="Y46" s="131">
        <f t="shared" si="4"/>
        <v>43342</v>
      </c>
    </row>
    <row r="47" spans="1:25" ht="80" customHeight="1" x14ac:dyDescent="0.15">
      <c r="A47" s="64">
        <f t="shared" si="5"/>
        <v>42</v>
      </c>
      <c r="B47" s="194">
        <v>36</v>
      </c>
      <c r="C47" s="139" t="s">
        <v>65</v>
      </c>
      <c r="D47" s="147" t="s">
        <v>146</v>
      </c>
      <c r="E47" s="148" t="s">
        <v>147</v>
      </c>
      <c r="F47" s="187" t="s">
        <v>124</v>
      </c>
      <c r="G47" s="142"/>
      <c r="H47" s="328" t="s">
        <v>211</v>
      </c>
      <c r="I47" s="329"/>
      <c r="J47" s="329"/>
      <c r="K47" s="329"/>
      <c r="L47" s="330"/>
      <c r="M47" s="391" t="s">
        <v>471</v>
      </c>
      <c r="N47" s="392"/>
      <c r="O47" s="393"/>
      <c r="P47" s="65">
        <v>43342</v>
      </c>
      <c r="Q47" s="66" t="s">
        <v>631</v>
      </c>
      <c r="R47" s="66" t="s">
        <v>94</v>
      </c>
      <c r="S47" s="65"/>
      <c r="T47" s="128"/>
      <c r="U47" s="128"/>
      <c r="V47" s="129" t="s">
        <v>572</v>
      </c>
      <c r="W47" s="130"/>
      <c r="Y47" s="131">
        <f t="shared" si="4"/>
        <v>43342</v>
      </c>
    </row>
    <row r="48" spans="1:25" ht="80" customHeight="1" x14ac:dyDescent="0.15">
      <c r="A48" s="64">
        <f t="shared" si="5"/>
        <v>43</v>
      </c>
      <c r="B48" s="194">
        <v>37</v>
      </c>
      <c r="C48" s="139" t="s">
        <v>65</v>
      </c>
      <c r="D48" s="147"/>
      <c r="E48" s="150"/>
      <c r="F48" s="187" t="s">
        <v>151</v>
      </c>
      <c r="G48" s="142"/>
      <c r="H48" s="328" t="s">
        <v>212</v>
      </c>
      <c r="I48" s="329"/>
      <c r="J48" s="329"/>
      <c r="K48" s="329"/>
      <c r="L48" s="330"/>
      <c r="M48" s="362" t="s">
        <v>167</v>
      </c>
      <c r="N48" s="363" t="s">
        <v>152</v>
      </c>
      <c r="O48" s="364" t="s">
        <v>152</v>
      </c>
      <c r="P48" s="65">
        <v>43342</v>
      </c>
      <c r="Q48" s="66" t="s">
        <v>631</v>
      </c>
      <c r="R48" s="66" t="s">
        <v>94</v>
      </c>
      <c r="S48" s="65"/>
      <c r="T48" s="128"/>
      <c r="U48" s="128"/>
      <c r="V48" s="129"/>
      <c r="W48" s="130"/>
      <c r="Y48" s="131">
        <f t="shared" si="4"/>
        <v>43342</v>
      </c>
    </row>
    <row r="49" spans="1:25" ht="80" customHeight="1" x14ac:dyDescent="0.15">
      <c r="A49" s="64">
        <f t="shared" si="5"/>
        <v>44</v>
      </c>
      <c r="B49" s="194">
        <v>38</v>
      </c>
      <c r="C49" s="139" t="s">
        <v>65</v>
      </c>
      <c r="D49" s="147"/>
      <c r="E49" s="165" t="s">
        <v>148</v>
      </c>
      <c r="F49" s="187" t="s">
        <v>124</v>
      </c>
      <c r="G49" s="142"/>
      <c r="H49" s="328" t="s">
        <v>213</v>
      </c>
      <c r="I49" s="329"/>
      <c r="J49" s="329"/>
      <c r="K49" s="329"/>
      <c r="L49" s="330"/>
      <c r="M49" s="391" t="s">
        <v>168</v>
      </c>
      <c r="N49" s="392"/>
      <c r="O49" s="393"/>
      <c r="P49" s="65">
        <v>43342</v>
      </c>
      <c r="Q49" s="66" t="s">
        <v>631</v>
      </c>
      <c r="R49" s="66" t="s">
        <v>94</v>
      </c>
      <c r="S49" s="65"/>
      <c r="T49" s="128"/>
      <c r="U49" s="128"/>
      <c r="V49" s="129" t="s">
        <v>573</v>
      </c>
      <c r="W49" s="130"/>
      <c r="Y49" s="131">
        <f t="shared" si="4"/>
        <v>43342</v>
      </c>
    </row>
    <row r="50" spans="1:25" ht="80" customHeight="1" x14ac:dyDescent="0.15">
      <c r="A50" s="64">
        <f t="shared" si="5"/>
        <v>45</v>
      </c>
      <c r="B50" s="194">
        <v>39</v>
      </c>
      <c r="C50" s="139" t="s">
        <v>65</v>
      </c>
      <c r="D50" s="147"/>
      <c r="E50" s="152"/>
      <c r="F50" s="397" t="s">
        <v>151</v>
      </c>
      <c r="G50" s="142"/>
      <c r="H50" s="328" t="s">
        <v>216</v>
      </c>
      <c r="I50" s="329"/>
      <c r="J50" s="329"/>
      <c r="K50" s="329"/>
      <c r="L50" s="330"/>
      <c r="M50" s="362" t="s">
        <v>214</v>
      </c>
      <c r="N50" s="363" t="s">
        <v>153</v>
      </c>
      <c r="O50" s="364" t="s">
        <v>153</v>
      </c>
      <c r="P50" s="65">
        <v>43342</v>
      </c>
      <c r="Q50" s="66" t="s">
        <v>631</v>
      </c>
      <c r="R50" s="66" t="s">
        <v>94</v>
      </c>
      <c r="S50" s="65"/>
      <c r="T50" s="128"/>
      <c r="U50" s="128"/>
      <c r="V50" s="129"/>
      <c r="W50" s="130"/>
      <c r="Y50" s="131">
        <f t="shared" si="4"/>
        <v>43342</v>
      </c>
    </row>
    <row r="51" spans="1:25" ht="80" customHeight="1" x14ac:dyDescent="0.15">
      <c r="A51" s="64">
        <f t="shared" si="5"/>
        <v>46</v>
      </c>
      <c r="B51" s="194">
        <v>40</v>
      </c>
      <c r="C51" s="139" t="s">
        <v>65</v>
      </c>
      <c r="D51" s="147"/>
      <c r="E51" s="153"/>
      <c r="F51" s="398"/>
      <c r="G51" s="142"/>
      <c r="H51" s="328" t="s">
        <v>217</v>
      </c>
      <c r="I51" s="329"/>
      <c r="J51" s="329"/>
      <c r="K51" s="329"/>
      <c r="L51" s="330"/>
      <c r="M51" s="391" t="s">
        <v>215</v>
      </c>
      <c r="N51" s="392"/>
      <c r="O51" s="393"/>
      <c r="P51" s="65">
        <v>43342</v>
      </c>
      <c r="Q51" s="66" t="s">
        <v>631</v>
      </c>
      <c r="R51" s="66" t="s">
        <v>94</v>
      </c>
      <c r="S51" s="65"/>
      <c r="T51" s="128"/>
      <c r="U51" s="128"/>
      <c r="V51" s="129"/>
      <c r="W51" s="130"/>
      <c r="Y51" s="131">
        <f t="shared" si="4"/>
        <v>43342</v>
      </c>
    </row>
    <row r="52" spans="1:25" ht="80" customHeight="1" x14ac:dyDescent="0.15">
      <c r="A52" s="64">
        <f t="shared" si="5"/>
        <v>47</v>
      </c>
      <c r="B52" s="194">
        <v>41</v>
      </c>
      <c r="C52" s="139" t="s">
        <v>65</v>
      </c>
      <c r="D52" s="147"/>
      <c r="E52" s="148" t="s">
        <v>149</v>
      </c>
      <c r="F52" s="187" t="s">
        <v>124</v>
      </c>
      <c r="G52" s="142"/>
      <c r="H52" s="328" t="s">
        <v>435</v>
      </c>
      <c r="I52" s="329"/>
      <c r="J52" s="329"/>
      <c r="K52" s="329"/>
      <c r="L52" s="330"/>
      <c r="M52" s="391" t="s">
        <v>157</v>
      </c>
      <c r="N52" s="392" t="s">
        <v>154</v>
      </c>
      <c r="O52" s="393" t="s">
        <v>154</v>
      </c>
      <c r="P52" s="65">
        <v>43342</v>
      </c>
      <c r="Q52" s="66" t="s">
        <v>631</v>
      </c>
      <c r="R52" s="66" t="s">
        <v>94</v>
      </c>
      <c r="S52" s="65"/>
      <c r="T52" s="128"/>
      <c r="U52" s="128"/>
      <c r="V52" s="129" t="s">
        <v>574</v>
      </c>
      <c r="W52" s="130"/>
      <c r="Y52" s="131">
        <f t="shared" si="4"/>
        <v>43342</v>
      </c>
    </row>
    <row r="53" spans="1:25" ht="80" customHeight="1" x14ac:dyDescent="0.15">
      <c r="A53" s="64">
        <f t="shared" si="5"/>
        <v>48</v>
      </c>
      <c r="B53" s="194">
        <v>42</v>
      </c>
      <c r="C53" s="139" t="s">
        <v>65</v>
      </c>
      <c r="D53" s="147"/>
      <c r="E53" s="150"/>
      <c r="F53" s="187" t="s">
        <v>151</v>
      </c>
      <c r="G53" s="142"/>
      <c r="H53" s="328" t="s">
        <v>218</v>
      </c>
      <c r="I53" s="329"/>
      <c r="J53" s="329"/>
      <c r="K53" s="329"/>
      <c r="L53" s="330"/>
      <c r="M53" s="391" t="s">
        <v>437</v>
      </c>
      <c r="N53" s="392" t="s">
        <v>155</v>
      </c>
      <c r="O53" s="393" t="s">
        <v>155</v>
      </c>
      <c r="P53" s="65">
        <v>43342</v>
      </c>
      <c r="Q53" s="66" t="s">
        <v>631</v>
      </c>
      <c r="R53" s="66" t="s">
        <v>94</v>
      </c>
      <c r="S53" s="65"/>
      <c r="T53" s="128"/>
      <c r="U53" s="128"/>
      <c r="V53" s="129"/>
      <c r="W53" s="130"/>
      <c r="Y53" s="131">
        <f t="shared" si="4"/>
        <v>43342</v>
      </c>
    </row>
    <row r="54" spans="1:25" ht="80" customHeight="1" x14ac:dyDescent="0.15">
      <c r="A54" s="64">
        <f t="shared" si="5"/>
        <v>49</v>
      </c>
      <c r="B54" s="194">
        <v>43</v>
      </c>
      <c r="C54" s="139" t="s">
        <v>65</v>
      </c>
      <c r="D54" s="147"/>
      <c r="E54" s="148" t="s">
        <v>150</v>
      </c>
      <c r="F54" s="187" t="s">
        <v>124</v>
      </c>
      <c r="G54" s="142"/>
      <c r="H54" s="328" t="s">
        <v>209</v>
      </c>
      <c r="I54" s="329"/>
      <c r="J54" s="329"/>
      <c r="K54" s="329"/>
      <c r="L54" s="330"/>
      <c r="M54" s="391" t="s">
        <v>202</v>
      </c>
      <c r="N54" s="392"/>
      <c r="O54" s="393"/>
      <c r="P54" s="65">
        <v>43342</v>
      </c>
      <c r="Q54" s="66" t="s">
        <v>631</v>
      </c>
      <c r="R54" s="66" t="s">
        <v>94</v>
      </c>
      <c r="S54" s="65"/>
      <c r="T54" s="128"/>
      <c r="U54" s="128"/>
      <c r="V54" s="129" t="s">
        <v>575</v>
      </c>
      <c r="W54" s="130"/>
      <c r="Y54" s="131">
        <f t="shared" si="4"/>
        <v>43342</v>
      </c>
    </row>
    <row r="55" spans="1:25" ht="80" customHeight="1" x14ac:dyDescent="0.15">
      <c r="A55" s="64">
        <f t="shared" si="5"/>
        <v>50</v>
      </c>
      <c r="B55" s="194">
        <v>44</v>
      </c>
      <c r="C55" s="139" t="s">
        <v>65</v>
      </c>
      <c r="D55" s="147"/>
      <c r="E55" s="148"/>
      <c r="F55" s="147"/>
      <c r="G55" s="142"/>
      <c r="H55" s="328" t="s">
        <v>366</v>
      </c>
      <c r="I55" s="329"/>
      <c r="J55" s="329"/>
      <c r="K55" s="329"/>
      <c r="L55" s="330"/>
      <c r="M55" s="391" t="s">
        <v>472</v>
      </c>
      <c r="N55" s="392"/>
      <c r="O55" s="393"/>
      <c r="P55" s="65">
        <v>43342</v>
      </c>
      <c r="Q55" s="66" t="s">
        <v>631</v>
      </c>
      <c r="R55" s="66" t="s">
        <v>94</v>
      </c>
      <c r="S55" s="65"/>
      <c r="T55" s="128"/>
      <c r="U55" s="128"/>
      <c r="V55" s="129"/>
      <c r="W55" s="130"/>
      <c r="Y55" s="131">
        <f t="shared" si="4"/>
        <v>43342</v>
      </c>
    </row>
    <row r="56" spans="1:25" ht="80" customHeight="1" x14ac:dyDescent="0.15">
      <c r="A56" s="64">
        <f t="shared" si="5"/>
        <v>51</v>
      </c>
      <c r="B56" s="194">
        <v>45</v>
      </c>
      <c r="C56" s="139" t="s">
        <v>65</v>
      </c>
      <c r="D56" s="147"/>
      <c r="E56" s="150"/>
      <c r="F56" s="187" t="s">
        <v>199</v>
      </c>
      <c r="G56" s="142"/>
      <c r="H56" s="328" t="s">
        <v>365</v>
      </c>
      <c r="I56" s="329"/>
      <c r="J56" s="329"/>
      <c r="K56" s="329"/>
      <c r="L56" s="330"/>
      <c r="M56" s="391" t="s">
        <v>474</v>
      </c>
      <c r="N56" s="392" t="s">
        <v>156</v>
      </c>
      <c r="O56" s="393" t="s">
        <v>156</v>
      </c>
      <c r="P56" s="65">
        <v>43342</v>
      </c>
      <c r="Q56" s="66" t="s">
        <v>631</v>
      </c>
      <c r="R56" s="66" t="s">
        <v>94</v>
      </c>
      <c r="S56" s="65"/>
      <c r="T56" s="128"/>
      <c r="U56" s="128"/>
      <c r="V56" s="129"/>
      <c r="W56" s="130"/>
      <c r="Y56" s="131">
        <f t="shared" si="4"/>
        <v>43342</v>
      </c>
    </row>
    <row r="57" spans="1:25" ht="80" customHeight="1" x14ac:dyDescent="0.15">
      <c r="A57" s="64">
        <f t="shared" si="5"/>
        <v>52</v>
      </c>
      <c r="B57" s="194">
        <v>46</v>
      </c>
      <c r="C57" s="139" t="s">
        <v>65</v>
      </c>
      <c r="D57" s="147"/>
      <c r="E57" s="148" t="s">
        <v>197</v>
      </c>
      <c r="F57" s="187" t="s">
        <v>198</v>
      </c>
      <c r="G57" s="112" t="s">
        <v>248</v>
      </c>
      <c r="H57" s="328" t="s">
        <v>208</v>
      </c>
      <c r="I57" s="329"/>
      <c r="J57" s="329"/>
      <c r="K57" s="329"/>
      <c r="L57" s="330"/>
      <c r="M57" s="391" t="s">
        <v>200</v>
      </c>
      <c r="N57" s="392"/>
      <c r="O57" s="393"/>
      <c r="P57" s="65">
        <v>43342</v>
      </c>
      <c r="Q57" s="66" t="s">
        <v>631</v>
      </c>
      <c r="R57" s="66" t="s">
        <v>94</v>
      </c>
      <c r="S57" s="65"/>
      <c r="T57" s="128"/>
      <c r="U57" s="128"/>
      <c r="V57" s="129" t="s">
        <v>576</v>
      </c>
      <c r="W57" s="130"/>
      <c r="Y57" s="131">
        <f t="shared" si="4"/>
        <v>43342</v>
      </c>
    </row>
    <row r="58" spans="1:25" ht="80" customHeight="1" x14ac:dyDescent="0.15">
      <c r="A58" s="64">
        <f t="shared" si="5"/>
        <v>53</v>
      </c>
      <c r="B58" s="194">
        <v>47</v>
      </c>
      <c r="C58" s="139" t="s">
        <v>65</v>
      </c>
      <c r="D58" s="147"/>
      <c r="E58" s="150"/>
      <c r="F58" s="146" t="s">
        <v>199</v>
      </c>
      <c r="G58" s="142"/>
      <c r="H58" s="328" t="s">
        <v>210</v>
      </c>
      <c r="I58" s="329"/>
      <c r="J58" s="329"/>
      <c r="K58" s="329"/>
      <c r="L58" s="330"/>
      <c r="M58" s="362" t="s">
        <v>201</v>
      </c>
      <c r="N58" s="363" t="s">
        <v>152</v>
      </c>
      <c r="O58" s="364" t="s">
        <v>152</v>
      </c>
      <c r="P58" s="65">
        <v>43342</v>
      </c>
      <c r="Q58" s="66" t="s">
        <v>631</v>
      </c>
      <c r="R58" s="66" t="s">
        <v>94</v>
      </c>
      <c r="S58" s="65"/>
      <c r="T58" s="128"/>
      <c r="U58" s="128"/>
      <c r="V58" s="129"/>
      <c r="W58" s="130"/>
      <c r="Y58" s="131">
        <f t="shared" si="4"/>
        <v>43342</v>
      </c>
    </row>
    <row r="59" spans="1:25" ht="80" customHeight="1" x14ac:dyDescent="0.15">
      <c r="A59" s="64">
        <f t="shared" si="5"/>
        <v>54</v>
      </c>
      <c r="B59" s="194">
        <v>48</v>
      </c>
      <c r="C59" s="139"/>
      <c r="D59" s="147"/>
      <c r="E59" s="215" t="s">
        <v>503</v>
      </c>
      <c r="F59" s="216" t="s">
        <v>198</v>
      </c>
      <c r="G59" s="142" t="s">
        <v>504</v>
      </c>
      <c r="H59" s="328" t="s">
        <v>508</v>
      </c>
      <c r="I59" s="329"/>
      <c r="J59" s="329"/>
      <c r="K59" s="329"/>
      <c r="L59" s="330"/>
      <c r="M59" s="399" t="s">
        <v>510</v>
      </c>
      <c r="N59" s="400"/>
      <c r="O59" s="401"/>
      <c r="P59" s="65">
        <v>43342</v>
      </c>
      <c r="Q59" s="66" t="s">
        <v>631</v>
      </c>
      <c r="R59" s="66" t="s">
        <v>94</v>
      </c>
      <c r="S59" s="65"/>
      <c r="T59" s="128"/>
      <c r="U59" s="128"/>
      <c r="V59" s="129"/>
      <c r="W59" s="130"/>
      <c r="Y59" s="131">
        <f t="shared" si="4"/>
        <v>43342</v>
      </c>
    </row>
    <row r="60" spans="1:25" ht="80" customHeight="1" x14ac:dyDescent="0.15">
      <c r="A60" s="64">
        <f t="shared" si="5"/>
        <v>55</v>
      </c>
      <c r="B60" s="194">
        <v>49</v>
      </c>
      <c r="C60" s="139"/>
      <c r="D60" s="150"/>
      <c r="E60" s="149"/>
      <c r="F60" s="150" t="s">
        <v>199</v>
      </c>
      <c r="G60" s="142"/>
      <c r="H60" s="328" t="s">
        <v>509</v>
      </c>
      <c r="I60" s="329"/>
      <c r="J60" s="329"/>
      <c r="K60" s="329"/>
      <c r="L60" s="330"/>
      <c r="M60" s="399" t="s">
        <v>511</v>
      </c>
      <c r="N60" s="400"/>
      <c r="O60" s="401"/>
      <c r="P60" s="65">
        <v>43342</v>
      </c>
      <c r="Q60" s="66" t="s">
        <v>631</v>
      </c>
      <c r="R60" s="66" t="s">
        <v>94</v>
      </c>
      <c r="S60" s="65"/>
      <c r="T60" s="128"/>
      <c r="U60" s="128"/>
      <c r="V60" s="129"/>
      <c r="W60" s="130"/>
      <c r="Y60" s="131">
        <f t="shared" si="4"/>
        <v>43342</v>
      </c>
    </row>
    <row r="61" spans="1:25" ht="80" customHeight="1" x14ac:dyDescent="0.15">
      <c r="A61" s="64">
        <f t="shared" si="5"/>
        <v>56</v>
      </c>
      <c r="B61" s="194">
        <v>50</v>
      </c>
      <c r="C61" s="139" t="s">
        <v>65</v>
      </c>
      <c r="D61" s="150" t="s">
        <v>491</v>
      </c>
      <c r="E61" s="149" t="s">
        <v>479</v>
      </c>
      <c r="F61" s="150" t="s">
        <v>198</v>
      </c>
      <c r="G61" s="166"/>
      <c r="H61" s="341" t="s">
        <v>380</v>
      </c>
      <c r="I61" s="342"/>
      <c r="J61" s="342"/>
      <c r="K61" s="342"/>
      <c r="L61" s="343"/>
      <c r="M61" s="340" t="s">
        <v>383</v>
      </c>
      <c r="N61" s="248"/>
      <c r="O61" s="249"/>
      <c r="P61" s="65">
        <v>43342</v>
      </c>
      <c r="Q61" s="66" t="s">
        <v>631</v>
      </c>
      <c r="R61" s="66" t="s">
        <v>94</v>
      </c>
      <c r="S61" s="65"/>
      <c r="T61" s="128"/>
      <c r="U61" s="128"/>
      <c r="V61" s="129" t="s">
        <v>577</v>
      </c>
      <c r="W61" s="130"/>
      <c r="Y61" s="131">
        <f t="shared" si="4"/>
        <v>43342</v>
      </c>
    </row>
    <row r="62" spans="1:25" ht="80" customHeight="1" x14ac:dyDescent="0.15">
      <c r="A62" s="64">
        <f t="shared" si="5"/>
        <v>57</v>
      </c>
      <c r="B62" s="194">
        <v>51</v>
      </c>
      <c r="C62" s="139" t="s">
        <v>65</v>
      </c>
      <c r="D62" s="156" t="s">
        <v>428</v>
      </c>
      <c r="E62" s="143" t="s">
        <v>429</v>
      </c>
      <c r="F62" s="172"/>
      <c r="G62" s="173" t="s">
        <v>485</v>
      </c>
      <c r="H62" s="334"/>
      <c r="I62" s="335"/>
      <c r="J62" s="335"/>
      <c r="K62" s="335"/>
      <c r="L62" s="336"/>
      <c r="M62" s="354"/>
      <c r="N62" s="354"/>
      <c r="O62" s="355"/>
      <c r="P62" s="65">
        <v>43342</v>
      </c>
      <c r="Q62" s="66" t="s">
        <v>631</v>
      </c>
      <c r="R62" s="66" t="s">
        <v>94</v>
      </c>
      <c r="S62" s="65"/>
      <c r="T62" s="128"/>
      <c r="U62" s="128"/>
      <c r="V62" s="129"/>
      <c r="W62" s="130"/>
      <c r="Y62" s="131">
        <f t="shared" si="4"/>
        <v>43342</v>
      </c>
    </row>
    <row r="63" spans="1:25" ht="80" customHeight="1" x14ac:dyDescent="0.15">
      <c r="A63" s="64">
        <f t="shared" si="5"/>
        <v>58</v>
      </c>
      <c r="B63" s="194">
        <v>52</v>
      </c>
      <c r="C63" s="139" t="s">
        <v>65</v>
      </c>
      <c r="D63" s="147" t="s">
        <v>490</v>
      </c>
      <c r="E63" s="149" t="s">
        <v>430</v>
      </c>
      <c r="F63" s="150" t="s">
        <v>432</v>
      </c>
      <c r="G63" s="171"/>
      <c r="H63" s="337" t="s">
        <v>439</v>
      </c>
      <c r="I63" s="338"/>
      <c r="J63" s="338"/>
      <c r="K63" s="338"/>
      <c r="L63" s="339"/>
      <c r="M63" s="340" t="s">
        <v>434</v>
      </c>
      <c r="N63" s="248"/>
      <c r="O63" s="249"/>
      <c r="P63" s="65">
        <v>43342</v>
      </c>
      <c r="Q63" s="66" t="s">
        <v>631</v>
      </c>
      <c r="R63" s="66" t="s">
        <v>94</v>
      </c>
      <c r="S63" s="65"/>
      <c r="T63" s="128"/>
      <c r="U63" s="128"/>
      <c r="V63" s="129"/>
      <c r="W63" s="130"/>
      <c r="Y63" s="131">
        <f t="shared" si="4"/>
        <v>43342</v>
      </c>
    </row>
    <row r="64" spans="1:25" ht="80" customHeight="1" x14ac:dyDescent="0.15">
      <c r="A64" s="64">
        <f t="shared" si="5"/>
        <v>59</v>
      </c>
      <c r="B64" s="194">
        <v>53</v>
      </c>
      <c r="C64" s="139" t="s">
        <v>65</v>
      </c>
      <c r="D64" s="150"/>
      <c r="E64" s="149" t="s">
        <v>431</v>
      </c>
      <c r="F64" s="150" t="s">
        <v>433</v>
      </c>
      <c r="G64" s="166"/>
      <c r="H64" s="341" t="s">
        <v>440</v>
      </c>
      <c r="I64" s="342"/>
      <c r="J64" s="342"/>
      <c r="K64" s="342"/>
      <c r="L64" s="343"/>
      <c r="M64" s="340" t="s">
        <v>476</v>
      </c>
      <c r="N64" s="248"/>
      <c r="O64" s="249"/>
      <c r="P64" s="65">
        <v>43342</v>
      </c>
      <c r="Q64" s="66" t="s">
        <v>631</v>
      </c>
      <c r="R64" s="66" t="s">
        <v>94</v>
      </c>
      <c r="S64" s="65"/>
      <c r="T64" s="128"/>
      <c r="U64" s="128"/>
      <c r="V64" s="129"/>
      <c r="W64" s="130"/>
      <c r="Y64" s="131">
        <f t="shared" si="4"/>
        <v>43342</v>
      </c>
    </row>
    <row r="65" spans="1:25" ht="80" customHeight="1" x14ac:dyDescent="0.15">
      <c r="A65" s="64">
        <f t="shared" si="5"/>
        <v>60</v>
      </c>
      <c r="B65" s="194">
        <v>54</v>
      </c>
      <c r="C65" s="139" t="s">
        <v>65</v>
      </c>
      <c r="D65" s="199" t="s">
        <v>158</v>
      </c>
      <c r="E65" s="200" t="s">
        <v>159</v>
      </c>
      <c r="F65" s="198" t="s">
        <v>160</v>
      </c>
      <c r="G65" s="158" t="s">
        <v>245</v>
      </c>
      <c r="H65" s="323" t="s">
        <v>219</v>
      </c>
      <c r="I65" s="324"/>
      <c r="J65" s="324"/>
      <c r="K65" s="324"/>
      <c r="L65" s="325"/>
      <c r="M65" s="340" t="s">
        <v>222</v>
      </c>
      <c r="N65" s="248"/>
      <c r="O65" s="249"/>
      <c r="P65" s="65">
        <v>43342</v>
      </c>
      <c r="Q65" s="66" t="s">
        <v>631</v>
      </c>
      <c r="R65" s="66" t="s">
        <v>94</v>
      </c>
      <c r="S65" s="65"/>
      <c r="T65" s="128"/>
      <c r="U65" s="128"/>
      <c r="V65" s="129"/>
      <c r="W65" s="130"/>
      <c r="Y65" s="131">
        <f t="shared" si="4"/>
        <v>43342</v>
      </c>
    </row>
    <row r="66" spans="1:25" ht="80" customHeight="1" x14ac:dyDescent="0.15">
      <c r="A66" s="64">
        <f t="shared" si="5"/>
        <v>61</v>
      </c>
      <c r="B66" s="194">
        <v>55</v>
      </c>
      <c r="C66" s="139" t="s">
        <v>65</v>
      </c>
      <c r="D66" s="199"/>
      <c r="E66" s="201"/>
      <c r="F66" s="198" t="s">
        <v>161</v>
      </c>
      <c r="G66" s="142"/>
      <c r="H66" s="328" t="s">
        <v>220</v>
      </c>
      <c r="I66" s="329"/>
      <c r="J66" s="329"/>
      <c r="K66" s="329"/>
      <c r="L66" s="330"/>
      <c r="M66" s="340" t="s">
        <v>221</v>
      </c>
      <c r="N66" s="248"/>
      <c r="O66" s="249"/>
      <c r="P66" s="65">
        <v>43342</v>
      </c>
      <c r="Q66" s="66" t="s">
        <v>631</v>
      </c>
      <c r="R66" s="66" t="s">
        <v>94</v>
      </c>
      <c r="S66" s="65"/>
      <c r="T66" s="128"/>
      <c r="U66" s="128"/>
      <c r="V66" s="129"/>
      <c r="W66" s="130"/>
      <c r="Y66" s="131">
        <f t="shared" si="4"/>
        <v>43342</v>
      </c>
    </row>
    <row r="67" spans="1:25" ht="80" customHeight="1" x14ac:dyDescent="0.15">
      <c r="A67" s="64">
        <f t="shared" si="5"/>
        <v>62</v>
      </c>
      <c r="B67" s="194">
        <v>56</v>
      </c>
      <c r="C67" s="139" t="s">
        <v>65</v>
      </c>
      <c r="D67" s="199"/>
      <c r="E67" s="186" t="s">
        <v>162</v>
      </c>
      <c r="F67" s="198" t="s">
        <v>163</v>
      </c>
      <c r="G67" s="142" t="s">
        <v>245</v>
      </c>
      <c r="H67" s="328" t="s">
        <v>223</v>
      </c>
      <c r="I67" s="329"/>
      <c r="J67" s="329"/>
      <c r="K67" s="329"/>
      <c r="L67" s="330"/>
      <c r="M67" s="340" t="s">
        <v>222</v>
      </c>
      <c r="N67" s="248"/>
      <c r="O67" s="249"/>
      <c r="P67" s="65">
        <v>43342</v>
      </c>
      <c r="Q67" s="66" t="s">
        <v>631</v>
      </c>
      <c r="R67" s="66" t="s">
        <v>94</v>
      </c>
      <c r="S67" s="65"/>
      <c r="T67" s="128"/>
      <c r="U67" s="128"/>
      <c r="V67" s="129"/>
      <c r="W67" s="130"/>
      <c r="Y67" s="131">
        <f t="shared" si="4"/>
        <v>43342</v>
      </c>
    </row>
    <row r="68" spans="1:25" ht="80" customHeight="1" x14ac:dyDescent="0.15">
      <c r="A68" s="64">
        <f t="shared" si="5"/>
        <v>63</v>
      </c>
      <c r="B68" s="194">
        <v>57</v>
      </c>
      <c r="C68" s="139" t="s">
        <v>65</v>
      </c>
      <c r="D68" s="199"/>
      <c r="E68" s="200"/>
      <c r="F68" s="198" t="s">
        <v>160</v>
      </c>
      <c r="G68" s="142" t="s">
        <v>245</v>
      </c>
      <c r="H68" s="328" t="s">
        <v>224</v>
      </c>
      <c r="I68" s="329"/>
      <c r="J68" s="329"/>
      <c r="K68" s="329"/>
      <c r="L68" s="330"/>
      <c r="M68" s="340" t="s">
        <v>225</v>
      </c>
      <c r="N68" s="248"/>
      <c r="O68" s="249"/>
      <c r="P68" s="65">
        <v>43342</v>
      </c>
      <c r="Q68" s="66" t="s">
        <v>631</v>
      </c>
      <c r="R68" s="66" t="s">
        <v>94</v>
      </c>
      <c r="S68" s="65"/>
      <c r="T68" s="128"/>
      <c r="U68" s="128"/>
      <c r="V68" s="129"/>
      <c r="W68" s="130"/>
      <c r="Y68" s="131">
        <f t="shared" si="4"/>
        <v>43342</v>
      </c>
    </row>
    <row r="69" spans="1:25" ht="80" customHeight="1" x14ac:dyDescent="0.15">
      <c r="A69" s="64">
        <f t="shared" si="5"/>
        <v>64</v>
      </c>
      <c r="B69" s="194">
        <v>58</v>
      </c>
      <c r="C69" s="139" t="s">
        <v>65</v>
      </c>
      <c r="D69" s="199"/>
      <c r="E69" s="200"/>
      <c r="F69" s="198" t="s">
        <v>161</v>
      </c>
      <c r="G69" s="166" t="s">
        <v>245</v>
      </c>
      <c r="H69" s="328" t="s">
        <v>226</v>
      </c>
      <c r="I69" s="329"/>
      <c r="J69" s="329"/>
      <c r="K69" s="329"/>
      <c r="L69" s="330"/>
      <c r="M69" s="340" t="s">
        <v>227</v>
      </c>
      <c r="N69" s="248"/>
      <c r="O69" s="249"/>
      <c r="P69" s="65">
        <v>43342</v>
      </c>
      <c r="Q69" s="66" t="s">
        <v>631</v>
      </c>
      <c r="R69" s="66" t="s">
        <v>94</v>
      </c>
      <c r="S69" s="65"/>
      <c r="T69" s="128"/>
      <c r="U69" s="128"/>
      <c r="V69" s="129"/>
      <c r="W69" s="130"/>
      <c r="Y69" s="131">
        <f t="shared" si="4"/>
        <v>43342</v>
      </c>
    </row>
    <row r="70" spans="1:25" ht="80" customHeight="1" x14ac:dyDescent="0.15">
      <c r="A70" s="64">
        <f t="shared" si="5"/>
        <v>65</v>
      </c>
      <c r="B70" s="194">
        <v>59</v>
      </c>
      <c r="C70" s="139" t="s">
        <v>65</v>
      </c>
      <c r="D70" s="199"/>
      <c r="E70" s="201"/>
      <c r="F70" s="198" t="s">
        <v>164</v>
      </c>
      <c r="G70" s="158" t="s">
        <v>245</v>
      </c>
      <c r="H70" s="328" t="s">
        <v>228</v>
      </c>
      <c r="I70" s="329"/>
      <c r="J70" s="329"/>
      <c r="K70" s="329"/>
      <c r="L70" s="330"/>
      <c r="M70" s="340" t="s">
        <v>225</v>
      </c>
      <c r="N70" s="248"/>
      <c r="O70" s="249"/>
      <c r="P70" s="65">
        <v>43342</v>
      </c>
      <c r="Q70" s="66" t="s">
        <v>631</v>
      </c>
      <c r="R70" s="66" t="s">
        <v>94</v>
      </c>
      <c r="S70" s="65"/>
      <c r="T70" s="128"/>
      <c r="U70" s="128"/>
      <c r="V70" s="129"/>
      <c r="W70" s="130"/>
      <c r="Y70" s="131">
        <f t="shared" si="4"/>
        <v>43342</v>
      </c>
    </row>
    <row r="71" spans="1:25" ht="80" customHeight="1" x14ac:dyDescent="0.15">
      <c r="A71" s="64">
        <f t="shared" si="5"/>
        <v>66</v>
      </c>
      <c r="B71" s="194">
        <v>60</v>
      </c>
      <c r="C71" s="139" t="s">
        <v>65</v>
      </c>
      <c r="D71" s="199"/>
      <c r="E71" s="186" t="s">
        <v>165</v>
      </c>
      <c r="F71" s="198" t="s">
        <v>163</v>
      </c>
      <c r="G71" s="142" t="s">
        <v>245</v>
      </c>
      <c r="H71" s="328" t="s">
        <v>229</v>
      </c>
      <c r="I71" s="329"/>
      <c r="J71" s="329"/>
      <c r="K71" s="329"/>
      <c r="L71" s="330"/>
      <c r="M71" s="340" t="s">
        <v>221</v>
      </c>
      <c r="N71" s="248"/>
      <c r="O71" s="249"/>
      <c r="P71" s="65">
        <v>43342</v>
      </c>
      <c r="Q71" s="66" t="s">
        <v>631</v>
      </c>
      <c r="R71" s="66" t="s">
        <v>94</v>
      </c>
      <c r="S71" s="65"/>
      <c r="T71" s="128"/>
      <c r="U71" s="128"/>
      <c r="V71" s="129"/>
      <c r="W71" s="130"/>
      <c r="Y71" s="131">
        <f t="shared" si="4"/>
        <v>43342</v>
      </c>
    </row>
    <row r="72" spans="1:25" ht="80" customHeight="1" x14ac:dyDescent="0.15">
      <c r="A72" s="64">
        <f t="shared" si="5"/>
        <v>67</v>
      </c>
      <c r="B72" s="194">
        <v>61</v>
      </c>
      <c r="C72" s="139" t="s">
        <v>65</v>
      </c>
      <c r="D72" s="199"/>
      <c r="E72" s="200"/>
      <c r="F72" s="198" t="s">
        <v>160</v>
      </c>
      <c r="G72" s="142" t="s">
        <v>245</v>
      </c>
      <c r="H72" s="328" t="s">
        <v>230</v>
      </c>
      <c r="I72" s="329"/>
      <c r="J72" s="329"/>
      <c r="K72" s="329"/>
      <c r="L72" s="330"/>
      <c r="M72" s="340" t="s">
        <v>225</v>
      </c>
      <c r="N72" s="248"/>
      <c r="O72" s="249"/>
      <c r="P72" s="65">
        <v>43342</v>
      </c>
      <c r="Q72" s="66" t="s">
        <v>631</v>
      </c>
      <c r="R72" s="66" t="s">
        <v>94</v>
      </c>
      <c r="S72" s="65"/>
      <c r="T72" s="128"/>
      <c r="U72" s="128"/>
      <c r="V72" s="129"/>
      <c r="W72" s="130"/>
      <c r="Y72" s="131">
        <f t="shared" si="4"/>
        <v>43342</v>
      </c>
    </row>
    <row r="73" spans="1:25" ht="80" customHeight="1" x14ac:dyDescent="0.15">
      <c r="A73" s="64">
        <f t="shared" si="5"/>
        <v>68</v>
      </c>
      <c r="B73" s="194">
        <v>62</v>
      </c>
      <c r="C73" s="139" t="s">
        <v>65</v>
      </c>
      <c r="D73" s="199"/>
      <c r="E73" s="200"/>
      <c r="F73" s="198" t="s">
        <v>169</v>
      </c>
      <c r="G73" s="142" t="s">
        <v>245</v>
      </c>
      <c r="H73" s="328" t="s">
        <v>231</v>
      </c>
      <c r="I73" s="329"/>
      <c r="J73" s="329"/>
      <c r="K73" s="329"/>
      <c r="L73" s="330"/>
      <c r="M73" s="340" t="s">
        <v>221</v>
      </c>
      <c r="N73" s="248"/>
      <c r="O73" s="249"/>
      <c r="P73" s="65">
        <v>43342</v>
      </c>
      <c r="Q73" s="66" t="s">
        <v>631</v>
      </c>
      <c r="R73" s="66" t="s">
        <v>94</v>
      </c>
      <c r="S73" s="65"/>
      <c r="T73" s="128"/>
      <c r="U73" s="128"/>
      <c r="V73" s="129"/>
      <c r="W73" s="130"/>
      <c r="Y73" s="131">
        <f t="shared" si="4"/>
        <v>43342</v>
      </c>
    </row>
    <row r="74" spans="1:25" ht="80" customHeight="1" x14ac:dyDescent="0.15">
      <c r="A74" s="64">
        <f t="shared" si="5"/>
        <v>69</v>
      </c>
      <c r="B74" s="194">
        <v>63</v>
      </c>
      <c r="C74" s="139" t="s">
        <v>65</v>
      </c>
      <c r="D74" s="199"/>
      <c r="E74" s="200"/>
      <c r="F74" s="196" t="s">
        <v>170</v>
      </c>
      <c r="G74" s="142" t="s">
        <v>245</v>
      </c>
      <c r="H74" s="328" t="s">
        <v>232</v>
      </c>
      <c r="I74" s="329"/>
      <c r="J74" s="329"/>
      <c r="K74" s="329"/>
      <c r="L74" s="330"/>
      <c r="M74" s="340" t="s">
        <v>222</v>
      </c>
      <c r="N74" s="248"/>
      <c r="O74" s="249"/>
      <c r="P74" s="65">
        <v>43342</v>
      </c>
      <c r="Q74" s="66" t="s">
        <v>631</v>
      </c>
      <c r="R74" s="66" t="s">
        <v>94</v>
      </c>
      <c r="S74" s="65"/>
      <c r="T74" s="128"/>
      <c r="U74" s="128"/>
      <c r="V74" s="129"/>
      <c r="W74" s="130"/>
      <c r="Y74" s="131">
        <f t="shared" si="4"/>
        <v>43342</v>
      </c>
    </row>
    <row r="75" spans="1:25" ht="20" customHeight="1" x14ac:dyDescent="0.15">
      <c r="A75" s="70"/>
      <c r="B75" s="202"/>
      <c r="C75" s="203"/>
      <c r="D75" s="204"/>
      <c r="E75" s="205"/>
      <c r="F75" s="204"/>
      <c r="G75" s="206"/>
      <c r="H75" s="383"/>
      <c r="I75" s="384"/>
      <c r="J75" s="384"/>
      <c r="K75" s="384"/>
      <c r="L75" s="385"/>
      <c r="M75" s="386"/>
      <c r="N75" s="387"/>
      <c r="O75" s="388"/>
      <c r="P75" s="141"/>
      <c r="Q75" s="133"/>
      <c r="R75" s="133"/>
      <c r="S75" s="134"/>
      <c r="T75" s="135"/>
      <c r="U75" s="135"/>
      <c r="V75" s="136"/>
      <c r="W75" s="130"/>
      <c r="Y75" s="131" t="str">
        <f t="shared" si="4"/>
        <v/>
      </c>
    </row>
    <row r="76" spans="1:25" x14ac:dyDescent="0.15">
      <c r="M76" s="176"/>
      <c r="N76" s="176"/>
      <c r="O76" s="176"/>
    </row>
    <row r="77" spans="1:25" x14ac:dyDescent="0.15">
      <c r="M77" s="176"/>
      <c r="N77" s="176"/>
      <c r="O77" s="176"/>
    </row>
    <row r="78" spans="1:25" x14ac:dyDescent="0.15">
      <c r="M78" s="176"/>
      <c r="N78" s="176"/>
      <c r="O78" s="176"/>
      <c r="P78" s="137"/>
    </row>
    <row r="79" spans="1:25" x14ac:dyDescent="0.15">
      <c r="M79" s="176"/>
      <c r="N79" s="176"/>
      <c r="O79" s="176"/>
      <c r="P79" s="137"/>
    </row>
    <row r="80" spans="1:25" x14ac:dyDescent="0.15">
      <c r="M80" s="176"/>
      <c r="N80" s="176"/>
      <c r="O80" s="176"/>
      <c r="P80" s="137"/>
    </row>
    <row r="81" spans="1:16" x14ac:dyDescent="0.15">
      <c r="A81" s="59"/>
      <c r="B81" s="59"/>
      <c r="C81" s="59"/>
      <c r="F81" s="59"/>
      <c r="M81" s="176"/>
      <c r="N81" s="176"/>
      <c r="O81" s="176"/>
      <c r="P81" s="137"/>
    </row>
    <row r="82" spans="1:16" x14ac:dyDescent="0.15">
      <c r="A82" s="59"/>
      <c r="B82" s="59"/>
      <c r="C82" s="59"/>
      <c r="F82" s="59"/>
      <c r="M82" s="176"/>
      <c r="N82" s="176"/>
      <c r="O82" s="176"/>
      <c r="P82" s="137"/>
    </row>
    <row r="83" spans="1:16" x14ac:dyDescent="0.15">
      <c r="A83" s="59"/>
      <c r="B83" s="59"/>
      <c r="C83" s="59"/>
      <c r="F83" s="59"/>
      <c r="M83" s="176"/>
      <c r="N83" s="176"/>
      <c r="O83" s="176"/>
      <c r="P83" s="137"/>
    </row>
    <row r="84" spans="1:16" x14ac:dyDescent="0.15">
      <c r="A84" s="59"/>
      <c r="B84" s="59"/>
      <c r="C84" s="59"/>
      <c r="F84" s="59"/>
      <c r="M84" s="176"/>
      <c r="N84" s="176"/>
      <c r="O84" s="176"/>
      <c r="P84" s="137"/>
    </row>
    <row r="85" spans="1:16" x14ac:dyDescent="0.15">
      <c r="A85" s="59"/>
      <c r="B85" s="59"/>
      <c r="C85" s="59"/>
      <c r="F85" s="59"/>
      <c r="M85" s="176"/>
      <c r="N85" s="176"/>
      <c r="O85" s="176"/>
      <c r="P85" s="137"/>
    </row>
    <row r="86" spans="1:16" x14ac:dyDescent="0.15">
      <c r="M86" s="176"/>
      <c r="N86" s="176"/>
      <c r="O86" s="176"/>
    </row>
    <row r="87" spans="1:16" x14ac:dyDescent="0.15">
      <c r="M87" s="176"/>
      <c r="N87" s="176"/>
      <c r="O87" s="176"/>
    </row>
    <row r="88" spans="1:16" x14ac:dyDescent="0.15">
      <c r="A88" s="59"/>
      <c r="B88" s="59"/>
      <c r="C88" s="59"/>
      <c r="F88" s="59"/>
      <c r="P88" s="137"/>
    </row>
  </sheetData>
  <sheetProtection selectLockedCells="1" selectUnlockedCells="1"/>
  <autoFilter ref="A4:V74">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autoFilter>
  <mergeCells count="159">
    <mergeCell ref="H59:L59"/>
    <mergeCell ref="M59:O59"/>
    <mergeCell ref="H60:L60"/>
    <mergeCell ref="M60:O60"/>
    <mergeCell ref="H51:L51"/>
    <mergeCell ref="H52:L52"/>
    <mergeCell ref="H53:L53"/>
    <mergeCell ref="H54:L54"/>
    <mergeCell ref="H55:L55"/>
    <mergeCell ref="H57:L57"/>
    <mergeCell ref="M52:O52"/>
    <mergeCell ref="M53:O53"/>
    <mergeCell ref="M54:O54"/>
    <mergeCell ref="M56:O56"/>
    <mergeCell ref="M57:O57"/>
    <mergeCell ref="M55:O55"/>
    <mergeCell ref="M44:O44"/>
    <mergeCell ref="M45:O45"/>
    <mergeCell ref="M40:O40"/>
    <mergeCell ref="H40:L40"/>
    <mergeCell ref="M39:O39"/>
    <mergeCell ref="H39:L39"/>
    <mergeCell ref="M46:O46"/>
    <mergeCell ref="M49:O49"/>
    <mergeCell ref="M51:O51"/>
    <mergeCell ref="H47:L47"/>
    <mergeCell ref="H48:L48"/>
    <mergeCell ref="H41:L41"/>
    <mergeCell ref="M43:O43"/>
    <mergeCell ref="H46:L46"/>
    <mergeCell ref="H42:L42"/>
    <mergeCell ref="H49:L49"/>
    <mergeCell ref="H50:L50"/>
    <mergeCell ref="H72:L72"/>
    <mergeCell ref="H65:L65"/>
    <mergeCell ref="H66:L66"/>
    <mergeCell ref="M73:O73"/>
    <mergeCell ref="M74:O74"/>
    <mergeCell ref="M68:O68"/>
    <mergeCell ref="M69:O69"/>
    <mergeCell ref="M70:O70"/>
    <mergeCell ref="M71:O71"/>
    <mergeCell ref="M72:O72"/>
    <mergeCell ref="M65:O65"/>
    <mergeCell ref="M66:O66"/>
    <mergeCell ref="M67:O67"/>
    <mergeCell ref="H67:L67"/>
    <mergeCell ref="H73:L73"/>
    <mergeCell ref="H74:L74"/>
    <mergeCell ref="H68:L68"/>
    <mergeCell ref="H69:L69"/>
    <mergeCell ref="H70:L70"/>
    <mergeCell ref="H71:L71"/>
    <mergeCell ref="H75:L75"/>
    <mergeCell ref="M75:O75"/>
    <mergeCell ref="E4:E5"/>
    <mergeCell ref="F4:F5"/>
    <mergeCell ref="H18:L18"/>
    <mergeCell ref="M18:O18"/>
    <mergeCell ref="H19:L19"/>
    <mergeCell ref="M19:O19"/>
    <mergeCell ref="H15:L15"/>
    <mergeCell ref="M15:O15"/>
    <mergeCell ref="H16:L16"/>
    <mergeCell ref="M16:O16"/>
    <mergeCell ref="H17:L17"/>
    <mergeCell ref="M17:O17"/>
    <mergeCell ref="M47:O47"/>
    <mergeCell ref="M48:O48"/>
    <mergeCell ref="M50:O50"/>
    <mergeCell ref="M42:O42"/>
    <mergeCell ref="F50:F51"/>
    <mergeCell ref="H45:L45"/>
    <mergeCell ref="H43:L43"/>
    <mergeCell ref="M41:O41"/>
    <mergeCell ref="M64:O64"/>
    <mergeCell ref="H56:L56"/>
    <mergeCell ref="V4:V5"/>
    <mergeCell ref="H10:L10"/>
    <mergeCell ref="M10:O10"/>
    <mergeCell ref="H9:L9"/>
    <mergeCell ref="M9:O9"/>
    <mergeCell ref="A4:A5"/>
    <mergeCell ref="C4:C5"/>
    <mergeCell ref="D4:D5"/>
    <mergeCell ref="G4:G5"/>
    <mergeCell ref="H4:L5"/>
    <mergeCell ref="M4:O5"/>
    <mergeCell ref="B4:B5"/>
    <mergeCell ref="A1:C2"/>
    <mergeCell ref="J1:J2"/>
    <mergeCell ref="D1:F1"/>
    <mergeCell ref="D2:F2"/>
    <mergeCell ref="G1:I1"/>
    <mergeCell ref="G2:I2"/>
    <mergeCell ref="M62:O62"/>
    <mergeCell ref="P4:R4"/>
    <mergeCell ref="S4:U4"/>
    <mergeCell ref="H8:L8"/>
    <mergeCell ref="M8:O8"/>
    <mergeCell ref="H6:L6"/>
    <mergeCell ref="H7:L7"/>
    <mergeCell ref="M6:O6"/>
    <mergeCell ref="M7:O7"/>
    <mergeCell ref="M12:O12"/>
    <mergeCell ref="H11:L11"/>
    <mergeCell ref="M11:O11"/>
    <mergeCell ref="M13:O13"/>
    <mergeCell ref="H13:L13"/>
    <mergeCell ref="M61:O61"/>
    <mergeCell ref="H61:L61"/>
    <mergeCell ref="M58:O58"/>
    <mergeCell ref="H58:L58"/>
    <mergeCell ref="H62:L62"/>
    <mergeCell ref="H63:L63"/>
    <mergeCell ref="M63:O63"/>
    <mergeCell ref="H64:L64"/>
    <mergeCell ref="H44:L44"/>
    <mergeCell ref="M21:O21"/>
    <mergeCell ref="H21:L21"/>
    <mergeCell ref="M20:O20"/>
    <mergeCell ref="H20:L20"/>
    <mergeCell ref="M26:O26"/>
    <mergeCell ref="H26:L26"/>
    <mergeCell ref="M25:O25"/>
    <mergeCell ref="H25:L25"/>
    <mergeCell ref="M24:O24"/>
    <mergeCell ref="H24:L24"/>
    <mergeCell ref="M23:O23"/>
    <mergeCell ref="H23:L23"/>
    <mergeCell ref="M22:O22"/>
    <mergeCell ref="H22:L22"/>
    <mergeCell ref="M30:O30"/>
    <mergeCell ref="H30:L30"/>
    <mergeCell ref="M29:O29"/>
    <mergeCell ref="H29:L29"/>
    <mergeCell ref="M28:O28"/>
    <mergeCell ref="H12:L12"/>
    <mergeCell ref="H14:L14"/>
    <mergeCell ref="M14:O14"/>
    <mergeCell ref="H28:L28"/>
    <mergeCell ref="M38:O38"/>
    <mergeCell ref="H38:L38"/>
    <mergeCell ref="M37:O37"/>
    <mergeCell ref="M34:O34"/>
    <mergeCell ref="H34:L34"/>
    <mergeCell ref="M33:O33"/>
    <mergeCell ref="H33:L33"/>
    <mergeCell ref="M32:O32"/>
    <mergeCell ref="H32:L32"/>
    <mergeCell ref="M31:O31"/>
    <mergeCell ref="H31:L31"/>
    <mergeCell ref="H37:L37"/>
    <mergeCell ref="M36:O36"/>
    <mergeCell ref="H36:L36"/>
    <mergeCell ref="M27:O27"/>
    <mergeCell ref="H27:L27"/>
    <mergeCell ref="M35:O35"/>
    <mergeCell ref="H35:L35"/>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37"/>
  <sheetViews>
    <sheetView workbookViewId="0">
      <selection activeCell="H10" sqref="H10:L10"/>
    </sheetView>
  </sheetViews>
  <sheetFormatPr baseColWidth="12" defaultColWidth="10.796875" defaultRowHeight="13" x14ac:dyDescent="0.15"/>
  <cols>
    <col min="1" max="2" width="5.19921875" style="58" customWidth="1"/>
    <col min="3" max="3" width="6.3984375" style="58" customWidth="1"/>
    <col min="4" max="6" width="15.796875" style="59" customWidth="1"/>
    <col min="7" max="7" width="43.59765625" style="59" bestFit="1"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4" width="10.796875" style="59"/>
    <col min="25" max="25" width="13.796875" style="59" bestFit="1" customWidth="1"/>
    <col min="26" max="16384" width="10.796875" style="59"/>
  </cols>
  <sheetData>
    <row r="1" spans="1:62" x14ac:dyDescent="0.15">
      <c r="A1" s="344" t="s">
        <v>17</v>
      </c>
      <c r="B1" s="344"/>
      <c r="C1" s="344"/>
      <c r="D1" s="346" t="s">
        <v>18</v>
      </c>
      <c r="E1" s="347"/>
      <c r="F1" s="347"/>
      <c r="G1" s="350"/>
      <c r="H1" s="351"/>
      <c r="I1" s="352"/>
      <c r="J1" s="345" t="s">
        <v>19</v>
      </c>
      <c r="K1" s="41" t="s">
        <v>20</v>
      </c>
      <c r="L1" s="42">
        <v>43320</v>
      </c>
      <c r="M1" s="41" t="s">
        <v>21</v>
      </c>
      <c r="N1" s="43" t="s">
        <v>94</v>
      </c>
      <c r="O1" s="44" t="s">
        <v>22</v>
      </c>
      <c r="P1" s="45" t="s">
        <v>8</v>
      </c>
      <c r="Q1" s="46" t="s">
        <v>23</v>
      </c>
      <c r="R1" s="46" t="s">
        <v>9</v>
      </c>
      <c r="S1" s="46" t="s">
        <v>121</v>
      </c>
      <c r="T1" s="46" t="s">
        <v>25</v>
      </c>
      <c r="U1" s="46" t="s">
        <v>26</v>
      </c>
      <c r="V1" s="47" t="s">
        <v>27</v>
      </c>
      <c r="Y1" s="121" t="s">
        <v>28</v>
      </c>
      <c r="Z1" s="122">
        <f>IF(AND(SUM($Z$2:Z$2)=$P$2),1,0)</f>
        <v>1</v>
      </c>
      <c r="AA1" s="122">
        <f>IF(AND(SUM($Z$2:AA$2)=$P$2),1,0)</f>
        <v>1</v>
      </c>
      <c r="AB1" s="122">
        <f>IF(AND(SUM($Z$2:AB$2)=$P$2),1,0)</f>
        <v>1</v>
      </c>
      <c r="AC1" s="122">
        <f>IF(AND(SUM($Z$2:AC$2)=$P$2),1,0)</f>
        <v>1</v>
      </c>
      <c r="AD1" s="122">
        <f>IF(AND(SUM($Z$2:AD$2)=$P$2),1,0)</f>
        <v>1</v>
      </c>
      <c r="AE1" s="122">
        <f>IF(AND(SUM($Z$2:AE$2)=$P$2),1,0)</f>
        <v>1</v>
      </c>
      <c r="AF1" s="122">
        <f>IF(AND(SUM($Z$2:AF$2)=$P$2),1,0)</f>
        <v>1</v>
      </c>
      <c r="AG1" s="122">
        <f>IF(AND(SUM($Z$2:AG$2)=$P$2),1,0)</f>
        <v>1</v>
      </c>
      <c r="AH1" s="122">
        <f>IF(AND(SUM($Z$2:AH$2)=$P$2),1,0)</f>
        <v>1</v>
      </c>
      <c r="AI1" s="122">
        <f>IF(AND(SUM($Z$2:AI$2)=$P$2),1,0)</f>
        <v>1</v>
      </c>
      <c r="AJ1" s="122">
        <f>IF(AND(SUM($Z$2:AJ$2)=$P$2),1,0)</f>
        <v>1</v>
      </c>
      <c r="AK1" s="122">
        <f>IF(AND(SUM($Z$2:AK$2)=$P$2),1,0)</f>
        <v>1</v>
      </c>
      <c r="AL1" s="122">
        <f>IF(AND(SUM($Z$2:AL$2)=$P$2),1,0)</f>
        <v>1</v>
      </c>
      <c r="AM1" s="122">
        <f>IF(AND(SUM($Z$2:AM$2)=$P$2),1,0)</f>
        <v>1</v>
      </c>
      <c r="AN1" s="122">
        <f>IF(AND(SUM($Z$2:AN$2)=$P$2),1,0)</f>
        <v>1</v>
      </c>
      <c r="AO1" s="122">
        <f>IF(AND(SUM($Z$2:AO$2)=$P$2),1,0)</f>
        <v>1</v>
      </c>
      <c r="AP1" s="122">
        <f>IF(AND(SUM($Z$2:AP$2)=$P$2),1,0)</f>
        <v>1</v>
      </c>
      <c r="AQ1" s="122">
        <f>IF(AND(SUM($Z$2:AQ$2)=$P$2),1,0)</f>
        <v>1</v>
      </c>
      <c r="AR1" s="122">
        <f>IF(AND(SUM($Z$2:AR$2)=$P$2),1,0)</f>
        <v>1</v>
      </c>
      <c r="AS1" s="122">
        <f>IF(AND(SUM($Z$2:AS$2)=$P$2),1,0)</f>
        <v>1</v>
      </c>
      <c r="AT1" s="122">
        <f>IF(AND(SUM($Z$2:AT$2)=$P$2),1,0)</f>
        <v>1</v>
      </c>
      <c r="AU1" s="122">
        <f>IF(AND(SUM($Z$2:AU$2)=$P$2),1,0)</f>
        <v>1</v>
      </c>
      <c r="AV1" s="122">
        <f>IF(AND(SUM($Z$2:AV$2)=$P$2),1,0)</f>
        <v>1</v>
      </c>
      <c r="AW1" s="122">
        <f>IF(AND(SUM($Z$2:AW$2)=$P$2),1,0)</f>
        <v>1</v>
      </c>
      <c r="AX1" s="122">
        <f>IF(AND(SUM($Z$2:AX$2)=$P$2),1,0)</f>
        <v>1</v>
      </c>
      <c r="AY1" s="122">
        <f>IF(AND(SUM($Z$2:AY$2)=$P$2),1,0)</f>
        <v>1</v>
      </c>
      <c r="AZ1" s="122">
        <f>IF(AND(SUM($Z$2:AZ$2)=$P$2),1,0)</f>
        <v>1</v>
      </c>
      <c r="BA1" s="122">
        <f>IF(AND(SUM($Z$2:BA$2)=$P$2),1,0)</f>
        <v>1</v>
      </c>
      <c r="BB1" s="122">
        <f>IF(AND(SUM($Z$2:BB$2)=$P$2),1,0)</f>
        <v>1</v>
      </c>
      <c r="BC1" s="122">
        <f>IF(AND(SUM($Z$2:BC$2)=$P$2),1,0)</f>
        <v>1</v>
      </c>
      <c r="BD1" s="122">
        <f>IF(AND(SUM($Z$2:BD$2)=$P$2),1,0)</f>
        <v>1</v>
      </c>
      <c r="BE1" s="122">
        <f>IF(AND(SUM($Z$2:BE$2)=$P$2),1,0)</f>
        <v>1</v>
      </c>
      <c r="BF1" s="122">
        <f>IF(AND(SUM($Z$2:BF$2)=$P$2),1,0)</f>
        <v>1</v>
      </c>
      <c r="BG1" s="122">
        <f>IF(AND(SUM($Z$2:BG$2)=$P$2),1,0)</f>
        <v>1</v>
      </c>
      <c r="BH1" s="122">
        <f>IF(AND(SUM($Z$2:BH$2)=$P$2),1,0)</f>
        <v>1</v>
      </c>
      <c r="BI1" s="122">
        <f>IF(AND(SUM($Z$2:BI$2)=$P$2),1,0)</f>
        <v>1</v>
      </c>
      <c r="BJ1" s="122">
        <f>IF(AND(SUM($Z$2:BJ$2)=$P$2),1,0)</f>
        <v>1</v>
      </c>
    </row>
    <row r="2" spans="1:62" x14ac:dyDescent="0.15">
      <c r="A2" s="344"/>
      <c r="B2" s="344"/>
      <c r="C2" s="344"/>
      <c r="D2" s="348" t="s">
        <v>276</v>
      </c>
      <c r="E2" s="349"/>
      <c r="F2" s="349"/>
      <c r="G2" s="348"/>
      <c r="H2" s="349"/>
      <c r="I2" s="353"/>
      <c r="J2" s="345"/>
      <c r="K2" s="51" t="s">
        <v>29</v>
      </c>
      <c r="L2" s="123"/>
      <c r="M2" s="124" t="s">
        <v>21</v>
      </c>
      <c r="N2" s="54"/>
      <c r="O2" s="44" t="s">
        <v>30</v>
      </c>
      <c r="P2" s="55">
        <f>COUNTA(A$6:A$1002)-COUNTIF(P$6:P$1002,"=-")</f>
        <v>18</v>
      </c>
      <c r="Q2" s="56">
        <f>COUNTA(P$6:P$1002)-COUNTIF(P$6:P$1002,"=-")</f>
        <v>18</v>
      </c>
      <c r="R2" s="56">
        <f>P2-Q2</f>
        <v>0</v>
      </c>
      <c r="S2" s="56">
        <f>COUNTIF(Q$6:Q$1002,"×")</f>
        <v>0</v>
      </c>
      <c r="T2" s="56">
        <f>COUNTIF(Q$6:Q$1002,"○")+COUNTIF(T$6:T$1002,"○")</f>
        <v>18</v>
      </c>
      <c r="U2" s="56">
        <f>P2-T2</f>
        <v>0</v>
      </c>
      <c r="V2" s="57">
        <f>Q2-T2</f>
        <v>0</v>
      </c>
      <c r="Y2" s="121" t="s">
        <v>31</v>
      </c>
      <c r="Z2" s="122">
        <f t="shared" ref="Z2:BJ2" si="0">COUNTIF($Y$6:$Y$1001,Z3)</f>
        <v>18</v>
      </c>
      <c r="AA2" s="122">
        <f t="shared" si="0"/>
        <v>0</v>
      </c>
      <c r="AB2" s="122">
        <f t="shared" si="0"/>
        <v>0</v>
      </c>
      <c r="AC2" s="122">
        <f t="shared" si="0"/>
        <v>0</v>
      </c>
      <c r="AD2" s="122">
        <f t="shared" si="0"/>
        <v>0</v>
      </c>
      <c r="AE2" s="122">
        <f t="shared" si="0"/>
        <v>0</v>
      </c>
      <c r="AF2" s="122">
        <f t="shared" si="0"/>
        <v>0</v>
      </c>
      <c r="AG2" s="122">
        <f t="shared" si="0"/>
        <v>0</v>
      </c>
      <c r="AH2" s="122">
        <f t="shared" si="0"/>
        <v>0</v>
      </c>
      <c r="AI2" s="122">
        <f t="shared" si="0"/>
        <v>0</v>
      </c>
      <c r="AJ2" s="122">
        <f t="shared" si="0"/>
        <v>0</v>
      </c>
      <c r="AK2" s="122">
        <f t="shared" si="0"/>
        <v>0</v>
      </c>
      <c r="AL2" s="122">
        <f t="shared" si="0"/>
        <v>0</v>
      </c>
      <c r="AM2" s="122">
        <f t="shared" si="0"/>
        <v>0</v>
      </c>
      <c r="AN2" s="122">
        <f t="shared" si="0"/>
        <v>0</v>
      </c>
      <c r="AO2" s="122">
        <f t="shared" si="0"/>
        <v>0</v>
      </c>
      <c r="AP2" s="122">
        <f t="shared" si="0"/>
        <v>0</v>
      </c>
      <c r="AQ2" s="122">
        <f t="shared" si="0"/>
        <v>0</v>
      </c>
      <c r="AR2" s="122">
        <f t="shared" si="0"/>
        <v>0</v>
      </c>
      <c r="AS2" s="122">
        <f t="shared" si="0"/>
        <v>0</v>
      </c>
      <c r="AT2" s="122">
        <f t="shared" si="0"/>
        <v>0</v>
      </c>
      <c r="AU2" s="122">
        <f t="shared" si="0"/>
        <v>0</v>
      </c>
      <c r="AV2" s="122">
        <f t="shared" si="0"/>
        <v>0</v>
      </c>
      <c r="AW2" s="122">
        <f t="shared" si="0"/>
        <v>0</v>
      </c>
      <c r="AX2" s="122">
        <f t="shared" si="0"/>
        <v>0</v>
      </c>
      <c r="AY2" s="122">
        <f t="shared" si="0"/>
        <v>0</v>
      </c>
      <c r="AZ2" s="122">
        <f t="shared" si="0"/>
        <v>0</v>
      </c>
      <c r="BA2" s="122">
        <f t="shared" si="0"/>
        <v>0</v>
      </c>
      <c r="BB2" s="122">
        <f t="shared" si="0"/>
        <v>0</v>
      </c>
      <c r="BC2" s="122">
        <f t="shared" si="0"/>
        <v>0</v>
      </c>
      <c r="BD2" s="122">
        <f t="shared" si="0"/>
        <v>0</v>
      </c>
      <c r="BE2" s="122">
        <f t="shared" si="0"/>
        <v>0</v>
      </c>
      <c r="BF2" s="122">
        <f t="shared" si="0"/>
        <v>0</v>
      </c>
      <c r="BG2" s="122">
        <f t="shared" si="0"/>
        <v>0</v>
      </c>
      <c r="BH2" s="122">
        <f t="shared" si="0"/>
        <v>0</v>
      </c>
      <c r="BI2" s="122">
        <f t="shared" si="0"/>
        <v>0</v>
      </c>
      <c r="BJ2" s="122">
        <f t="shared" si="0"/>
        <v>0</v>
      </c>
    </row>
    <row r="3" spans="1:62" x14ac:dyDescent="0.15">
      <c r="Y3" s="121"/>
      <c r="Z3" s="125">
        <f>MIN(P6:P1010)</f>
        <v>43342</v>
      </c>
      <c r="AA3" s="125">
        <f>Z3+1</f>
        <v>43343</v>
      </c>
      <c r="AB3" s="125">
        <f t="shared" ref="AB3:BJ3" si="1">AA3+1</f>
        <v>43344</v>
      </c>
      <c r="AC3" s="125">
        <f t="shared" si="1"/>
        <v>43345</v>
      </c>
      <c r="AD3" s="125">
        <f t="shared" si="1"/>
        <v>43346</v>
      </c>
      <c r="AE3" s="125">
        <f t="shared" si="1"/>
        <v>43347</v>
      </c>
      <c r="AF3" s="125">
        <f t="shared" si="1"/>
        <v>43348</v>
      </c>
      <c r="AG3" s="125">
        <f t="shared" si="1"/>
        <v>43349</v>
      </c>
      <c r="AH3" s="125">
        <f t="shared" si="1"/>
        <v>43350</v>
      </c>
      <c r="AI3" s="125">
        <f t="shared" si="1"/>
        <v>43351</v>
      </c>
      <c r="AJ3" s="125">
        <f t="shared" si="1"/>
        <v>43352</v>
      </c>
      <c r="AK3" s="125">
        <f t="shared" si="1"/>
        <v>43353</v>
      </c>
      <c r="AL3" s="125">
        <f t="shared" si="1"/>
        <v>43354</v>
      </c>
      <c r="AM3" s="125">
        <f t="shared" si="1"/>
        <v>43355</v>
      </c>
      <c r="AN3" s="125">
        <f t="shared" si="1"/>
        <v>43356</v>
      </c>
      <c r="AO3" s="125">
        <f t="shared" si="1"/>
        <v>43357</v>
      </c>
      <c r="AP3" s="125">
        <f t="shared" si="1"/>
        <v>43358</v>
      </c>
      <c r="AQ3" s="125">
        <f t="shared" si="1"/>
        <v>43359</v>
      </c>
      <c r="AR3" s="125">
        <f t="shared" si="1"/>
        <v>43360</v>
      </c>
      <c r="AS3" s="125">
        <f t="shared" si="1"/>
        <v>43361</v>
      </c>
      <c r="AT3" s="125">
        <f t="shared" si="1"/>
        <v>43362</v>
      </c>
      <c r="AU3" s="125">
        <f t="shared" si="1"/>
        <v>43363</v>
      </c>
      <c r="AV3" s="125">
        <f t="shared" si="1"/>
        <v>43364</v>
      </c>
      <c r="AW3" s="125">
        <f t="shared" si="1"/>
        <v>43365</v>
      </c>
      <c r="AX3" s="125">
        <f t="shared" si="1"/>
        <v>43366</v>
      </c>
      <c r="AY3" s="125">
        <f t="shared" si="1"/>
        <v>43367</v>
      </c>
      <c r="AZ3" s="125">
        <f t="shared" si="1"/>
        <v>43368</v>
      </c>
      <c r="BA3" s="125">
        <f t="shared" si="1"/>
        <v>43369</v>
      </c>
      <c r="BB3" s="125">
        <f t="shared" si="1"/>
        <v>43370</v>
      </c>
      <c r="BC3" s="125">
        <f t="shared" si="1"/>
        <v>43371</v>
      </c>
      <c r="BD3" s="125">
        <f t="shared" si="1"/>
        <v>43372</v>
      </c>
      <c r="BE3" s="125">
        <f t="shared" si="1"/>
        <v>43373</v>
      </c>
      <c r="BF3" s="125">
        <f t="shared" si="1"/>
        <v>43374</v>
      </c>
      <c r="BG3" s="125">
        <f t="shared" si="1"/>
        <v>43375</v>
      </c>
      <c r="BH3" s="125">
        <f t="shared" si="1"/>
        <v>43376</v>
      </c>
      <c r="BI3" s="125">
        <f t="shared" si="1"/>
        <v>43377</v>
      </c>
      <c r="BJ3" s="125">
        <f t="shared" si="1"/>
        <v>43378</v>
      </c>
    </row>
    <row r="4" spans="1:62" ht="17.25" customHeight="1" x14ac:dyDescent="0.15">
      <c r="A4" s="402" t="s">
        <v>64</v>
      </c>
      <c r="B4" s="407" t="s">
        <v>499</v>
      </c>
      <c r="C4" s="404" t="s">
        <v>68</v>
      </c>
      <c r="D4" s="404" t="s">
        <v>38</v>
      </c>
      <c r="E4" s="404" t="s">
        <v>40</v>
      </c>
      <c r="F4" s="404" t="s">
        <v>41</v>
      </c>
      <c r="G4" s="406" t="s">
        <v>66</v>
      </c>
      <c r="H4" s="409" t="s">
        <v>32</v>
      </c>
      <c r="I4" s="410"/>
      <c r="J4" s="410"/>
      <c r="K4" s="410"/>
      <c r="L4" s="411"/>
      <c r="M4" s="409" t="s">
        <v>33</v>
      </c>
      <c r="N4" s="410"/>
      <c r="O4" s="411"/>
      <c r="P4" s="357" t="s">
        <v>34</v>
      </c>
      <c r="Q4" s="357"/>
      <c r="R4" s="357"/>
      <c r="S4" s="357" t="s">
        <v>35</v>
      </c>
      <c r="T4" s="357"/>
      <c r="U4" s="357"/>
      <c r="V4" s="357" t="s">
        <v>487</v>
      </c>
      <c r="Y4" s="121" t="s">
        <v>36</v>
      </c>
      <c r="Z4" s="126">
        <f>HLOOKUP(1,Z1:BJ3,3,FALSE)</f>
        <v>43342</v>
      </c>
    </row>
    <row r="5" spans="1:62" ht="17.25" customHeight="1" x14ac:dyDescent="0.15">
      <c r="A5" s="403"/>
      <c r="B5" s="408"/>
      <c r="C5" s="405"/>
      <c r="D5" s="405"/>
      <c r="E5" s="405"/>
      <c r="F5" s="405"/>
      <c r="G5" s="377"/>
      <c r="H5" s="377"/>
      <c r="I5" s="373"/>
      <c r="J5" s="373"/>
      <c r="K5" s="373"/>
      <c r="L5" s="378"/>
      <c r="M5" s="377"/>
      <c r="N5" s="373"/>
      <c r="O5" s="378"/>
      <c r="P5" s="115" t="s">
        <v>37</v>
      </c>
      <c r="Q5" s="115" t="s">
        <v>10</v>
      </c>
      <c r="R5" s="115" t="s">
        <v>21</v>
      </c>
      <c r="S5" s="115" t="s">
        <v>37</v>
      </c>
      <c r="T5" s="115" t="s">
        <v>10</v>
      </c>
      <c r="U5" s="115" t="s">
        <v>21</v>
      </c>
      <c r="V5" s="365"/>
      <c r="Y5" s="127"/>
    </row>
    <row r="6" spans="1:62" ht="80" customHeight="1" x14ac:dyDescent="0.15">
      <c r="A6" s="64">
        <f t="shared" ref="A6:A23" si="2">ROW()-5</f>
        <v>1</v>
      </c>
      <c r="B6" s="208">
        <f>A6</f>
        <v>1</v>
      </c>
      <c r="C6" s="110" t="s">
        <v>65</v>
      </c>
      <c r="D6" s="111" t="s">
        <v>72</v>
      </c>
      <c r="E6" s="111" t="s">
        <v>95</v>
      </c>
      <c r="F6" s="111" t="s">
        <v>75</v>
      </c>
      <c r="G6" s="112" t="s">
        <v>259</v>
      </c>
      <c r="H6" s="328" t="s">
        <v>74</v>
      </c>
      <c r="I6" s="329"/>
      <c r="J6" s="329"/>
      <c r="K6" s="329"/>
      <c r="L6" s="330"/>
      <c r="M6" s="328" t="s">
        <v>310</v>
      </c>
      <c r="N6" s="329"/>
      <c r="O6" s="330"/>
      <c r="P6" s="65">
        <v>43342</v>
      </c>
      <c r="Q6" s="66" t="s">
        <v>632</v>
      </c>
      <c r="R6" s="66" t="s">
        <v>94</v>
      </c>
      <c r="S6" s="65"/>
      <c r="T6" s="128"/>
      <c r="U6" s="128"/>
      <c r="V6" s="129"/>
      <c r="W6" s="130"/>
      <c r="Y6" s="131">
        <f>IF($Q6="○",$P6,IF($T6="○",$S6,""))</f>
        <v>43342</v>
      </c>
    </row>
    <row r="7" spans="1:62" ht="98" customHeight="1" x14ac:dyDescent="0.15">
      <c r="A7" s="64">
        <f t="shared" si="2"/>
        <v>2</v>
      </c>
      <c r="B7" s="208">
        <f t="shared" ref="B7:B23" si="3">A7</f>
        <v>2</v>
      </c>
      <c r="C7" s="110" t="s">
        <v>65</v>
      </c>
      <c r="D7" s="113"/>
      <c r="E7" s="113"/>
      <c r="F7" s="111" t="s">
        <v>96</v>
      </c>
      <c r="G7" s="178" t="s">
        <v>507</v>
      </c>
      <c r="H7" s="328" t="s">
        <v>74</v>
      </c>
      <c r="I7" s="329"/>
      <c r="J7" s="329"/>
      <c r="K7" s="329"/>
      <c r="L7" s="330"/>
      <c r="M7" s="326" t="s">
        <v>268</v>
      </c>
      <c r="N7" s="326"/>
      <c r="O7" s="326"/>
      <c r="P7" s="65">
        <v>43342</v>
      </c>
      <c r="Q7" s="66" t="s">
        <v>631</v>
      </c>
      <c r="R7" s="66" t="s">
        <v>94</v>
      </c>
      <c r="S7" s="65"/>
      <c r="T7" s="128"/>
      <c r="U7" s="128"/>
      <c r="V7" s="129"/>
      <c r="W7" s="130"/>
      <c r="Y7" s="131">
        <f t="shared" ref="Y7:Y23" si="4">IF($Q7="○",$P7,IF($T7="○",$S7,""))</f>
        <v>43342</v>
      </c>
    </row>
    <row r="8" spans="1:62" ht="146" customHeight="1" x14ac:dyDescent="0.15">
      <c r="A8" s="64">
        <f t="shared" si="2"/>
        <v>3</v>
      </c>
      <c r="B8" s="208">
        <f t="shared" si="3"/>
        <v>3</v>
      </c>
      <c r="C8" s="110" t="s">
        <v>65</v>
      </c>
      <c r="D8" s="113"/>
      <c r="E8" s="113"/>
      <c r="F8" s="111" t="s">
        <v>98</v>
      </c>
      <c r="G8" s="209" t="s">
        <v>505</v>
      </c>
      <c r="H8" s="328" t="s">
        <v>74</v>
      </c>
      <c r="I8" s="329"/>
      <c r="J8" s="329"/>
      <c r="K8" s="329"/>
      <c r="L8" s="330"/>
      <c r="M8" s="328" t="s">
        <v>269</v>
      </c>
      <c r="N8" s="329"/>
      <c r="O8" s="330"/>
      <c r="P8" s="65">
        <v>43342</v>
      </c>
      <c r="Q8" s="66" t="s">
        <v>631</v>
      </c>
      <c r="R8" s="66" t="s">
        <v>94</v>
      </c>
      <c r="S8" s="65"/>
      <c r="T8" s="128"/>
      <c r="U8" s="128"/>
      <c r="V8" s="129"/>
      <c r="W8" s="130"/>
      <c r="Y8" s="131">
        <f t="shared" si="4"/>
        <v>43342</v>
      </c>
    </row>
    <row r="9" spans="1:62" ht="142" customHeight="1" x14ac:dyDescent="0.15">
      <c r="A9" s="64">
        <f t="shared" si="2"/>
        <v>4</v>
      </c>
      <c r="B9" s="208">
        <f t="shared" si="3"/>
        <v>4</v>
      </c>
      <c r="C9" s="110"/>
      <c r="D9" s="113"/>
      <c r="E9" s="117"/>
      <c r="F9" s="111" t="s">
        <v>117</v>
      </c>
      <c r="G9" s="116" t="s">
        <v>506</v>
      </c>
      <c r="H9" s="328" t="s">
        <v>74</v>
      </c>
      <c r="I9" s="329"/>
      <c r="J9" s="329"/>
      <c r="K9" s="329"/>
      <c r="L9" s="330"/>
      <c r="M9" s="328" t="s">
        <v>270</v>
      </c>
      <c r="N9" s="329"/>
      <c r="O9" s="330"/>
      <c r="P9" s="65">
        <v>43342</v>
      </c>
      <c r="Q9" s="66" t="s">
        <v>631</v>
      </c>
      <c r="R9" s="66" t="s">
        <v>94</v>
      </c>
      <c r="S9" s="65"/>
      <c r="T9" s="128"/>
      <c r="U9" s="128"/>
      <c r="V9" s="129"/>
      <c r="W9" s="130"/>
      <c r="Y9" s="131">
        <f t="shared" si="4"/>
        <v>43342</v>
      </c>
    </row>
    <row r="10" spans="1:62" ht="95" customHeight="1" x14ac:dyDescent="0.15">
      <c r="A10" s="64">
        <f t="shared" si="2"/>
        <v>5</v>
      </c>
      <c r="B10" s="208">
        <f t="shared" si="3"/>
        <v>5</v>
      </c>
      <c r="C10" s="110"/>
      <c r="D10" s="113"/>
      <c r="E10" s="113" t="s">
        <v>99</v>
      </c>
      <c r="F10" s="120" t="s">
        <v>97</v>
      </c>
      <c r="G10" s="118" t="s">
        <v>275</v>
      </c>
      <c r="H10" s="328" t="s">
        <v>74</v>
      </c>
      <c r="I10" s="329"/>
      <c r="J10" s="329"/>
      <c r="K10" s="329"/>
      <c r="L10" s="330"/>
      <c r="M10" s="326" t="s">
        <v>100</v>
      </c>
      <c r="N10" s="326"/>
      <c r="O10" s="326"/>
      <c r="P10" s="65">
        <v>43342</v>
      </c>
      <c r="Q10" s="66" t="s">
        <v>631</v>
      </c>
      <c r="R10" s="66" t="s">
        <v>94</v>
      </c>
      <c r="S10" s="65"/>
      <c r="T10" s="128"/>
      <c r="U10" s="128"/>
      <c r="V10" s="129"/>
      <c r="W10" s="130"/>
      <c r="Y10" s="131">
        <f t="shared" si="4"/>
        <v>43342</v>
      </c>
    </row>
    <row r="11" spans="1:62" ht="95" customHeight="1" x14ac:dyDescent="0.15">
      <c r="A11" s="64">
        <f t="shared" si="2"/>
        <v>6</v>
      </c>
      <c r="B11" s="208">
        <f t="shared" si="3"/>
        <v>6</v>
      </c>
      <c r="C11" s="110"/>
      <c r="D11" s="113"/>
      <c r="E11" s="113"/>
      <c r="F11" s="120" t="s">
        <v>283</v>
      </c>
      <c r="G11" s="118" t="s">
        <v>284</v>
      </c>
      <c r="H11" s="328" t="s">
        <v>74</v>
      </c>
      <c r="I11" s="329"/>
      <c r="J11" s="329"/>
      <c r="K11" s="329"/>
      <c r="L11" s="330"/>
      <c r="M11" s="326" t="s">
        <v>100</v>
      </c>
      <c r="N11" s="326"/>
      <c r="O11" s="326"/>
      <c r="P11" s="65">
        <v>43342</v>
      </c>
      <c r="Q11" s="66" t="s">
        <v>631</v>
      </c>
      <c r="R11" s="66" t="s">
        <v>94</v>
      </c>
      <c r="S11" s="65"/>
      <c r="T11" s="128"/>
      <c r="U11" s="128"/>
      <c r="V11" s="129"/>
      <c r="W11" s="130"/>
      <c r="Y11" s="131">
        <f t="shared" si="4"/>
        <v>43342</v>
      </c>
    </row>
    <row r="12" spans="1:62" ht="80" customHeight="1" x14ac:dyDescent="0.15">
      <c r="A12" s="64">
        <f t="shared" si="2"/>
        <v>7</v>
      </c>
      <c r="B12" s="208">
        <f t="shared" si="3"/>
        <v>7</v>
      </c>
      <c r="C12" s="110"/>
      <c r="D12" s="113"/>
      <c r="E12" s="113"/>
      <c r="F12" s="117" t="s">
        <v>101</v>
      </c>
      <c r="G12" s="119" t="s">
        <v>260</v>
      </c>
      <c r="H12" s="328" t="s">
        <v>74</v>
      </c>
      <c r="I12" s="329"/>
      <c r="J12" s="329"/>
      <c r="K12" s="329"/>
      <c r="L12" s="330"/>
      <c r="M12" s="326" t="s">
        <v>102</v>
      </c>
      <c r="N12" s="326"/>
      <c r="O12" s="326"/>
      <c r="P12" s="65">
        <v>43342</v>
      </c>
      <c r="Q12" s="66" t="s">
        <v>631</v>
      </c>
      <c r="R12" s="66" t="s">
        <v>94</v>
      </c>
      <c r="S12" s="65"/>
      <c r="T12" s="128"/>
      <c r="U12" s="128"/>
      <c r="V12" s="129"/>
      <c r="W12" s="130"/>
      <c r="Y12" s="131">
        <f t="shared" si="4"/>
        <v>43342</v>
      </c>
    </row>
    <row r="13" spans="1:62" ht="80" customHeight="1" x14ac:dyDescent="0.15">
      <c r="A13" s="64">
        <f t="shared" si="2"/>
        <v>8</v>
      </c>
      <c r="B13" s="208">
        <f t="shared" si="3"/>
        <v>8</v>
      </c>
      <c r="C13" s="110"/>
      <c r="D13" s="113"/>
      <c r="E13" s="113"/>
      <c r="F13" s="111" t="s">
        <v>110</v>
      </c>
      <c r="G13" s="210" t="s">
        <v>265</v>
      </c>
      <c r="H13" s="328" t="s">
        <v>74</v>
      </c>
      <c r="I13" s="329"/>
      <c r="J13" s="329"/>
      <c r="K13" s="329"/>
      <c r="L13" s="330"/>
      <c r="M13" s="326" t="s">
        <v>102</v>
      </c>
      <c r="N13" s="326"/>
      <c r="O13" s="326"/>
      <c r="P13" s="65">
        <v>43342</v>
      </c>
      <c r="Q13" s="66" t="s">
        <v>631</v>
      </c>
      <c r="R13" s="66" t="s">
        <v>94</v>
      </c>
      <c r="S13" s="65"/>
      <c r="T13" s="128"/>
      <c r="U13" s="128"/>
      <c r="V13" s="129"/>
      <c r="W13" s="130"/>
      <c r="Y13" s="131">
        <f t="shared" si="4"/>
        <v>43342</v>
      </c>
    </row>
    <row r="14" spans="1:62" ht="80" customHeight="1" x14ac:dyDescent="0.15">
      <c r="A14" s="64">
        <f t="shared" si="2"/>
        <v>9</v>
      </c>
      <c r="B14" s="208">
        <f t="shared" si="3"/>
        <v>9</v>
      </c>
      <c r="C14" s="110"/>
      <c r="D14" s="113"/>
      <c r="E14" s="113"/>
      <c r="F14" s="120" t="s">
        <v>112</v>
      </c>
      <c r="G14" s="210" t="s">
        <v>266</v>
      </c>
      <c r="H14" s="328" t="s">
        <v>74</v>
      </c>
      <c r="I14" s="329"/>
      <c r="J14" s="329"/>
      <c r="K14" s="329"/>
      <c r="L14" s="330"/>
      <c r="M14" s="326" t="s">
        <v>102</v>
      </c>
      <c r="N14" s="326"/>
      <c r="O14" s="326"/>
      <c r="P14" s="65">
        <v>43342</v>
      </c>
      <c r="Q14" s="66" t="s">
        <v>631</v>
      </c>
      <c r="R14" s="66" t="s">
        <v>94</v>
      </c>
      <c r="S14" s="65"/>
      <c r="T14" s="128"/>
      <c r="U14" s="128"/>
      <c r="V14" s="129"/>
      <c r="W14" s="130"/>
      <c r="Y14" s="131">
        <f t="shared" si="4"/>
        <v>43342</v>
      </c>
    </row>
    <row r="15" spans="1:62" ht="80" customHeight="1" x14ac:dyDescent="0.15">
      <c r="A15" s="64">
        <f t="shared" si="2"/>
        <v>10</v>
      </c>
      <c r="B15" s="208">
        <f t="shared" si="3"/>
        <v>10</v>
      </c>
      <c r="C15" s="110"/>
      <c r="D15" s="113"/>
      <c r="E15" s="113"/>
      <c r="F15" s="117" t="s">
        <v>103</v>
      </c>
      <c r="G15" s="211" t="s">
        <v>261</v>
      </c>
      <c r="H15" s="415" t="s">
        <v>74</v>
      </c>
      <c r="I15" s="329"/>
      <c r="J15" s="329"/>
      <c r="K15" s="329"/>
      <c r="L15" s="330"/>
      <c r="M15" s="341" t="s">
        <v>104</v>
      </c>
      <c r="N15" s="342"/>
      <c r="O15" s="343"/>
      <c r="P15" s="65">
        <v>43342</v>
      </c>
      <c r="Q15" s="66" t="s">
        <v>631</v>
      </c>
      <c r="R15" s="66" t="s">
        <v>94</v>
      </c>
      <c r="S15" s="65"/>
      <c r="T15" s="128"/>
      <c r="U15" s="128"/>
      <c r="V15" s="129"/>
      <c r="W15" s="130"/>
      <c r="Y15" s="131">
        <f t="shared" si="4"/>
        <v>43342</v>
      </c>
    </row>
    <row r="16" spans="1:62" ht="80" customHeight="1" x14ac:dyDescent="0.15">
      <c r="A16" s="64">
        <f t="shared" si="2"/>
        <v>11</v>
      </c>
      <c r="B16" s="208">
        <f t="shared" si="3"/>
        <v>11</v>
      </c>
      <c r="C16" s="110"/>
      <c r="D16" s="113"/>
      <c r="E16" s="113"/>
      <c r="F16" s="120" t="s">
        <v>113</v>
      </c>
      <c r="G16" s="210" t="s">
        <v>267</v>
      </c>
      <c r="H16" s="328" t="s">
        <v>74</v>
      </c>
      <c r="I16" s="329"/>
      <c r="J16" s="329"/>
      <c r="K16" s="329"/>
      <c r="L16" s="330"/>
      <c r="M16" s="418" t="s">
        <v>104</v>
      </c>
      <c r="N16" s="418"/>
      <c r="O16" s="418"/>
      <c r="P16" s="65">
        <v>43342</v>
      </c>
      <c r="Q16" s="66" t="s">
        <v>631</v>
      </c>
      <c r="R16" s="66" t="s">
        <v>94</v>
      </c>
      <c r="S16" s="65"/>
      <c r="T16" s="128"/>
      <c r="U16" s="128"/>
      <c r="V16" s="129"/>
      <c r="W16" s="130"/>
      <c r="Y16" s="131">
        <f t="shared" si="4"/>
        <v>43342</v>
      </c>
    </row>
    <row r="17" spans="1:25" ht="80" customHeight="1" x14ac:dyDescent="0.15">
      <c r="A17" s="64">
        <f t="shared" si="2"/>
        <v>12</v>
      </c>
      <c r="B17" s="208">
        <f t="shared" si="3"/>
        <v>12</v>
      </c>
      <c r="C17" s="110"/>
      <c r="D17" s="113"/>
      <c r="E17" s="113"/>
      <c r="F17" s="211" t="s">
        <v>105</v>
      </c>
      <c r="G17" s="210" t="s">
        <v>262</v>
      </c>
      <c r="H17" s="328" t="s">
        <v>74</v>
      </c>
      <c r="I17" s="329"/>
      <c r="J17" s="329"/>
      <c r="K17" s="329"/>
      <c r="L17" s="330"/>
      <c r="M17" s="416" t="s">
        <v>118</v>
      </c>
      <c r="N17" s="239"/>
      <c r="O17" s="417"/>
      <c r="P17" s="65">
        <v>43342</v>
      </c>
      <c r="Q17" s="66" t="s">
        <v>631</v>
      </c>
      <c r="R17" s="66" t="s">
        <v>94</v>
      </c>
      <c r="S17" s="65"/>
      <c r="T17" s="128"/>
      <c r="U17" s="128"/>
      <c r="V17" s="129"/>
      <c r="W17" s="130"/>
      <c r="Y17" s="131">
        <f t="shared" si="4"/>
        <v>43342</v>
      </c>
    </row>
    <row r="18" spans="1:25" ht="80" customHeight="1" x14ac:dyDescent="0.15">
      <c r="A18" s="64">
        <f t="shared" si="2"/>
        <v>13</v>
      </c>
      <c r="B18" s="208">
        <f t="shared" si="3"/>
        <v>13</v>
      </c>
      <c r="C18" s="110"/>
      <c r="D18" s="113"/>
      <c r="E18" s="113"/>
      <c r="F18" s="177" t="s">
        <v>114</v>
      </c>
      <c r="G18" s="210" t="s">
        <v>249</v>
      </c>
      <c r="H18" s="328" t="s">
        <v>74</v>
      </c>
      <c r="I18" s="329"/>
      <c r="J18" s="329"/>
      <c r="K18" s="329"/>
      <c r="L18" s="330"/>
      <c r="M18" s="416" t="s">
        <v>118</v>
      </c>
      <c r="N18" s="239"/>
      <c r="O18" s="417"/>
      <c r="P18" s="65">
        <v>43342</v>
      </c>
      <c r="Q18" s="66" t="s">
        <v>631</v>
      </c>
      <c r="R18" s="66" t="s">
        <v>94</v>
      </c>
      <c r="S18" s="65"/>
      <c r="T18" s="128"/>
      <c r="U18" s="128"/>
      <c r="V18" s="129"/>
      <c r="W18" s="130"/>
      <c r="Y18" s="131">
        <f t="shared" si="4"/>
        <v>43342</v>
      </c>
    </row>
    <row r="19" spans="1:25" ht="80" customHeight="1" x14ac:dyDescent="0.15">
      <c r="A19" s="64">
        <f t="shared" si="2"/>
        <v>14</v>
      </c>
      <c r="B19" s="208">
        <f t="shared" si="3"/>
        <v>14</v>
      </c>
      <c r="C19" s="110"/>
      <c r="D19" s="113"/>
      <c r="E19" s="113"/>
      <c r="F19" s="211" t="s">
        <v>106</v>
      </c>
      <c r="G19" s="210" t="s">
        <v>263</v>
      </c>
      <c r="H19" s="328" t="s">
        <v>74</v>
      </c>
      <c r="I19" s="329"/>
      <c r="J19" s="329"/>
      <c r="K19" s="329"/>
      <c r="L19" s="330"/>
      <c r="M19" s="416" t="s">
        <v>119</v>
      </c>
      <c r="N19" s="239" t="s">
        <v>108</v>
      </c>
      <c r="O19" s="417" t="s">
        <v>108</v>
      </c>
      <c r="P19" s="65">
        <v>43342</v>
      </c>
      <c r="Q19" s="66" t="s">
        <v>631</v>
      </c>
      <c r="R19" s="66" t="s">
        <v>94</v>
      </c>
      <c r="S19" s="65"/>
      <c r="T19" s="128"/>
      <c r="U19" s="128"/>
      <c r="V19" s="129"/>
      <c r="W19" s="130"/>
      <c r="Y19" s="131">
        <f t="shared" si="4"/>
        <v>43342</v>
      </c>
    </row>
    <row r="20" spans="1:25" ht="80" customHeight="1" x14ac:dyDescent="0.15">
      <c r="A20" s="64">
        <f t="shared" si="2"/>
        <v>15</v>
      </c>
      <c r="B20" s="208">
        <f t="shared" si="3"/>
        <v>15</v>
      </c>
      <c r="C20" s="110"/>
      <c r="D20" s="113"/>
      <c r="E20" s="113"/>
      <c r="F20" s="179" t="s">
        <v>115</v>
      </c>
      <c r="G20" s="210" t="s">
        <v>247</v>
      </c>
      <c r="H20" s="328" t="s">
        <v>74</v>
      </c>
      <c r="I20" s="329"/>
      <c r="J20" s="329"/>
      <c r="K20" s="329"/>
      <c r="L20" s="330"/>
      <c r="M20" s="416" t="s">
        <v>119</v>
      </c>
      <c r="N20" s="239" t="s">
        <v>108</v>
      </c>
      <c r="O20" s="417" t="s">
        <v>108</v>
      </c>
      <c r="P20" s="65">
        <v>43342</v>
      </c>
      <c r="Q20" s="66" t="s">
        <v>631</v>
      </c>
      <c r="R20" s="66" t="s">
        <v>94</v>
      </c>
      <c r="S20" s="65"/>
      <c r="T20" s="128"/>
      <c r="U20" s="128"/>
      <c r="V20" s="129"/>
      <c r="W20" s="130"/>
      <c r="Y20" s="131">
        <f t="shared" si="4"/>
        <v>43342</v>
      </c>
    </row>
    <row r="21" spans="1:25" ht="80" customHeight="1" x14ac:dyDescent="0.15">
      <c r="A21" s="64">
        <f t="shared" si="2"/>
        <v>16</v>
      </c>
      <c r="B21" s="208">
        <f t="shared" si="3"/>
        <v>16</v>
      </c>
      <c r="C21" s="110"/>
      <c r="D21" s="113"/>
      <c r="E21" s="113"/>
      <c r="F21" s="211" t="s">
        <v>107</v>
      </c>
      <c r="G21" s="210" t="s">
        <v>264</v>
      </c>
      <c r="H21" s="328" t="s">
        <v>74</v>
      </c>
      <c r="I21" s="329"/>
      <c r="J21" s="329"/>
      <c r="K21" s="329"/>
      <c r="L21" s="330"/>
      <c r="M21" s="416" t="s">
        <v>120</v>
      </c>
      <c r="N21" s="239" t="s">
        <v>109</v>
      </c>
      <c r="O21" s="417" t="s">
        <v>109</v>
      </c>
      <c r="P21" s="65">
        <v>43342</v>
      </c>
      <c r="Q21" s="66" t="s">
        <v>631</v>
      </c>
      <c r="R21" s="66" t="s">
        <v>94</v>
      </c>
      <c r="S21" s="65"/>
      <c r="T21" s="128"/>
      <c r="U21" s="128"/>
      <c r="V21" s="129"/>
      <c r="W21" s="130"/>
      <c r="Y21" s="131">
        <f t="shared" si="4"/>
        <v>43342</v>
      </c>
    </row>
    <row r="22" spans="1:25" ht="80" customHeight="1" x14ac:dyDescent="0.15">
      <c r="A22" s="64">
        <f t="shared" si="2"/>
        <v>17</v>
      </c>
      <c r="B22" s="208">
        <f t="shared" si="3"/>
        <v>17</v>
      </c>
      <c r="C22" s="110"/>
      <c r="D22" s="113"/>
      <c r="E22" s="113"/>
      <c r="F22" s="120" t="s">
        <v>111</v>
      </c>
      <c r="G22" s="210" t="s">
        <v>250</v>
      </c>
      <c r="H22" s="328" t="s">
        <v>74</v>
      </c>
      <c r="I22" s="329"/>
      <c r="J22" s="329"/>
      <c r="K22" s="329"/>
      <c r="L22" s="330"/>
      <c r="M22" s="416" t="s">
        <v>120</v>
      </c>
      <c r="N22" s="239" t="s">
        <v>109</v>
      </c>
      <c r="O22" s="417" t="s">
        <v>109</v>
      </c>
      <c r="P22" s="65">
        <v>43342</v>
      </c>
      <c r="Q22" s="66" t="s">
        <v>631</v>
      </c>
      <c r="R22" s="66" t="s">
        <v>94</v>
      </c>
      <c r="S22" s="65"/>
      <c r="T22" s="128"/>
      <c r="U22" s="128"/>
      <c r="V22" s="129"/>
      <c r="W22" s="130"/>
      <c r="Y22" s="131">
        <f t="shared" si="4"/>
        <v>43342</v>
      </c>
    </row>
    <row r="23" spans="1:25" ht="80" customHeight="1" x14ac:dyDescent="0.15">
      <c r="A23" s="64">
        <f t="shared" si="2"/>
        <v>18</v>
      </c>
      <c r="B23" s="208">
        <f t="shared" si="3"/>
        <v>18</v>
      </c>
      <c r="C23" s="110"/>
      <c r="D23" s="113"/>
      <c r="E23" s="113"/>
      <c r="F23" s="120" t="s">
        <v>116</v>
      </c>
      <c r="G23" s="210" t="s">
        <v>251</v>
      </c>
      <c r="H23" s="328" t="s">
        <v>74</v>
      </c>
      <c r="I23" s="329"/>
      <c r="J23" s="329"/>
      <c r="K23" s="329"/>
      <c r="L23" s="330"/>
      <c r="M23" s="416" t="s">
        <v>120</v>
      </c>
      <c r="N23" s="239" t="s">
        <v>109</v>
      </c>
      <c r="O23" s="417" t="s">
        <v>109</v>
      </c>
      <c r="P23" s="65">
        <v>43342</v>
      </c>
      <c r="Q23" s="66" t="s">
        <v>631</v>
      </c>
      <c r="R23" s="66" t="s">
        <v>94</v>
      </c>
      <c r="S23" s="65"/>
      <c r="T23" s="128"/>
      <c r="U23" s="128"/>
      <c r="V23" s="129"/>
      <c r="W23" s="130"/>
      <c r="Y23" s="131">
        <f t="shared" si="4"/>
        <v>43342</v>
      </c>
    </row>
    <row r="24" spans="1:25" ht="20" customHeight="1" x14ac:dyDescent="0.15">
      <c r="A24" s="70"/>
      <c r="B24" s="212"/>
      <c r="C24" s="135"/>
      <c r="D24" s="135"/>
      <c r="E24" s="135"/>
      <c r="F24" s="135"/>
      <c r="G24" s="213"/>
      <c r="H24" s="383"/>
      <c r="I24" s="384"/>
      <c r="J24" s="384"/>
      <c r="K24" s="384"/>
      <c r="L24" s="385"/>
      <c r="M24" s="412"/>
      <c r="N24" s="413"/>
      <c r="O24" s="414"/>
      <c r="P24" s="132"/>
      <c r="Q24" s="133"/>
      <c r="R24" s="133"/>
      <c r="S24" s="134"/>
      <c r="T24" s="135"/>
      <c r="U24" s="135"/>
      <c r="V24" s="136"/>
      <c r="W24" s="130"/>
      <c r="Y24" s="131"/>
    </row>
    <row r="27" spans="1:25" x14ac:dyDescent="0.15">
      <c r="P27" s="137"/>
    </row>
    <row r="28" spans="1:25" x14ac:dyDescent="0.15">
      <c r="P28" s="137"/>
    </row>
    <row r="29" spans="1:25" x14ac:dyDescent="0.15">
      <c r="P29" s="137"/>
    </row>
    <row r="30" spans="1:25" x14ac:dyDescent="0.15">
      <c r="P30" s="137"/>
    </row>
    <row r="31" spans="1:25" x14ac:dyDescent="0.15">
      <c r="P31" s="137"/>
    </row>
    <row r="32" spans="1:25" x14ac:dyDescent="0.15">
      <c r="P32" s="137"/>
    </row>
    <row r="33" spans="16:16" x14ac:dyDescent="0.15">
      <c r="P33" s="137"/>
    </row>
    <row r="34" spans="16:16" x14ac:dyDescent="0.15">
      <c r="P34" s="137"/>
    </row>
    <row r="37" spans="16:16" x14ac:dyDescent="0.15">
      <c r="P37" s="137"/>
    </row>
  </sheetData>
  <sheetProtection selectLockedCells="1" selectUnlockedCells="1"/>
  <mergeCells count="56">
    <mergeCell ref="M21:O21"/>
    <mergeCell ref="M13:O13"/>
    <mergeCell ref="M14:O14"/>
    <mergeCell ref="M16:O16"/>
    <mergeCell ref="H14:L14"/>
    <mergeCell ref="H18:L18"/>
    <mergeCell ref="M18:O18"/>
    <mergeCell ref="M20:O20"/>
    <mergeCell ref="H20:L20"/>
    <mergeCell ref="M15:O15"/>
    <mergeCell ref="M17:O17"/>
    <mergeCell ref="M19:O19"/>
    <mergeCell ref="H12:L12"/>
    <mergeCell ref="M12:O12"/>
    <mergeCell ref="H11:L11"/>
    <mergeCell ref="M11:O11"/>
    <mergeCell ref="H24:L24"/>
    <mergeCell ref="M24:O24"/>
    <mergeCell ref="H15:L15"/>
    <mergeCell ref="H17:L17"/>
    <mergeCell ref="H19:L19"/>
    <mergeCell ref="H21:L21"/>
    <mergeCell ref="H13:L13"/>
    <mergeCell ref="H22:L22"/>
    <mergeCell ref="M22:O22"/>
    <mergeCell ref="H23:L23"/>
    <mergeCell ref="M23:O23"/>
    <mergeCell ref="H16:L16"/>
    <mergeCell ref="H8:L8"/>
    <mergeCell ref="M8:O8"/>
    <mergeCell ref="H9:L9"/>
    <mergeCell ref="M9:O9"/>
    <mergeCell ref="H10:L10"/>
    <mergeCell ref="M10:O10"/>
    <mergeCell ref="H6:L6"/>
    <mergeCell ref="M6:O6"/>
    <mergeCell ref="H4:L5"/>
    <mergeCell ref="M4:O5"/>
    <mergeCell ref="H7:L7"/>
    <mergeCell ref="M7:O7"/>
    <mergeCell ref="P4:R4"/>
    <mergeCell ref="S4:U4"/>
    <mergeCell ref="V4:V5"/>
    <mergeCell ref="A4:A5"/>
    <mergeCell ref="C4:C5"/>
    <mergeCell ref="D4:D5"/>
    <mergeCell ref="E4:E5"/>
    <mergeCell ref="F4:F5"/>
    <mergeCell ref="G4:G5"/>
    <mergeCell ref="B4:B5"/>
    <mergeCell ref="A1:C2"/>
    <mergeCell ref="D1:F1"/>
    <mergeCell ref="G1:I1"/>
    <mergeCell ref="J1:J2"/>
    <mergeCell ref="D2:F2"/>
    <mergeCell ref="G2:I2"/>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2"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4"/>
  <sheetViews>
    <sheetView zoomScale="90" zoomScaleNormal="90" zoomScalePageLayoutView="90" workbookViewId="0">
      <selection activeCell="M3" sqref="M3"/>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44" t="s">
        <v>17</v>
      </c>
      <c r="B1" s="344"/>
      <c r="C1" s="346" t="s">
        <v>18</v>
      </c>
      <c r="D1" s="347"/>
      <c r="E1" s="347"/>
      <c r="F1" s="350"/>
      <c r="G1" s="351"/>
      <c r="H1" s="352"/>
      <c r="I1" s="345" t="s">
        <v>19</v>
      </c>
      <c r="J1" s="41" t="s">
        <v>20</v>
      </c>
      <c r="K1" s="42">
        <v>43320</v>
      </c>
      <c r="L1" s="41" t="s">
        <v>21</v>
      </c>
      <c r="M1" s="43" t="s">
        <v>94</v>
      </c>
      <c r="N1" s="44" t="s">
        <v>22</v>
      </c>
      <c r="O1" s="45" t="s">
        <v>8</v>
      </c>
      <c r="P1" s="46" t="s">
        <v>23</v>
      </c>
      <c r="Q1" s="46" t="s">
        <v>9</v>
      </c>
      <c r="R1" s="46" t="s">
        <v>24</v>
      </c>
      <c r="S1" s="46" t="s">
        <v>25</v>
      </c>
      <c r="T1" s="46" t="s">
        <v>26</v>
      </c>
      <c r="U1" s="47" t="s">
        <v>27</v>
      </c>
      <c r="X1" s="49" t="s">
        <v>28</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344"/>
      <c r="B2" s="344"/>
      <c r="C2" s="419" t="s">
        <v>88</v>
      </c>
      <c r="D2" s="420"/>
      <c r="E2" s="420"/>
      <c r="F2" s="419"/>
      <c r="G2" s="420"/>
      <c r="H2" s="421"/>
      <c r="I2" s="345"/>
      <c r="J2" s="51" t="s">
        <v>29</v>
      </c>
      <c r="K2" s="52">
        <v>43342</v>
      </c>
      <c r="L2" s="53" t="s">
        <v>21</v>
      </c>
      <c r="M2" s="54" t="s">
        <v>94</v>
      </c>
      <c r="N2" s="44" t="s">
        <v>30</v>
      </c>
      <c r="O2" s="55">
        <f>COUNTA(A$6:A$999)-COUNTIF(O$6:O$999,"=-")</f>
        <v>15</v>
      </c>
      <c r="P2" s="56">
        <f>COUNTA(O$6:O$999)-COUNTIF(O$6:O$999,"=-")</f>
        <v>15</v>
      </c>
      <c r="Q2" s="56">
        <f>O2-P2</f>
        <v>0</v>
      </c>
      <c r="R2" s="56">
        <f>COUNTIF(P$6:P$999,"×")</f>
        <v>0</v>
      </c>
      <c r="S2" s="56">
        <f>COUNTIF(P$6:P$999,"○")+COUNTIF(S$6:S$999,"○")</f>
        <v>15</v>
      </c>
      <c r="T2" s="56">
        <f>O2-S2</f>
        <v>0</v>
      </c>
      <c r="U2" s="57">
        <f>P2-S2</f>
        <v>0</v>
      </c>
      <c r="X2" s="49" t="s">
        <v>31</v>
      </c>
      <c r="Y2" s="50">
        <f t="shared" ref="Y2:BI2" si="0">COUNTIF($X$6:$X$998,Y3)</f>
        <v>15</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MIN(O6:O998)</f>
        <v>43342</v>
      </c>
      <c r="Z3" s="60">
        <f>Y3+1</f>
        <v>43343</v>
      </c>
      <c r="AA3" s="60">
        <f t="shared" ref="AA3:BI3" si="1">Z3+1</f>
        <v>43344</v>
      </c>
      <c r="AB3" s="60">
        <f t="shared" si="1"/>
        <v>43345</v>
      </c>
      <c r="AC3" s="60">
        <f t="shared" si="1"/>
        <v>43346</v>
      </c>
      <c r="AD3" s="60">
        <f t="shared" si="1"/>
        <v>43347</v>
      </c>
      <c r="AE3" s="60">
        <f t="shared" si="1"/>
        <v>43348</v>
      </c>
      <c r="AF3" s="60">
        <f t="shared" si="1"/>
        <v>43349</v>
      </c>
      <c r="AG3" s="60">
        <f t="shared" si="1"/>
        <v>43350</v>
      </c>
      <c r="AH3" s="60">
        <f t="shared" si="1"/>
        <v>43351</v>
      </c>
      <c r="AI3" s="60">
        <f t="shared" si="1"/>
        <v>43352</v>
      </c>
      <c r="AJ3" s="60">
        <f t="shared" si="1"/>
        <v>43353</v>
      </c>
      <c r="AK3" s="60">
        <f t="shared" si="1"/>
        <v>43354</v>
      </c>
      <c r="AL3" s="60">
        <f t="shared" si="1"/>
        <v>43355</v>
      </c>
      <c r="AM3" s="60">
        <f t="shared" si="1"/>
        <v>43356</v>
      </c>
      <c r="AN3" s="60">
        <f t="shared" si="1"/>
        <v>43357</v>
      </c>
      <c r="AO3" s="60">
        <f t="shared" si="1"/>
        <v>43358</v>
      </c>
      <c r="AP3" s="60">
        <f t="shared" si="1"/>
        <v>43359</v>
      </c>
      <c r="AQ3" s="60">
        <f t="shared" si="1"/>
        <v>43360</v>
      </c>
      <c r="AR3" s="60">
        <f t="shared" si="1"/>
        <v>43361</v>
      </c>
      <c r="AS3" s="60">
        <f t="shared" si="1"/>
        <v>43362</v>
      </c>
      <c r="AT3" s="60">
        <f t="shared" si="1"/>
        <v>43363</v>
      </c>
      <c r="AU3" s="60">
        <f t="shared" si="1"/>
        <v>43364</v>
      </c>
      <c r="AV3" s="60">
        <f t="shared" si="1"/>
        <v>43365</v>
      </c>
      <c r="AW3" s="60">
        <f t="shared" si="1"/>
        <v>43366</v>
      </c>
      <c r="AX3" s="60">
        <f t="shared" si="1"/>
        <v>43367</v>
      </c>
      <c r="AY3" s="60">
        <f t="shared" si="1"/>
        <v>43368</v>
      </c>
      <c r="AZ3" s="60">
        <f t="shared" si="1"/>
        <v>43369</v>
      </c>
      <c r="BA3" s="60">
        <f t="shared" si="1"/>
        <v>43370</v>
      </c>
      <c r="BB3" s="60">
        <f t="shared" si="1"/>
        <v>43371</v>
      </c>
      <c r="BC3" s="60">
        <f t="shared" si="1"/>
        <v>43372</v>
      </c>
      <c r="BD3" s="60">
        <f t="shared" si="1"/>
        <v>43373</v>
      </c>
      <c r="BE3" s="60">
        <f t="shared" si="1"/>
        <v>43374</v>
      </c>
      <c r="BF3" s="60">
        <f t="shared" si="1"/>
        <v>43375</v>
      </c>
      <c r="BG3" s="60">
        <f t="shared" si="1"/>
        <v>43376</v>
      </c>
      <c r="BH3" s="60">
        <f t="shared" si="1"/>
        <v>43377</v>
      </c>
      <c r="BI3" s="60">
        <f t="shared" si="1"/>
        <v>43378</v>
      </c>
    </row>
    <row r="4" spans="1:61" ht="17.25" customHeight="1" x14ac:dyDescent="0.15">
      <c r="A4" s="366" t="s">
        <v>64</v>
      </c>
      <c r="B4" s="404" t="s">
        <v>68</v>
      </c>
      <c r="C4" s="404" t="s">
        <v>38</v>
      </c>
      <c r="D4" s="404" t="s">
        <v>40</v>
      </c>
      <c r="E4" s="404" t="s">
        <v>41</v>
      </c>
      <c r="F4" s="406" t="s">
        <v>66</v>
      </c>
      <c r="G4" s="409" t="s">
        <v>32</v>
      </c>
      <c r="H4" s="410"/>
      <c r="I4" s="410"/>
      <c r="J4" s="410"/>
      <c r="K4" s="411"/>
      <c r="L4" s="409" t="s">
        <v>33</v>
      </c>
      <c r="M4" s="410"/>
      <c r="N4" s="411"/>
      <c r="O4" s="357" t="s">
        <v>34</v>
      </c>
      <c r="P4" s="357"/>
      <c r="Q4" s="357"/>
      <c r="R4" s="357" t="s">
        <v>35</v>
      </c>
      <c r="S4" s="357"/>
      <c r="T4" s="357"/>
      <c r="U4" s="357" t="s">
        <v>67</v>
      </c>
      <c r="X4" s="49" t="s">
        <v>36</v>
      </c>
      <c r="Y4" s="61">
        <f>HLOOKUP(1,Y1:BI3,3,FALSE)</f>
        <v>43342</v>
      </c>
    </row>
    <row r="5" spans="1:61" ht="17.25" customHeight="1" x14ac:dyDescent="0.15">
      <c r="A5" s="367"/>
      <c r="B5" s="405"/>
      <c r="C5" s="405"/>
      <c r="D5" s="405"/>
      <c r="E5" s="405"/>
      <c r="F5" s="377"/>
      <c r="G5" s="377"/>
      <c r="H5" s="373"/>
      <c r="I5" s="373"/>
      <c r="J5" s="373"/>
      <c r="K5" s="378"/>
      <c r="L5" s="377"/>
      <c r="M5" s="373"/>
      <c r="N5" s="378"/>
      <c r="O5" s="62" t="s">
        <v>37</v>
      </c>
      <c r="P5" s="62" t="s">
        <v>10</v>
      </c>
      <c r="Q5" s="62" t="s">
        <v>21</v>
      </c>
      <c r="R5" s="62" t="s">
        <v>37</v>
      </c>
      <c r="S5" s="62" t="s">
        <v>10</v>
      </c>
      <c r="T5" s="62" t="s">
        <v>21</v>
      </c>
      <c r="U5" s="365"/>
      <c r="X5" s="63"/>
    </row>
    <row r="6" spans="1:61" ht="80" customHeight="1" x14ac:dyDescent="0.15">
      <c r="A6" s="64">
        <f>ROW()-5</f>
        <v>1</v>
      </c>
      <c r="B6" s="110" t="s">
        <v>65</v>
      </c>
      <c r="C6" s="111" t="s">
        <v>516</v>
      </c>
      <c r="D6" s="111" t="s">
        <v>517</v>
      </c>
      <c r="E6" s="111" t="s">
        <v>518</v>
      </c>
      <c r="F6" s="112" t="s">
        <v>528</v>
      </c>
      <c r="G6" s="328" t="s">
        <v>74</v>
      </c>
      <c r="H6" s="329"/>
      <c r="I6" s="329"/>
      <c r="J6" s="329"/>
      <c r="K6" s="330"/>
      <c r="L6" s="326" t="s">
        <v>535</v>
      </c>
      <c r="M6" s="326"/>
      <c r="N6" s="326"/>
      <c r="O6" s="65">
        <v>43342</v>
      </c>
      <c r="P6" s="66" t="s">
        <v>632</v>
      </c>
      <c r="Q6" s="66" t="s">
        <v>94</v>
      </c>
      <c r="R6" s="65"/>
      <c r="S6" s="66"/>
      <c r="T6" s="66"/>
      <c r="U6" s="67" t="s">
        <v>578</v>
      </c>
      <c r="V6" s="68"/>
      <c r="X6" s="69">
        <f t="shared" ref="X6:X20" si="2">IF($P6="○",$O6,IF($S6="○",$R6,""))</f>
        <v>43342</v>
      </c>
    </row>
    <row r="7" spans="1:61" ht="80" customHeight="1" x14ac:dyDescent="0.15">
      <c r="A7" s="64">
        <f t="shared" ref="A7:A20" si="3">ROW()-5</f>
        <v>2</v>
      </c>
      <c r="B7" s="110" t="s">
        <v>65</v>
      </c>
      <c r="C7" s="113"/>
      <c r="D7" s="113"/>
      <c r="E7" s="111" t="s">
        <v>519</v>
      </c>
      <c r="F7" s="112" t="s">
        <v>528</v>
      </c>
      <c r="G7" s="328" t="s">
        <v>74</v>
      </c>
      <c r="H7" s="329"/>
      <c r="I7" s="329"/>
      <c r="J7" s="329"/>
      <c r="K7" s="330"/>
      <c r="L7" s="328" t="s">
        <v>539</v>
      </c>
      <c r="M7" s="329"/>
      <c r="N7" s="330"/>
      <c r="O7" s="65">
        <v>43342</v>
      </c>
      <c r="P7" s="66" t="s">
        <v>631</v>
      </c>
      <c r="Q7" s="66" t="s">
        <v>94</v>
      </c>
      <c r="R7" s="65"/>
      <c r="S7" s="66"/>
      <c r="T7" s="66"/>
      <c r="U7" s="67" t="s">
        <v>578</v>
      </c>
      <c r="V7" s="68"/>
      <c r="X7" s="69">
        <f t="shared" si="2"/>
        <v>43342</v>
      </c>
    </row>
    <row r="8" spans="1:61" ht="80" customHeight="1" x14ac:dyDescent="0.15">
      <c r="A8" s="64">
        <f t="shared" si="3"/>
        <v>3</v>
      </c>
      <c r="B8" s="110" t="s">
        <v>65</v>
      </c>
      <c r="C8" s="113"/>
      <c r="D8" s="117"/>
      <c r="E8" s="111" t="s">
        <v>515</v>
      </c>
      <c r="F8" s="112" t="s">
        <v>528</v>
      </c>
      <c r="G8" s="328" t="s">
        <v>74</v>
      </c>
      <c r="H8" s="329"/>
      <c r="I8" s="329"/>
      <c r="J8" s="329"/>
      <c r="K8" s="330"/>
      <c r="L8" s="326" t="s">
        <v>538</v>
      </c>
      <c r="M8" s="326"/>
      <c r="N8" s="326"/>
      <c r="O8" s="65">
        <v>43342</v>
      </c>
      <c r="P8" s="66" t="s">
        <v>631</v>
      </c>
      <c r="Q8" s="66" t="s">
        <v>94</v>
      </c>
      <c r="R8" s="65"/>
      <c r="S8" s="66"/>
      <c r="T8" s="66"/>
      <c r="U8" s="67" t="s">
        <v>578</v>
      </c>
      <c r="V8" s="68"/>
      <c r="X8" s="69">
        <f t="shared" si="2"/>
        <v>43342</v>
      </c>
    </row>
    <row r="9" spans="1:61" ht="80" customHeight="1" x14ac:dyDescent="0.15">
      <c r="A9" s="64">
        <f t="shared" si="3"/>
        <v>4</v>
      </c>
      <c r="B9" s="110" t="s">
        <v>65</v>
      </c>
      <c r="C9" s="113"/>
      <c r="D9" s="113" t="s">
        <v>139</v>
      </c>
      <c r="E9" s="111" t="s">
        <v>531</v>
      </c>
      <c r="F9" s="112" t="s">
        <v>530</v>
      </c>
      <c r="G9" s="328" t="s">
        <v>74</v>
      </c>
      <c r="H9" s="329"/>
      <c r="I9" s="329"/>
      <c r="J9" s="329"/>
      <c r="K9" s="330"/>
      <c r="L9" s="328" t="s">
        <v>536</v>
      </c>
      <c r="M9" s="329"/>
      <c r="N9" s="330"/>
      <c r="O9" s="65">
        <v>43342</v>
      </c>
      <c r="P9" s="66" t="s">
        <v>631</v>
      </c>
      <c r="Q9" s="66" t="s">
        <v>94</v>
      </c>
      <c r="R9" s="65"/>
      <c r="S9" s="66"/>
      <c r="T9" s="66"/>
      <c r="U9" s="67" t="s">
        <v>579</v>
      </c>
      <c r="V9" s="68"/>
      <c r="X9" s="69">
        <f t="shared" si="2"/>
        <v>43342</v>
      </c>
    </row>
    <row r="10" spans="1:61" ht="80" customHeight="1" x14ac:dyDescent="0.15">
      <c r="A10" s="64">
        <f t="shared" si="3"/>
        <v>5</v>
      </c>
      <c r="B10" s="110" t="s">
        <v>65</v>
      </c>
      <c r="C10" s="113"/>
      <c r="D10" s="113"/>
      <c r="E10" s="111" t="s">
        <v>514</v>
      </c>
      <c r="F10" s="112" t="s">
        <v>529</v>
      </c>
      <c r="G10" s="328" t="s">
        <v>74</v>
      </c>
      <c r="H10" s="329"/>
      <c r="I10" s="329"/>
      <c r="J10" s="329"/>
      <c r="K10" s="330"/>
      <c r="L10" s="326" t="s">
        <v>539</v>
      </c>
      <c r="M10" s="326"/>
      <c r="N10" s="326"/>
      <c r="O10" s="65">
        <v>43342</v>
      </c>
      <c r="P10" s="66" t="s">
        <v>631</v>
      </c>
      <c r="Q10" s="66" t="s">
        <v>94</v>
      </c>
      <c r="R10" s="65"/>
      <c r="S10" s="66"/>
      <c r="T10" s="66"/>
      <c r="U10" s="67" t="s">
        <v>579</v>
      </c>
      <c r="V10" s="68"/>
      <c r="X10" s="69">
        <f t="shared" si="2"/>
        <v>43342</v>
      </c>
    </row>
    <row r="11" spans="1:61" ht="80" customHeight="1" x14ac:dyDescent="0.15">
      <c r="A11" s="64">
        <f t="shared" si="3"/>
        <v>6</v>
      </c>
      <c r="B11" s="110" t="s">
        <v>65</v>
      </c>
      <c r="C11" s="113"/>
      <c r="D11" s="113"/>
      <c r="E11" s="111" t="s">
        <v>520</v>
      </c>
      <c r="F11" s="112" t="s">
        <v>529</v>
      </c>
      <c r="G11" s="359" t="s">
        <v>74</v>
      </c>
      <c r="H11" s="360"/>
      <c r="I11" s="360"/>
      <c r="J11" s="360"/>
      <c r="K11" s="361"/>
      <c r="L11" s="326" t="s">
        <v>537</v>
      </c>
      <c r="M11" s="326"/>
      <c r="N11" s="326"/>
      <c r="O11" s="65">
        <v>43342</v>
      </c>
      <c r="P11" s="66" t="s">
        <v>631</v>
      </c>
      <c r="Q11" s="66" t="s">
        <v>94</v>
      </c>
      <c r="R11" s="65"/>
      <c r="S11" s="66"/>
      <c r="T11" s="66"/>
      <c r="U11" s="67" t="s">
        <v>579</v>
      </c>
      <c r="V11" s="68"/>
      <c r="X11" s="69">
        <f t="shared" si="2"/>
        <v>43342</v>
      </c>
    </row>
    <row r="12" spans="1:61" ht="80" customHeight="1" x14ac:dyDescent="0.15">
      <c r="A12" s="64">
        <f t="shared" si="3"/>
        <v>7</v>
      </c>
      <c r="B12" s="110" t="s">
        <v>65</v>
      </c>
      <c r="C12" s="113"/>
      <c r="D12" s="113"/>
      <c r="E12" s="111" t="s">
        <v>515</v>
      </c>
      <c r="F12" s="112" t="s">
        <v>529</v>
      </c>
      <c r="G12" s="359" t="s">
        <v>77</v>
      </c>
      <c r="H12" s="360"/>
      <c r="I12" s="360"/>
      <c r="J12" s="360"/>
      <c r="K12" s="361"/>
      <c r="L12" s="326" t="s">
        <v>538</v>
      </c>
      <c r="M12" s="326"/>
      <c r="N12" s="326"/>
      <c r="O12" s="65">
        <v>43342</v>
      </c>
      <c r="P12" s="66" t="s">
        <v>631</v>
      </c>
      <c r="Q12" s="66" t="s">
        <v>94</v>
      </c>
      <c r="R12" s="65"/>
      <c r="S12" s="66"/>
      <c r="T12" s="66"/>
      <c r="U12" s="67" t="s">
        <v>579</v>
      </c>
      <c r="V12" s="68"/>
      <c r="X12" s="69">
        <f t="shared" si="2"/>
        <v>43342</v>
      </c>
    </row>
    <row r="13" spans="1:61" ht="80" customHeight="1" x14ac:dyDescent="0.15">
      <c r="A13" s="64">
        <f t="shared" si="3"/>
        <v>8</v>
      </c>
      <c r="B13" s="110" t="s">
        <v>65</v>
      </c>
      <c r="C13" s="111" t="s">
        <v>521</v>
      </c>
      <c r="D13" s="111" t="s">
        <v>147</v>
      </c>
      <c r="E13" s="111"/>
      <c r="F13" s="114"/>
      <c r="G13" s="328" t="s">
        <v>211</v>
      </c>
      <c r="H13" s="329"/>
      <c r="I13" s="329"/>
      <c r="J13" s="329"/>
      <c r="K13" s="330"/>
      <c r="L13" s="326" t="s">
        <v>545</v>
      </c>
      <c r="M13" s="326"/>
      <c r="N13" s="326"/>
      <c r="O13" s="65">
        <v>43342</v>
      </c>
      <c r="P13" s="66" t="s">
        <v>631</v>
      </c>
      <c r="Q13" s="66" t="s">
        <v>94</v>
      </c>
      <c r="R13" s="65"/>
      <c r="S13" s="66"/>
      <c r="T13" s="66"/>
      <c r="U13" s="67" t="s">
        <v>580</v>
      </c>
      <c r="V13" s="68"/>
      <c r="X13" s="69">
        <f t="shared" si="2"/>
        <v>43342</v>
      </c>
    </row>
    <row r="14" spans="1:61" ht="80" customHeight="1" x14ac:dyDescent="0.15">
      <c r="A14" s="64">
        <f t="shared" si="3"/>
        <v>9</v>
      </c>
      <c r="B14" s="110" t="s">
        <v>65</v>
      </c>
      <c r="C14" s="113"/>
      <c r="D14" s="111" t="s">
        <v>522</v>
      </c>
      <c r="E14" s="111"/>
      <c r="F14" s="114"/>
      <c r="G14" s="328" t="s">
        <v>213</v>
      </c>
      <c r="H14" s="329"/>
      <c r="I14" s="329"/>
      <c r="J14" s="329"/>
      <c r="K14" s="330"/>
      <c r="L14" s="326" t="s">
        <v>542</v>
      </c>
      <c r="M14" s="326"/>
      <c r="N14" s="326"/>
      <c r="O14" s="65">
        <v>43342</v>
      </c>
      <c r="P14" s="66" t="s">
        <v>631</v>
      </c>
      <c r="Q14" s="66" t="s">
        <v>94</v>
      </c>
      <c r="R14" s="217"/>
      <c r="S14" s="218"/>
      <c r="T14" s="218"/>
      <c r="U14" s="219" t="s">
        <v>581</v>
      </c>
      <c r="V14" s="68"/>
      <c r="X14" s="69">
        <f t="shared" si="2"/>
        <v>43342</v>
      </c>
    </row>
    <row r="15" spans="1:61" ht="80" customHeight="1" x14ac:dyDescent="0.15">
      <c r="A15" s="64">
        <f t="shared" si="3"/>
        <v>10</v>
      </c>
      <c r="B15" s="110" t="s">
        <v>65</v>
      </c>
      <c r="C15" s="113"/>
      <c r="D15" s="111" t="s">
        <v>523</v>
      </c>
      <c r="E15" s="111"/>
      <c r="F15" s="114"/>
      <c r="G15" s="328" t="s">
        <v>435</v>
      </c>
      <c r="H15" s="329"/>
      <c r="I15" s="329"/>
      <c r="J15" s="329"/>
      <c r="K15" s="330"/>
      <c r="L15" s="326" t="s">
        <v>541</v>
      </c>
      <c r="M15" s="326"/>
      <c r="N15" s="326"/>
      <c r="O15" s="65">
        <v>43342</v>
      </c>
      <c r="P15" s="66" t="s">
        <v>631</v>
      </c>
      <c r="Q15" s="66" t="s">
        <v>94</v>
      </c>
      <c r="R15" s="217"/>
      <c r="S15" s="218"/>
      <c r="T15" s="218"/>
      <c r="U15" s="219" t="s">
        <v>582</v>
      </c>
      <c r="V15" s="68"/>
      <c r="X15" s="69">
        <f t="shared" si="2"/>
        <v>43342</v>
      </c>
    </row>
    <row r="16" spans="1:61" ht="80" customHeight="1" x14ac:dyDescent="0.15">
      <c r="A16" s="64">
        <f t="shared" si="3"/>
        <v>11</v>
      </c>
      <c r="B16" s="110" t="s">
        <v>65</v>
      </c>
      <c r="C16" s="113"/>
      <c r="D16" s="111" t="s">
        <v>524</v>
      </c>
      <c r="E16" s="111"/>
      <c r="F16" s="114"/>
      <c r="G16" s="328" t="s">
        <v>209</v>
      </c>
      <c r="H16" s="329"/>
      <c r="I16" s="329"/>
      <c r="J16" s="329"/>
      <c r="K16" s="330"/>
      <c r="L16" s="391" t="s">
        <v>543</v>
      </c>
      <c r="M16" s="392"/>
      <c r="N16" s="393"/>
      <c r="O16" s="65">
        <v>43342</v>
      </c>
      <c r="P16" s="66" t="s">
        <v>631</v>
      </c>
      <c r="Q16" s="66" t="s">
        <v>94</v>
      </c>
      <c r="R16" s="217"/>
      <c r="S16" s="218"/>
      <c r="T16" s="218"/>
      <c r="U16" s="219" t="s">
        <v>583</v>
      </c>
      <c r="V16" s="68"/>
      <c r="X16" s="69">
        <f t="shared" si="2"/>
        <v>43342</v>
      </c>
    </row>
    <row r="17" spans="1:24" ht="80" customHeight="1" x14ac:dyDescent="0.15">
      <c r="A17" s="64">
        <f t="shared" si="3"/>
        <v>12</v>
      </c>
      <c r="B17" s="110" t="s">
        <v>65</v>
      </c>
      <c r="C17" s="113"/>
      <c r="D17" s="111" t="s">
        <v>525</v>
      </c>
      <c r="E17" s="111"/>
      <c r="F17" s="114"/>
      <c r="G17" s="328" t="s">
        <v>208</v>
      </c>
      <c r="H17" s="329"/>
      <c r="I17" s="329"/>
      <c r="J17" s="329"/>
      <c r="K17" s="330"/>
      <c r="L17" s="326" t="s">
        <v>544</v>
      </c>
      <c r="M17" s="326"/>
      <c r="N17" s="326"/>
      <c r="O17" s="65">
        <v>43342</v>
      </c>
      <c r="P17" s="66" t="s">
        <v>631</v>
      </c>
      <c r="Q17" s="66" t="s">
        <v>94</v>
      </c>
      <c r="R17" s="217"/>
      <c r="S17" s="218"/>
      <c r="T17" s="218"/>
      <c r="U17" s="219" t="s">
        <v>584</v>
      </c>
      <c r="V17" s="68"/>
      <c r="X17" s="69">
        <f t="shared" si="2"/>
        <v>43342</v>
      </c>
    </row>
    <row r="18" spans="1:24" ht="80" customHeight="1" x14ac:dyDescent="0.15">
      <c r="A18" s="64">
        <f t="shared" si="3"/>
        <v>13</v>
      </c>
      <c r="B18" s="110" t="s">
        <v>65</v>
      </c>
      <c r="C18" s="117"/>
      <c r="D18" s="111" t="s">
        <v>500</v>
      </c>
      <c r="E18" s="111"/>
      <c r="F18" s="114"/>
      <c r="G18" s="328" t="s">
        <v>508</v>
      </c>
      <c r="H18" s="329"/>
      <c r="I18" s="329"/>
      <c r="J18" s="329"/>
      <c r="K18" s="330"/>
      <c r="L18" s="399" t="s">
        <v>540</v>
      </c>
      <c r="M18" s="400"/>
      <c r="N18" s="401"/>
      <c r="O18" s="65">
        <v>43342</v>
      </c>
      <c r="P18" s="66" t="s">
        <v>631</v>
      </c>
      <c r="Q18" s="66" t="s">
        <v>94</v>
      </c>
      <c r="R18" s="217"/>
      <c r="S18" s="218"/>
      <c r="T18" s="218"/>
      <c r="U18" s="219" t="s">
        <v>585</v>
      </c>
      <c r="V18" s="68"/>
      <c r="X18" s="69">
        <f t="shared" si="2"/>
        <v>43342</v>
      </c>
    </row>
    <row r="19" spans="1:24" ht="80" customHeight="1" x14ac:dyDescent="0.15">
      <c r="A19" s="64">
        <f t="shared" si="3"/>
        <v>14</v>
      </c>
      <c r="B19" s="110" t="s">
        <v>65</v>
      </c>
      <c r="C19" s="113" t="s">
        <v>526</v>
      </c>
      <c r="D19" s="111" t="s">
        <v>492</v>
      </c>
      <c r="E19" s="111"/>
      <c r="F19" s="114"/>
      <c r="G19" s="341" t="s">
        <v>380</v>
      </c>
      <c r="H19" s="342"/>
      <c r="I19" s="342"/>
      <c r="J19" s="342"/>
      <c r="K19" s="343"/>
      <c r="L19" s="340" t="s">
        <v>546</v>
      </c>
      <c r="M19" s="248"/>
      <c r="N19" s="249"/>
      <c r="O19" s="65">
        <v>43342</v>
      </c>
      <c r="P19" s="66" t="s">
        <v>631</v>
      </c>
      <c r="Q19" s="66" t="s">
        <v>94</v>
      </c>
      <c r="R19" s="217"/>
      <c r="S19" s="218"/>
      <c r="T19" s="218"/>
      <c r="U19" s="219" t="s">
        <v>586</v>
      </c>
      <c r="V19" s="68"/>
      <c r="X19" s="69">
        <f t="shared" si="2"/>
        <v>43342</v>
      </c>
    </row>
    <row r="20" spans="1:24" ht="80" customHeight="1" x14ac:dyDescent="0.15">
      <c r="A20" s="64">
        <f t="shared" si="3"/>
        <v>15</v>
      </c>
      <c r="B20" s="110" t="s">
        <v>65</v>
      </c>
      <c r="C20" s="111" t="s">
        <v>86</v>
      </c>
      <c r="D20" s="111"/>
      <c r="E20" s="111"/>
      <c r="F20" s="114"/>
      <c r="G20" s="359" t="s">
        <v>87</v>
      </c>
      <c r="H20" s="360"/>
      <c r="I20" s="360"/>
      <c r="J20" s="360"/>
      <c r="K20" s="361"/>
      <c r="L20" s="326" t="s">
        <v>93</v>
      </c>
      <c r="M20" s="326"/>
      <c r="N20" s="326"/>
      <c r="O20" s="65">
        <v>43342</v>
      </c>
      <c r="P20" s="66" t="s">
        <v>631</v>
      </c>
      <c r="Q20" s="66" t="s">
        <v>94</v>
      </c>
      <c r="R20" s="65"/>
      <c r="S20" s="66"/>
      <c r="T20" s="66"/>
      <c r="U20" s="67" t="s">
        <v>587</v>
      </c>
      <c r="V20" s="68"/>
      <c r="X20" s="69">
        <f t="shared" si="2"/>
        <v>43342</v>
      </c>
    </row>
    <row r="21" spans="1:24" ht="20" customHeight="1" x14ac:dyDescent="0.15">
      <c r="A21" s="70"/>
      <c r="B21" s="71"/>
      <c r="C21" s="72"/>
      <c r="D21" s="72"/>
      <c r="E21" s="72"/>
      <c r="F21" s="73"/>
      <c r="G21" s="422"/>
      <c r="H21" s="423"/>
      <c r="I21" s="423"/>
      <c r="J21" s="423"/>
      <c r="K21" s="424"/>
      <c r="L21" s="425"/>
      <c r="M21" s="426"/>
      <c r="N21" s="427"/>
      <c r="O21" s="74"/>
      <c r="P21" s="75"/>
      <c r="Q21" s="75"/>
      <c r="R21" s="76"/>
      <c r="S21" s="77"/>
      <c r="T21" s="77"/>
      <c r="U21" s="78"/>
      <c r="V21" s="68"/>
      <c r="X21" s="69"/>
    </row>
    <row r="24" spans="1:24" x14ac:dyDescent="0.15">
      <c r="O24" s="80"/>
    </row>
    <row r="25" spans="1:24" x14ac:dyDescent="0.15">
      <c r="O25" s="80"/>
    </row>
    <row r="26" spans="1:24" x14ac:dyDescent="0.15">
      <c r="O26" s="80"/>
    </row>
    <row r="27" spans="1:24" x14ac:dyDescent="0.15">
      <c r="O27" s="80"/>
    </row>
    <row r="28" spans="1:24" x14ac:dyDescent="0.15">
      <c r="O28" s="80"/>
    </row>
    <row r="29" spans="1:24" x14ac:dyDescent="0.15">
      <c r="O29" s="80"/>
    </row>
    <row r="30" spans="1:24" x14ac:dyDescent="0.15">
      <c r="O30" s="80"/>
    </row>
    <row r="31" spans="1:24" x14ac:dyDescent="0.15">
      <c r="O31" s="80"/>
    </row>
    <row r="34" spans="15:15" x14ac:dyDescent="0.15">
      <c r="O34" s="80"/>
    </row>
  </sheetData>
  <sheetProtection selectLockedCells="1" selectUnlockedCells="1"/>
  <mergeCells count="49">
    <mergeCell ref="G19:K19"/>
    <mergeCell ref="L19:N19"/>
    <mergeCell ref="G16:K16"/>
    <mergeCell ref="L16:N16"/>
    <mergeCell ref="G17:K17"/>
    <mergeCell ref="L17:N17"/>
    <mergeCell ref="G18:K18"/>
    <mergeCell ref="L18:N18"/>
    <mergeCell ref="G13:K13"/>
    <mergeCell ref="L13:N13"/>
    <mergeCell ref="G9:K9"/>
    <mergeCell ref="L9:N9"/>
    <mergeCell ref="G21:K21"/>
    <mergeCell ref="L21:N21"/>
    <mergeCell ref="L12:N12"/>
    <mergeCell ref="G12:K12"/>
    <mergeCell ref="G11:K11"/>
    <mergeCell ref="L11:N11"/>
    <mergeCell ref="G14:K14"/>
    <mergeCell ref="L14:N14"/>
    <mergeCell ref="G15:K15"/>
    <mergeCell ref="L15:N15"/>
    <mergeCell ref="G20:K20"/>
    <mergeCell ref="L20:N20"/>
    <mergeCell ref="O4:Q4"/>
    <mergeCell ref="G10:K10"/>
    <mergeCell ref="L10:N10"/>
    <mergeCell ref="R4:T4"/>
    <mergeCell ref="U4:U5"/>
    <mergeCell ref="G8:K8"/>
    <mergeCell ref="L8:N8"/>
    <mergeCell ref="G6:K6"/>
    <mergeCell ref="L6:N6"/>
    <mergeCell ref="G7:K7"/>
    <mergeCell ref="L7:N7"/>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4"/>
  <sheetViews>
    <sheetView zoomScale="88" zoomScaleNormal="90" zoomScalePageLayoutView="90" workbookViewId="0">
      <selection activeCell="M3" sqref="M3"/>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hidden="1" customWidth="1"/>
    <col min="9" max="9" width="9.796875" style="48" hidden="1" customWidth="1"/>
    <col min="10" max="10" width="8.796875" style="48" hidden="1" customWidth="1"/>
    <col min="11" max="11" width="11.796875" style="48" hidden="1"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44" t="s">
        <v>17</v>
      </c>
      <c r="B1" s="344"/>
      <c r="C1" s="346" t="s">
        <v>18</v>
      </c>
      <c r="D1" s="347"/>
      <c r="E1" s="347"/>
      <c r="F1" s="350"/>
      <c r="G1" s="351"/>
      <c r="H1" s="352"/>
      <c r="I1" s="345" t="s">
        <v>19</v>
      </c>
      <c r="J1" s="41" t="s">
        <v>20</v>
      </c>
      <c r="K1" s="42">
        <v>43320</v>
      </c>
      <c r="L1" s="41" t="s">
        <v>21</v>
      </c>
      <c r="M1" s="43" t="s">
        <v>94</v>
      </c>
      <c r="N1" s="44" t="s">
        <v>22</v>
      </c>
      <c r="O1" s="45" t="s">
        <v>8</v>
      </c>
      <c r="P1" s="46" t="s">
        <v>23</v>
      </c>
      <c r="Q1" s="46" t="s">
        <v>9</v>
      </c>
      <c r="R1" s="46" t="s">
        <v>24</v>
      </c>
      <c r="S1" s="46" t="s">
        <v>25</v>
      </c>
      <c r="T1" s="46" t="s">
        <v>26</v>
      </c>
      <c r="U1" s="47" t="s">
        <v>27</v>
      </c>
      <c r="X1" s="49" t="s">
        <v>28</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344"/>
      <c r="B2" s="344"/>
      <c r="C2" s="419" t="s">
        <v>532</v>
      </c>
      <c r="D2" s="420"/>
      <c r="E2" s="420"/>
      <c r="F2" s="419"/>
      <c r="G2" s="420"/>
      <c r="H2" s="421"/>
      <c r="I2" s="345"/>
      <c r="J2" s="51" t="s">
        <v>29</v>
      </c>
      <c r="K2" s="52"/>
      <c r="L2" s="53" t="s">
        <v>21</v>
      </c>
      <c r="M2" s="54" t="s">
        <v>94</v>
      </c>
      <c r="N2" s="44" t="s">
        <v>30</v>
      </c>
      <c r="O2" s="55">
        <f>COUNTA(A$6:A$999)-COUNTIF(O$6:O$999,"=-")</f>
        <v>15</v>
      </c>
      <c r="P2" s="56">
        <f>COUNTA(O$6:O$999)-COUNTIF(O$6:O$999,"=-")</f>
        <v>15</v>
      </c>
      <c r="Q2" s="56">
        <f>O2-P2</f>
        <v>0</v>
      </c>
      <c r="R2" s="56">
        <f>COUNTIF(P$6:P$999,"×")</f>
        <v>0</v>
      </c>
      <c r="S2" s="56">
        <f>COUNTIF(P$6:P$999,"○")+COUNTIF(S$6:S$999,"○")</f>
        <v>15</v>
      </c>
      <c r="T2" s="56">
        <f>O2-S2</f>
        <v>0</v>
      </c>
      <c r="U2" s="57">
        <f>P2-S2</f>
        <v>0</v>
      </c>
      <c r="X2" s="49" t="s">
        <v>31</v>
      </c>
      <c r="Y2" s="50">
        <f t="shared" ref="Y2:BI2" si="0">COUNTIF($X$6:$X$998,Y3)</f>
        <v>15</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MIN(O6:O998)</f>
        <v>43342</v>
      </c>
      <c r="Z3" s="60">
        <f>Y3+1</f>
        <v>43343</v>
      </c>
      <c r="AA3" s="60">
        <f t="shared" ref="AA3:BI3" si="1">Z3+1</f>
        <v>43344</v>
      </c>
      <c r="AB3" s="60">
        <f t="shared" si="1"/>
        <v>43345</v>
      </c>
      <c r="AC3" s="60">
        <f t="shared" si="1"/>
        <v>43346</v>
      </c>
      <c r="AD3" s="60">
        <f t="shared" si="1"/>
        <v>43347</v>
      </c>
      <c r="AE3" s="60">
        <f t="shared" si="1"/>
        <v>43348</v>
      </c>
      <c r="AF3" s="60">
        <f t="shared" si="1"/>
        <v>43349</v>
      </c>
      <c r="AG3" s="60">
        <f t="shared" si="1"/>
        <v>43350</v>
      </c>
      <c r="AH3" s="60">
        <f t="shared" si="1"/>
        <v>43351</v>
      </c>
      <c r="AI3" s="60">
        <f t="shared" si="1"/>
        <v>43352</v>
      </c>
      <c r="AJ3" s="60">
        <f t="shared" si="1"/>
        <v>43353</v>
      </c>
      <c r="AK3" s="60">
        <f t="shared" si="1"/>
        <v>43354</v>
      </c>
      <c r="AL3" s="60">
        <f t="shared" si="1"/>
        <v>43355</v>
      </c>
      <c r="AM3" s="60">
        <f t="shared" si="1"/>
        <v>43356</v>
      </c>
      <c r="AN3" s="60">
        <f t="shared" si="1"/>
        <v>43357</v>
      </c>
      <c r="AO3" s="60">
        <f t="shared" si="1"/>
        <v>43358</v>
      </c>
      <c r="AP3" s="60">
        <f t="shared" si="1"/>
        <v>43359</v>
      </c>
      <c r="AQ3" s="60">
        <f t="shared" si="1"/>
        <v>43360</v>
      </c>
      <c r="AR3" s="60">
        <f t="shared" si="1"/>
        <v>43361</v>
      </c>
      <c r="AS3" s="60">
        <f t="shared" si="1"/>
        <v>43362</v>
      </c>
      <c r="AT3" s="60">
        <f t="shared" si="1"/>
        <v>43363</v>
      </c>
      <c r="AU3" s="60">
        <f t="shared" si="1"/>
        <v>43364</v>
      </c>
      <c r="AV3" s="60">
        <f t="shared" si="1"/>
        <v>43365</v>
      </c>
      <c r="AW3" s="60">
        <f t="shared" si="1"/>
        <v>43366</v>
      </c>
      <c r="AX3" s="60">
        <f t="shared" si="1"/>
        <v>43367</v>
      </c>
      <c r="AY3" s="60">
        <f t="shared" si="1"/>
        <v>43368</v>
      </c>
      <c r="AZ3" s="60">
        <f t="shared" si="1"/>
        <v>43369</v>
      </c>
      <c r="BA3" s="60">
        <f t="shared" si="1"/>
        <v>43370</v>
      </c>
      <c r="BB3" s="60">
        <f t="shared" si="1"/>
        <v>43371</v>
      </c>
      <c r="BC3" s="60">
        <f t="shared" si="1"/>
        <v>43372</v>
      </c>
      <c r="BD3" s="60">
        <f t="shared" si="1"/>
        <v>43373</v>
      </c>
      <c r="BE3" s="60">
        <f t="shared" si="1"/>
        <v>43374</v>
      </c>
      <c r="BF3" s="60">
        <f t="shared" si="1"/>
        <v>43375</v>
      </c>
      <c r="BG3" s="60">
        <f t="shared" si="1"/>
        <v>43376</v>
      </c>
      <c r="BH3" s="60">
        <f t="shared" si="1"/>
        <v>43377</v>
      </c>
      <c r="BI3" s="60">
        <f t="shared" si="1"/>
        <v>43378</v>
      </c>
    </row>
    <row r="4" spans="1:61" ht="17.25" customHeight="1" x14ac:dyDescent="0.15">
      <c r="A4" s="366" t="s">
        <v>64</v>
      </c>
      <c r="B4" s="404" t="s">
        <v>68</v>
      </c>
      <c r="C4" s="404" t="s">
        <v>38</v>
      </c>
      <c r="D4" s="404" t="s">
        <v>40</v>
      </c>
      <c r="E4" s="404" t="s">
        <v>41</v>
      </c>
      <c r="F4" s="406" t="s">
        <v>66</v>
      </c>
      <c r="G4" s="409" t="s">
        <v>32</v>
      </c>
      <c r="H4" s="410"/>
      <c r="I4" s="410"/>
      <c r="J4" s="410"/>
      <c r="K4" s="411"/>
      <c r="L4" s="409" t="s">
        <v>33</v>
      </c>
      <c r="M4" s="410"/>
      <c r="N4" s="411"/>
      <c r="O4" s="357" t="s">
        <v>34</v>
      </c>
      <c r="P4" s="357"/>
      <c r="Q4" s="357"/>
      <c r="R4" s="357" t="s">
        <v>35</v>
      </c>
      <c r="S4" s="357"/>
      <c r="T4" s="357"/>
      <c r="U4" s="357" t="s">
        <v>67</v>
      </c>
      <c r="X4" s="49" t="s">
        <v>36</v>
      </c>
      <c r="Y4" s="61">
        <f>HLOOKUP(1,Y1:BI3,3,FALSE)</f>
        <v>43342</v>
      </c>
    </row>
    <row r="5" spans="1:61" ht="17.25" customHeight="1" x14ac:dyDescent="0.15">
      <c r="A5" s="367"/>
      <c r="B5" s="405"/>
      <c r="C5" s="405"/>
      <c r="D5" s="405"/>
      <c r="E5" s="405"/>
      <c r="F5" s="377"/>
      <c r="G5" s="377"/>
      <c r="H5" s="373"/>
      <c r="I5" s="373"/>
      <c r="J5" s="373"/>
      <c r="K5" s="378"/>
      <c r="L5" s="377"/>
      <c r="M5" s="373"/>
      <c r="N5" s="378"/>
      <c r="O5" s="193" t="s">
        <v>37</v>
      </c>
      <c r="P5" s="193" t="s">
        <v>10</v>
      </c>
      <c r="Q5" s="193" t="s">
        <v>21</v>
      </c>
      <c r="R5" s="193" t="s">
        <v>37</v>
      </c>
      <c r="S5" s="193" t="s">
        <v>10</v>
      </c>
      <c r="T5" s="193" t="s">
        <v>21</v>
      </c>
      <c r="U5" s="365"/>
      <c r="X5" s="63"/>
    </row>
    <row r="6" spans="1:61" ht="80" customHeight="1" x14ac:dyDescent="0.15">
      <c r="A6" s="64">
        <f>ROW()-5</f>
        <v>1</v>
      </c>
      <c r="B6" s="110" t="s">
        <v>65</v>
      </c>
      <c r="C6" s="111" t="s">
        <v>516</v>
      </c>
      <c r="D6" s="111" t="s">
        <v>517</v>
      </c>
      <c r="E6" s="111" t="s">
        <v>518</v>
      </c>
      <c r="F6" s="112" t="s">
        <v>528</v>
      </c>
      <c r="G6" s="328" t="s">
        <v>74</v>
      </c>
      <c r="H6" s="329"/>
      <c r="I6" s="329"/>
      <c r="J6" s="329"/>
      <c r="K6" s="330"/>
      <c r="L6" s="326" t="s">
        <v>553</v>
      </c>
      <c r="M6" s="326"/>
      <c r="N6" s="326"/>
      <c r="O6" s="65">
        <v>43342</v>
      </c>
      <c r="P6" s="66" t="s">
        <v>632</v>
      </c>
      <c r="Q6" s="66" t="s">
        <v>94</v>
      </c>
      <c r="R6" s="65"/>
      <c r="S6" s="66"/>
      <c r="T6" s="66"/>
      <c r="U6" s="67" t="s">
        <v>598</v>
      </c>
      <c r="V6" s="68"/>
      <c r="X6" s="69">
        <f t="shared" ref="X6:X20" si="2">IF($P6="○",$O6,IF($S6="○",$R6,""))</f>
        <v>43342</v>
      </c>
    </row>
    <row r="7" spans="1:61" ht="80" customHeight="1" x14ac:dyDescent="0.15">
      <c r="A7" s="64">
        <f t="shared" ref="A7:A20" si="3">ROW()-5</f>
        <v>2</v>
      </c>
      <c r="B7" s="110" t="s">
        <v>65</v>
      </c>
      <c r="C7" s="113"/>
      <c r="D7" s="113"/>
      <c r="E7" s="111" t="s">
        <v>519</v>
      </c>
      <c r="F7" s="112" t="s">
        <v>528</v>
      </c>
      <c r="G7" s="328" t="s">
        <v>74</v>
      </c>
      <c r="H7" s="329"/>
      <c r="I7" s="329"/>
      <c r="J7" s="329"/>
      <c r="K7" s="330"/>
      <c r="L7" s="328" t="s">
        <v>557</v>
      </c>
      <c r="M7" s="329"/>
      <c r="N7" s="330"/>
      <c r="O7" s="65">
        <v>43342</v>
      </c>
      <c r="P7" s="66" t="s">
        <v>631</v>
      </c>
      <c r="Q7" s="66" t="s">
        <v>94</v>
      </c>
      <c r="R7" s="65"/>
      <c r="S7" s="66"/>
      <c r="T7" s="66"/>
      <c r="U7" s="67" t="s">
        <v>598</v>
      </c>
      <c r="V7" s="68"/>
      <c r="X7" s="69">
        <f t="shared" si="2"/>
        <v>43342</v>
      </c>
    </row>
    <row r="8" spans="1:61" ht="80" customHeight="1" x14ac:dyDescent="0.15">
      <c r="A8" s="64">
        <f t="shared" si="3"/>
        <v>3</v>
      </c>
      <c r="B8" s="110" t="s">
        <v>65</v>
      </c>
      <c r="C8" s="113"/>
      <c r="D8" s="117"/>
      <c r="E8" s="111" t="s">
        <v>515</v>
      </c>
      <c r="F8" s="112" t="s">
        <v>528</v>
      </c>
      <c r="G8" s="328" t="s">
        <v>74</v>
      </c>
      <c r="H8" s="329"/>
      <c r="I8" s="329"/>
      <c r="J8" s="329"/>
      <c r="K8" s="330"/>
      <c r="L8" s="326" t="s">
        <v>556</v>
      </c>
      <c r="M8" s="326"/>
      <c r="N8" s="326"/>
      <c r="O8" s="65">
        <v>43342</v>
      </c>
      <c r="P8" s="66" t="s">
        <v>631</v>
      </c>
      <c r="Q8" s="66" t="s">
        <v>94</v>
      </c>
      <c r="R8" s="65"/>
      <c r="S8" s="66"/>
      <c r="T8" s="66"/>
      <c r="U8" s="67" t="s">
        <v>598</v>
      </c>
      <c r="V8" s="68"/>
      <c r="X8" s="69">
        <f t="shared" si="2"/>
        <v>43342</v>
      </c>
    </row>
    <row r="9" spans="1:61" ht="80" customHeight="1" x14ac:dyDescent="0.15">
      <c r="A9" s="64">
        <f t="shared" si="3"/>
        <v>4</v>
      </c>
      <c r="B9" s="110" t="s">
        <v>65</v>
      </c>
      <c r="C9" s="113"/>
      <c r="D9" s="113" t="s">
        <v>139</v>
      </c>
      <c r="E9" s="111" t="s">
        <v>531</v>
      </c>
      <c r="F9" s="112" t="s">
        <v>530</v>
      </c>
      <c r="G9" s="328" t="s">
        <v>74</v>
      </c>
      <c r="H9" s="329"/>
      <c r="I9" s="329"/>
      <c r="J9" s="329"/>
      <c r="K9" s="330"/>
      <c r="L9" s="328" t="s">
        <v>554</v>
      </c>
      <c r="M9" s="329"/>
      <c r="N9" s="330"/>
      <c r="O9" s="65">
        <v>43342</v>
      </c>
      <c r="P9" s="66" t="s">
        <v>631</v>
      </c>
      <c r="Q9" s="66" t="s">
        <v>94</v>
      </c>
      <c r="R9" s="65"/>
      <c r="S9" s="66"/>
      <c r="T9" s="66"/>
      <c r="U9" s="67" t="s">
        <v>599</v>
      </c>
      <c r="V9" s="68"/>
      <c r="X9" s="69">
        <f t="shared" si="2"/>
        <v>43342</v>
      </c>
    </row>
    <row r="10" spans="1:61" ht="80" customHeight="1" x14ac:dyDescent="0.15">
      <c r="A10" s="64">
        <f t="shared" si="3"/>
        <v>5</v>
      </c>
      <c r="B10" s="110" t="s">
        <v>65</v>
      </c>
      <c r="C10" s="113"/>
      <c r="D10" s="113"/>
      <c r="E10" s="111" t="s">
        <v>514</v>
      </c>
      <c r="F10" s="112" t="s">
        <v>529</v>
      </c>
      <c r="G10" s="328" t="s">
        <v>74</v>
      </c>
      <c r="H10" s="329"/>
      <c r="I10" s="329"/>
      <c r="J10" s="329"/>
      <c r="K10" s="330"/>
      <c r="L10" s="326" t="s">
        <v>557</v>
      </c>
      <c r="M10" s="326"/>
      <c r="N10" s="326"/>
      <c r="O10" s="65">
        <v>43342</v>
      </c>
      <c r="P10" s="66" t="s">
        <v>631</v>
      </c>
      <c r="Q10" s="66" t="s">
        <v>94</v>
      </c>
      <c r="R10" s="65"/>
      <c r="S10" s="66"/>
      <c r="T10" s="66"/>
      <c r="U10" s="67" t="s">
        <v>599</v>
      </c>
      <c r="V10" s="68"/>
      <c r="X10" s="69">
        <f t="shared" si="2"/>
        <v>43342</v>
      </c>
    </row>
    <row r="11" spans="1:61" ht="80" customHeight="1" x14ac:dyDescent="0.15">
      <c r="A11" s="64">
        <f t="shared" si="3"/>
        <v>6</v>
      </c>
      <c r="B11" s="110" t="s">
        <v>65</v>
      </c>
      <c r="C11" s="113"/>
      <c r="D11" s="113"/>
      <c r="E11" s="111" t="s">
        <v>520</v>
      </c>
      <c r="F11" s="112" t="s">
        <v>529</v>
      </c>
      <c r="G11" s="359" t="s">
        <v>74</v>
      </c>
      <c r="H11" s="360"/>
      <c r="I11" s="360"/>
      <c r="J11" s="360"/>
      <c r="K11" s="361"/>
      <c r="L11" s="326" t="s">
        <v>555</v>
      </c>
      <c r="M11" s="326"/>
      <c r="N11" s="326"/>
      <c r="O11" s="65">
        <v>43342</v>
      </c>
      <c r="P11" s="66" t="s">
        <v>631</v>
      </c>
      <c r="Q11" s="66" t="s">
        <v>94</v>
      </c>
      <c r="R11" s="65"/>
      <c r="S11" s="66"/>
      <c r="T11" s="66"/>
      <c r="U11" s="67" t="s">
        <v>599</v>
      </c>
      <c r="V11" s="68"/>
      <c r="X11" s="69">
        <f t="shared" si="2"/>
        <v>43342</v>
      </c>
    </row>
    <row r="12" spans="1:61" ht="80" customHeight="1" x14ac:dyDescent="0.15">
      <c r="A12" s="64">
        <f t="shared" si="3"/>
        <v>7</v>
      </c>
      <c r="B12" s="110" t="s">
        <v>65</v>
      </c>
      <c r="C12" s="113"/>
      <c r="D12" s="113"/>
      <c r="E12" s="111" t="s">
        <v>515</v>
      </c>
      <c r="F12" s="112" t="s">
        <v>529</v>
      </c>
      <c r="G12" s="359" t="s">
        <v>77</v>
      </c>
      <c r="H12" s="360"/>
      <c r="I12" s="360"/>
      <c r="J12" s="360"/>
      <c r="K12" s="361"/>
      <c r="L12" s="326" t="s">
        <v>556</v>
      </c>
      <c r="M12" s="326"/>
      <c r="N12" s="326"/>
      <c r="O12" s="65">
        <v>43342</v>
      </c>
      <c r="P12" s="66" t="s">
        <v>631</v>
      </c>
      <c r="Q12" s="66" t="s">
        <v>94</v>
      </c>
      <c r="R12" s="65"/>
      <c r="S12" s="66"/>
      <c r="T12" s="66"/>
      <c r="U12" s="67" t="s">
        <v>599</v>
      </c>
      <c r="V12" s="68"/>
      <c r="X12" s="69">
        <f t="shared" si="2"/>
        <v>43342</v>
      </c>
    </row>
    <row r="13" spans="1:61" ht="80" customHeight="1" x14ac:dyDescent="0.15">
      <c r="A13" s="64">
        <f t="shared" si="3"/>
        <v>8</v>
      </c>
      <c r="B13" s="110" t="s">
        <v>65</v>
      </c>
      <c r="C13" s="111" t="s">
        <v>521</v>
      </c>
      <c r="D13" s="111" t="s">
        <v>147</v>
      </c>
      <c r="E13" s="111"/>
      <c r="F13" s="114"/>
      <c r="G13" s="328" t="s">
        <v>211</v>
      </c>
      <c r="H13" s="329"/>
      <c r="I13" s="329"/>
      <c r="J13" s="329"/>
      <c r="K13" s="330"/>
      <c r="L13" s="326" t="s">
        <v>630</v>
      </c>
      <c r="M13" s="326"/>
      <c r="N13" s="326"/>
      <c r="O13" s="65">
        <v>43342</v>
      </c>
      <c r="P13" s="66" t="s">
        <v>631</v>
      </c>
      <c r="Q13" s="66" t="s">
        <v>94</v>
      </c>
      <c r="R13" s="65"/>
      <c r="S13" s="66"/>
      <c r="T13" s="66"/>
      <c r="U13" s="67" t="s">
        <v>600</v>
      </c>
      <c r="V13" s="68"/>
      <c r="X13" s="69">
        <f t="shared" si="2"/>
        <v>43342</v>
      </c>
    </row>
    <row r="14" spans="1:61" ht="80" customHeight="1" x14ac:dyDescent="0.15">
      <c r="A14" s="64">
        <f t="shared" si="3"/>
        <v>9</v>
      </c>
      <c r="B14" s="110" t="s">
        <v>65</v>
      </c>
      <c r="C14" s="113"/>
      <c r="D14" s="111" t="s">
        <v>522</v>
      </c>
      <c r="E14" s="111"/>
      <c r="F14" s="114"/>
      <c r="G14" s="328" t="s">
        <v>213</v>
      </c>
      <c r="H14" s="329"/>
      <c r="I14" s="329"/>
      <c r="J14" s="329"/>
      <c r="K14" s="330"/>
      <c r="L14" s="326" t="s">
        <v>550</v>
      </c>
      <c r="M14" s="326"/>
      <c r="N14" s="326"/>
      <c r="O14" s="65">
        <v>43342</v>
      </c>
      <c r="P14" s="66" t="s">
        <v>631</v>
      </c>
      <c r="Q14" s="66" t="s">
        <v>94</v>
      </c>
      <c r="R14" s="217"/>
      <c r="S14" s="218"/>
      <c r="T14" s="218"/>
      <c r="U14" s="219" t="s">
        <v>601</v>
      </c>
      <c r="V14" s="68"/>
      <c r="X14" s="69">
        <f t="shared" si="2"/>
        <v>43342</v>
      </c>
    </row>
    <row r="15" spans="1:61" ht="80" customHeight="1" x14ac:dyDescent="0.15">
      <c r="A15" s="64">
        <f t="shared" si="3"/>
        <v>10</v>
      </c>
      <c r="B15" s="110" t="s">
        <v>65</v>
      </c>
      <c r="C15" s="113"/>
      <c r="D15" s="111" t="s">
        <v>523</v>
      </c>
      <c r="E15" s="111"/>
      <c r="F15" s="114"/>
      <c r="G15" s="328" t="s">
        <v>435</v>
      </c>
      <c r="H15" s="329"/>
      <c r="I15" s="329"/>
      <c r="J15" s="329"/>
      <c r="K15" s="330"/>
      <c r="L15" s="326" t="s">
        <v>549</v>
      </c>
      <c r="M15" s="326"/>
      <c r="N15" s="326"/>
      <c r="O15" s="65">
        <v>43342</v>
      </c>
      <c r="P15" s="66" t="s">
        <v>631</v>
      </c>
      <c r="Q15" s="66" t="s">
        <v>94</v>
      </c>
      <c r="R15" s="217"/>
      <c r="S15" s="218"/>
      <c r="T15" s="218"/>
      <c r="U15" s="219" t="s">
        <v>602</v>
      </c>
      <c r="V15" s="68"/>
      <c r="X15" s="69">
        <f t="shared" si="2"/>
        <v>43342</v>
      </c>
    </row>
    <row r="16" spans="1:61" ht="80" customHeight="1" x14ac:dyDescent="0.15">
      <c r="A16" s="64">
        <f t="shared" si="3"/>
        <v>11</v>
      </c>
      <c r="B16" s="110" t="s">
        <v>65</v>
      </c>
      <c r="C16" s="113"/>
      <c r="D16" s="111" t="s">
        <v>524</v>
      </c>
      <c r="E16" s="111"/>
      <c r="F16" s="114"/>
      <c r="G16" s="328" t="s">
        <v>209</v>
      </c>
      <c r="H16" s="329"/>
      <c r="I16" s="329"/>
      <c r="J16" s="329"/>
      <c r="K16" s="330"/>
      <c r="L16" s="391" t="s">
        <v>551</v>
      </c>
      <c r="M16" s="392"/>
      <c r="N16" s="393"/>
      <c r="O16" s="65">
        <v>43342</v>
      </c>
      <c r="P16" s="66" t="s">
        <v>631</v>
      </c>
      <c r="Q16" s="66" t="s">
        <v>94</v>
      </c>
      <c r="R16" s="217"/>
      <c r="S16" s="218"/>
      <c r="T16" s="218"/>
      <c r="U16" s="219" t="s">
        <v>603</v>
      </c>
      <c r="V16" s="68"/>
      <c r="X16" s="69">
        <f t="shared" si="2"/>
        <v>43342</v>
      </c>
    </row>
    <row r="17" spans="1:24" ht="80" customHeight="1" x14ac:dyDescent="0.15">
      <c r="A17" s="64">
        <f t="shared" si="3"/>
        <v>12</v>
      </c>
      <c r="B17" s="110" t="s">
        <v>65</v>
      </c>
      <c r="C17" s="113"/>
      <c r="D17" s="111" t="s">
        <v>525</v>
      </c>
      <c r="E17" s="111"/>
      <c r="F17" s="114"/>
      <c r="G17" s="328" t="s">
        <v>208</v>
      </c>
      <c r="H17" s="329"/>
      <c r="I17" s="329"/>
      <c r="J17" s="329"/>
      <c r="K17" s="330"/>
      <c r="L17" s="326" t="s">
        <v>547</v>
      </c>
      <c r="M17" s="326"/>
      <c r="N17" s="326"/>
      <c r="O17" s="65">
        <v>43342</v>
      </c>
      <c r="P17" s="66" t="s">
        <v>631</v>
      </c>
      <c r="Q17" s="66" t="s">
        <v>94</v>
      </c>
      <c r="R17" s="217"/>
      <c r="S17" s="218"/>
      <c r="T17" s="218"/>
      <c r="U17" s="219" t="s">
        <v>604</v>
      </c>
      <c r="V17" s="68"/>
      <c r="X17" s="69">
        <f t="shared" si="2"/>
        <v>43342</v>
      </c>
    </row>
    <row r="18" spans="1:24" ht="80" customHeight="1" x14ac:dyDescent="0.15">
      <c r="A18" s="64">
        <f t="shared" si="3"/>
        <v>13</v>
      </c>
      <c r="B18" s="110" t="s">
        <v>65</v>
      </c>
      <c r="C18" s="117"/>
      <c r="D18" s="111" t="s">
        <v>500</v>
      </c>
      <c r="E18" s="111"/>
      <c r="F18" s="114"/>
      <c r="G18" s="328" t="s">
        <v>508</v>
      </c>
      <c r="H18" s="329"/>
      <c r="I18" s="329"/>
      <c r="J18" s="329"/>
      <c r="K18" s="330"/>
      <c r="L18" s="399" t="s">
        <v>548</v>
      </c>
      <c r="M18" s="400"/>
      <c r="N18" s="401"/>
      <c r="O18" s="65">
        <v>43342</v>
      </c>
      <c r="P18" s="66" t="s">
        <v>631</v>
      </c>
      <c r="Q18" s="66" t="s">
        <v>94</v>
      </c>
      <c r="R18" s="217"/>
      <c r="S18" s="218"/>
      <c r="T18" s="218"/>
      <c r="U18" s="219" t="s">
        <v>605</v>
      </c>
      <c r="V18" s="68"/>
      <c r="X18" s="69">
        <f t="shared" si="2"/>
        <v>43342</v>
      </c>
    </row>
    <row r="19" spans="1:24" ht="80" customHeight="1" x14ac:dyDescent="0.15">
      <c r="A19" s="64">
        <f t="shared" si="3"/>
        <v>14</v>
      </c>
      <c r="B19" s="110" t="s">
        <v>65</v>
      </c>
      <c r="C19" s="113" t="s">
        <v>526</v>
      </c>
      <c r="D19" s="111" t="s">
        <v>492</v>
      </c>
      <c r="E19" s="111"/>
      <c r="F19" s="114"/>
      <c r="G19" s="341" t="s">
        <v>380</v>
      </c>
      <c r="H19" s="342"/>
      <c r="I19" s="342"/>
      <c r="J19" s="342"/>
      <c r="K19" s="343"/>
      <c r="L19" s="340" t="s">
        <v>552</v>
      </c>
      <c r="M19" s="248"/>
      <c r="N19" s="249"/>
      <c r="O19" s="65">
        <v>43342</v>
      </c>
      <c r="P19" s="66" t="s">
        <v>631</v>
      </c>
      <c r="Q19" s="66" t="s">
        <v>94</v>
      </c>
      <c r="R19" s="217"/>
      <c r="S19" s="218"/>
      <c r="T19" s="218"/>
      <c r="U19" s="219" t="s">
        <v>606</v>
      </c>
      <c r="V19" s="68"/>
      <c r="X19" s="69">
        <f t="shared" si="2"/>
        <v>43342</v>
      </c>
    </row>
    <row r="20" spans="1:24" ht="80" customHeight="1" x14ac:dyDescent="0.15">
      <c r="A20" s="64">
        <f t="shared" si="3"/>
        <v>15</v>
      </c>
      <c r="B20" s="110" t="s">
        <v>65</v>
      </c>
      <c r="C20" s="111" t="s">
        <v>86</v>
      </c>
      <c r="D20" s="111"/>
      <c r="E20" s="111"/>
      <c r="F20" s="114"/>
      <c r="G20" s="359" t="s">
        <v>87</v>
      </c>
      <c r="H20" s="360"/>
      <c r="I20" s="360"/>
      <c r="J20" s="360"/>
      <c r="K20" s="361"/>
      <c r="L20" s="326" t="s">
        <v>93</v>
      </c>
      <c r="M20" s="326"/>
      <c r="N20" s="326"/>
      <c r="O20" s="65">
        <v>43342</v>
      </c>
      <c r="P20" s="66" t="s">
        <v>631</v>
      </c>
      <c r="Q20" s="66" t="s">
        <v>94</v>
      </c>
      <c r="R20" s="65"/>
      <c r="S20" s="66"/>
      <c r="T20" s="66"/>
      <c r="U20" s="67" t="s">
        <v>607</v>
      </c>
      <c r="V20" s="68"/>
      <c r="X20" s="69">
        <f t="shared" si="2"/>
        <v>43342</v>
      </c>
    </row>
    <row r="21" spans="1:24" ht="20" customHeight="1" x14ac:dyDescent="0.15">
      <c r="A21" s="70"/>
      <c r="B21" s="71"/>
      <c r="C21" s="72"/>
      <c r="D21" s="72"/>
      <c r="E21" s="72"/>
      <c r="F21" s="73"/>
      <c r="G21" s="422"/>
      <c r="H21" s="423"/>
      <c r="I21" s="423"/>
      <c r="J21" s="423"/>
      <c r="K21" s="424"/>
      <c r="L21" s="425"/>
      <c r="M21" s="426"/>
      <c r="N21" s="427"/>
      <c r="O21" s="74"/>
      <c r="P21" s="75"/>
      <c r="Q21" s="75"/>
      <c r="R21" s="76"/>
      <c r="S21" s="77"/>
      <c r="T21" s="77"/>
      <c r="U21" s="78"/>
      <c r="V21" s="68"/>
      <c r="X21" s="69"/>
    </row>
    <row r="24" spans="1:24" x14ac:dyDescent="0.15">
      <c r="O24" s="80"/>
    </row>
    <row r="25" spans="1:24" x14ac:dyDescent="0.15">
      <c r="O25" s="80"/>
    </row>
    <row r="26" spans="1:24" x14ac:dyDescent="0.15">
      <c r="O26" s="80"/>
    </row>
    <row r="27" spans="1:24" x14ac:dyDescent="0.15">
      <c r="O27" s="80"/>
    </row>
    <row r="28" spans="1:24" x14ac:dyDescent="0.15">
      <c r="O28" s="80"/>
    </row>
    <row r="29" spans="1:24" x14ac:dyDescent="0.15">
      <c r="O29" s="80"/>
    </row>
    <row r="30" spans="1:24" x14ac:dyDescent="0.15">
      <c r="O30" s="80"/>
    </row>
    <row r="31" spans="1:24" x14ac:dyDescent="0.15">
      <c r="O31" s="80"/>
    </row>
    <row r="34" spans="15:15" x14ac:dyDescent="0.15">
      <c r="O34" s="80"/>
    </row>
  </sheetData>
  <sheetProtection selectLockedCells="1" selectUnlockedCells="1"/>
  <mergeCells count="49">
    <mergeCell ref="G20:K20"/>
    <mergeCell ref="L20:N20"/>
    <mergeCell ref="G21:K21"/>
    <mergeCell ref="L21:N21"/>
    <mergeCell ref="G17:K17"/>
    <mergeCell ref="L17:N17"/>
    <mergeCell ref="G18:K18"/>
    <mergeCell ref="L18:N18"/>
    <mergeCell ref="G19:K19"/>
    <mergeCell ref="L19:N19"/>
    <mergeCell ref="G14:K14"/>
    <mergeCell ref="L14:N14"/>
    <mergeCell ref="G15:K15"/>
    <mergeCell ref="L15:N15"/>
    <mergeCell ref="G16:K16"/>
    <mergeCell ref="L16:N16"/>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34"/>
  <sheetViews>
    <sheetView zoomScale="90" zoomScaleNormal="90" zoomScalePageLayoutView="90" workbookViewId="0">
      <selection activeCell="I1" sqref="I1:K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344" t="s">
        <v>17</v>
      </c>
      <c r="B1" s="344"/>
      <c r="C1" s="346" t="s">
        <v>18</v>
      </c>
      <c r="D1" s="347"/>
      <c r="E1" s="347"/>
      <c r="F1" s="350"/>
      <c r="G1" s="351"/>
      <c r="H1" s="352"/>
      <c r="I1" s="345" t="s">
        <v>19</v>
      </c>
      <c r="J1" s="41" t="s">
        <v>20</v>
      </c>
      <c r="K1" s="42">
        <v>43320</v>
      </c>
      <c r="L1" s="41" t="s">
        <v>21</v>
      </c>
      <c r="M1" s="43" t="s">
        <v>94</v>
      </c>
      <c r="N1" s="44" t="s">
        <v>22</v>
      </c>
      <c r="O1" s="45" t="s">
        <v>8</v>
      </c>
      <c r="P1" s="46" t="s">
        <v>23</v>
      </c>
      <c r="Q1" s="46" t="s">
        <v>9</v>
      </c>
      <c r="R1" s="46" t="s">
        <v>24</v>
      </c>
      <c r="S1" s="46" t="s">
        <v>25</v>
      </c>
      <c r="T1" s="46" t="s">
        <v>26</v>
      </c>
      <c r="U1" s="47" t="s">
        <v>27</v>
      </c>
      <c r="X1" s="49" t="s">
        <v>28</v>
      </c>
      <c r="Y1" s="50">
        <f>IF(AND(SUM($Y$2:Y$2)=$O$2),1,0)</f>
        <v>1</v>
      </c>
      <c r="Z1" s="50">
        <f>IF(AND(SUM($Y$2:Z$2)=$O$2),1,0)</f>
        <v>1</v>
      </c>
      <c r="AA1" s="50">
        <f>IF(AND(SUM($Y$2:AA$2)=$O$2),1,0)</f>
        <v>1</v>
      </c>
      <c r="AB1" s="50">
        <f>IF(AND(SUM($Y$2:AB$2)=$O$2),1,0)</f>
        <v>1</v>
      </c>
      <c r="AC1" s="50">
        <f>IF(AND(SUM($Y$2:AC$2)=$O$2),1,0)</f>
        <v>1</v>
      </c>
      <c r="AD1" s="50">
        <f>IF(AND(SUM($Y$2:AD$2)=$O$2),1,0)</f>
        <v>1</v>
      </c>
      <c r="AE1" s="50">
        <f>IF(AND(SUM($Y$2:AE$2)=$O$2),1,0)</f>
        <v>1</v>
      </c>
      <c r="AF1" s="50">
        <f>IF(AND(SUM($Y$2:AF$2)=$O$2),1,0)</f>
        <v>1</v>
      </c>
      <c r="AG1" s="50">
        <f>IF(AND(SUM($Y$2:AG$2)=$O$2),1,0)</f>
        <v>1</v>
      </c>
      <c r="AH1" s="50">
        <f>IF(AND(SUM($Y$2:AH$2)=$O$2),1,0)</f>
        <v>1</v>
      </c>
      <c r="AI1" s="50">
        <f>IF(AND(SUM($Y$2:AI$2)=$O$2),1,0)</f>
        <v>1</v>
      </c>
      <c r="AJ1" s="50">
        <f>IF(AND(SUM($Y$2:AJ$2)=$O$2),1,0)</f>
        <v>1</v>
      </c>
      <c r="AK1" s="50">
        <f>IF(AND(SUM($Y$2:AK$2)=$O$2),1,0)</f>
        <v>1</v>
      </c>
      <c r="AL1" s="50">
        <f>IF(AND(SUM($Y$2:AL$2)=$O$2),1,0)</f>
        <v>1</v>
      </c>
      <c r="AM1" s="50">
        <f>IF(AND(SUM($Y$2:AM$2)=$O$2),1,0)</f>
        <v>1</v>
      </c>
      <c r="AN1" s="50">
        <f>IF(AND(SUM($Y$2:AN$2)=$O$2),1,0)</f>
        <v>1</v>
      </c>
      <c r="AO1" s="50">
        <f>IF(AND(SUM($Y$2:AO$2)=$O$2),1,0)</f>
        <v>1</v>
      </c>
      <c r="AP1" s="50">
        <f>IF(AND(SUM($Y$2:AP$2)=$O$2),1,0)</f>
        <v>1</v>
      </c>
      <c r="AQ1" s="50">
        <f>IF(AND(SUM($Y$2:AQ$2)=$O$2),1,0)</f>
        <v>1</v>
      </c>
      <c r="AR1" s="50">
        <f>IF(AND(SUM($Y$2:AR$2)=$O$2),1,0)</f>
        <v>1</v>
      </c>
      <c r="AS1" s="50">
        <f>IF(AND(SUM($Y$2:AS$2)=$O$2),1,0)</f>
        <v>1</v>
      </c>
      <c r="AT1" s="50">
        <f>IF(AND(SUM($Y$2:AT$2)=$O$2),1,0)</f>
        <v>1</v>
      </c>
      <c r="AU1" s="50">
        <f>IF(AND(SUM($Y$2:AU$2)=$O$2),1,0)</f>
        <v>1</v>
      </c>
      <c r="AV1" s="50">
        <f>IF(AND(SUM($Y$2:AV$2)=$O$2),1,0)</f>
        <v>1</v>
      </c>
      <c r="AW1" s="50">
        <f>IF(AND(SUM($Y$2:AW$2)=$O$2),1,0)</f>
        <v>1</v>
      </c>
      <c r="AX1" s="50">
        <f>IF(AND(SUM($Y$2:AX$2)=$O$2),1,0)</f>
        <v>1</v>
      </c>
      <c r="AY1" s="50">
        <f>IF(AND(SUM($Y$2:AY$2)=$O$2),1,0)</f>
        <v>1</v>
      </c>
      <c r="AZ1" s="50">
        <f>IF(AND(SUM($Y$2:AZ$2)=$O$2),1,0)</f>
        <v>1</v>
      </c>
      <c r="BA1" s="50">
        <f>IF(AND(SUM($Y$2:BA$2)=$O$2),1,0)</f>
        <v>1</v>
      </c>
      <c r="BB1" s="50">
        <f>IF(AND(SUM($Y$2:BB$2)=$O$2),1,0)</f>
        <v>1</v>
      </c>
      <c r="BC1" s="50">
        <f>IF(AND(SUM($Y$2:BC$2)=$O$2),1,0)</f>
        <v>1</v>
      </c>
      <c r="BD1" s="50">
        <f>IF(AND(SUM($Y$2:BD$2)=$O$2),1,0)</f>
        <v>1</v>
      </c>
      <c r="BE1" s="50">
        <f>IF(AND(SUM($Y$2:BE$2)=$O$2),1,0)</f>
        <v>1</v>
      </c>
      <c r="BF1" s="50">
        <f>IF(AND(SUM($Y$2:BF$2)=$O$2),1,0)</f>
        <v>1</v>
      </c>
      <c r="BG1" s="50">
        <f>IF(AND(SUM($Y$2:BG$2)=$O$2),1,0)</f>
        <v>1</v>
      </c>
      <c r="BH1" s="50">
        <f>IF(AND(SUM($Y$2:BH$2)=$O$2),1,0)</f>
        <v>1</v>
      </c>
      <c r="BI1" s="50">
        <f>IF(AND(SUM($Y$2:BI$2)=$O$2),1,0)</f>
        <v>1</v>
      </c>
    </row>
    <row r="2" spans="1:61" ht="15" x14ac:dyDescent="0.15">
      <c r="A2" s="344"/>
      <c r="B2" s="344"/>
      <c r="C2" s="419" t="s">
        <v>533</v>
      </c>
      <c r="D2" s="420"/>
      <c r="E2" s="420"/>
      <c r="F2" s="419"/>
      <c r="G2" s="420"/>
      <c r="H2" s="421"/>
      <c r="I2" s="345"/>
      <c r="J2" s="51" t="s">
        <v>29</v>
      </c>
      <c r="K2" s="52">
        <v>43342</v>
      </c>
      <c r="L2" s="53" t="s">
        <v>21</v>
      </c>
      <c r="M2" s="54" t="s">
        <v>94</v>
      </c>
      <c r="N2" s="44" t="s">
        <v>30</v>
      </c>
      <c r="O2" s="55">
        <f>COUNTA(A$6:A$999)-COUNTIF(O$6:O$999,"=-")</f>
        <v>15</v>
      </c>
      <c r="P2" s="56">
        <f>COUNTA(O$6:O$999)-COUNTIF(O$6:O$999,"=-")</f>
        <v>15</v>
      </c>
      <c r="Q2" s="56">
        <f>O2-P2</f>
        <v>0</v>
      </c>
      <c r="R2" s="56">
        <f>COUNTIF(P$6:P$999,"×")</f>
        <v>0</v>
      </c>
      <c r="S2" s="56">
        <f>COUNTIF(P$6:P$999,"○")+COUNTIF(S$6:S$999,"○")</f>
        <v>15</v>
      </c>
      <c r="T2" s="56">
        <f>O2-S2</f>
        <v>0</v>
      </c>
      <c r="U2" s="57">
        <f>P2-S2</f>
        <v>0</v>
      </c>
      <c r="X2" s="49" t="s">
        <v>31</v>
      </c>
      <c r="Y2" s="50">
        <f t="shared" ref="Y2:BI2" si="0">COUNTIF($X$6:$X$998,Y3)</f>
        <v>15</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MIN(O6:O998)</f>
        <v>43342</v>
      </c>
      <c r="Z3" s="60">
        <f>Y3+1</f>
        <v>43343</v>
      </c>
      <c r="AA3" s="60">
        <f t="shared" ref="AA3:BI3" si="1">Z3+1</f>
        <v>43344</v>
      </c>
      <c r="AB3" s="60">
        <f t="shared" si="1"/>
        <v>43345</v>
      </c>
      <c r="AC3" s="60">
        <f t="shared" si="1"/>
        <v>43346</v>
      </c>
      <c r="AD3" s="60">
        <f t="shared" si="1"/>
        <v>43347</v>
      </c>
      <c r="AE3" s="60">
        <f t="shared" si="1"/>
        <v>43348</v>
      </c>
      <c r="AF3" s="60">
        <f t="shared" si="1"/>
        <v>43349</v>
      </c>
      <c r="AG3" s="60">
        <f t="shared" si="1"/>
        <v>43350</v>
      </c>
      <c r="AH3" s="60">
        <f t="shared" si="1"/>
        <v>43351</v>
      </c>
      <c r="AI3" s="60">
        <f t="shared" si="1"/>
        <v>43352</v>
      </c>
      <c r="AJ3" s="60">
        <f t="shared" si="1"/>
        <v>43353</v>
      </c>
      <c r="AK3" s="60">
        <f t="shared" si="1"/>
        <v>43354</v>
      </c>
      <c r="AL3" s="60">
        <f t="shared" si="1"/>
        <v>43355</v>
      </c>
      <c r="AM3" s="60">
        <f t="shared" si="1"/>
        <v>43356</v>
      </c>
      <c r="AN3" s="60">
        <f t="shared" si="1"/>
        <v>43357</v>
      </c>
      <c r="AO3" s="60">
        <f t="shared" si="1"/>
        <v>43358</v>
      </c>
      <c r="AP3" s="60">
        <f t="shared" si="1"/>
        <v>43359</v>
      </c>
      <c r="AQ3" s="60">
        <f t="shared" si="1"/>
        <v>43360</v>
      </c>
      <c r="AR3" s="60">
        <f t="shared" si="1"/>
        <v>43361</v>
      </c>
      <c r="AS3" s="60">
        <f t="shared" si="1"/>
        <v>43362</v>
      </c>
      <c r="AT3" s="60">
        <f t="shared" si="1"/>
        <v>43363</v>
      </c>
      <c r="AU3" s="60">
        <f t="shared" si="1"/>
        <v>43364</v>
      </c>
      <c r="AV3" s="60">
        <f t="shared" si="1"/>
        <v>43365</v>
      </c>
      <c r="AW3" s="60">
        <f t="shared" si="1"/>
        <v>43366</v>
      </c>
      <c r="AX3" s="60">
        <f t="shared" si="1"/>
        <v>43367</v>
      </c>
      <c r="AY3" s="60">
        <f t="shared" si="1"/>
        <v>43368</v>
      </c>
      <c r="AZ3" s="60">
        <f t="shared" si="1"/>
        <v>43369</v>
      </c>
      <c r="BA3" s="60">
        <f t="shared" si="1"/>
        <v>43370</v>
      </c>
      <c r="BB3" s="60">
        <f t="shared" si="1"/>
        <v>43371</v>
      </c>
      <c r="BC3" s="60">
        <f t="shared" si="1"/>
        <v>43372</v>
      </c>
      <c r="BD3" s="60">
        <f t="shared" si="1"/>
        <v>43373</v>
      </c>
      <c r="BE3" s="60">
        <f t="shared" si="1"/>
        <v>43374</v>
      </c>
      <c r="BF3" s="60">
        <f t="shared" si="1"/>
        <v>43375</v>
      </c>
      <c r="BG3" s="60">
        <f t="shared" si="1"/>
        <v>43376</v>
      </c>
      <c r="BH3" s="60">
        <f t="shared" si="1"/>
        <v>43377</v>
      </c>
      <c r="BI3" s="60">
        <f t="shared" si="1"/>
        <v>43378</v>
      </c>
    </row>
    <row r="4" spans="1:61" ht="17.25" customHeight="1" x14ac:dyDescent="0.15">
      <c r="A4" s="366" t="s">
        <v>64</v>
      </c>
      <c r="B4" s="404" t="s">
        <v>68</v>
      </c>
      <c r="C4" s="404" t="s">
        <v>38</v>
      </c>
      <c r="D4" s="404" t="s">
        <v>40</v>
      </c>
      <c r="E4" s="404" t="s">
        <v>41</v>
      </c>
      <c r="F4" s="406" t="s">
        <v>66</v>
      </c>
      <c r="G4" s="409" t="s">
        <v>32</v>
      </c>
      <c r="H4" s="410"/>
      <c r="I4" s="410"/>
      <c r="J4" s="410"/>
      <c r="K4" s="411"/>
      <c r="L4" s="409" t="s">
        <v>33</v>
      </c>
      <c r="M4" s="410"/>
      <c r="N4" s="411"/>
      <c r="O4" s="357" t="s">
        <v>34</v>
      </c>
      <c r="P4" s="357"/>
      <c r="Q4" s="357"/>
      <c r="R4" s="357" t="s">
        <v>35</v>
      </c>
      <c r="S4" s="357"/>
      <c r="T4" s="357"/>
      <c r="U4" s="357" t="s">
        <v>67</v>
      </c>
      <c r="X4" s="49" t="s">
        <v>36</v>
      </c>
      <c r="Y4" s="61">
        <f>HLOOKUP(1,Y1:BI3,3,FALSE)</f>
        <v>43342</v>
      </c>
    </row>
    <row r="5" spans="1:61" ht="17.25" customHeight="1" x14ac:dyDescent="0.15">
      <c r="A5" s="367"/>
      <c r="B5" s="405"/>
      <c r="C5" s="405"/>
      <c r="D5" s="405"/>
      <c r="E5" s="405"/>
      <c r="F5" s="377"/>
      <c r="G5" s="377"/>
      <c r="H5" s="373"/>
      <c r="I5" s="373"/>
      <c r="J5" s="373"/>
      <c r="K5" s="378"/>
      <c r="L5" s="377"/>
      <c r="M5" s="373"/>
      <c r="N5" s="378"/>
      <c r="O5" s="193" t="s">
        <v>37</v>
      </c>
      <c r="P5" s="193" t="s">
        <v>10</v>
      </c>
      <c r="Q5" s="193" t="s">
        <v>21</v>
      </c>
      <c r="R5" s="193" t="s">
        <v>37</v>
      </c>
      <c r="S5" s="193" t="s">
        <v>10</v>
      </c>
      <c r="T5" s="193" t="s">
        <v>21</v>
      </c>
      <c r="U5" s="365"/>
      <c r="X5" s="63"/>
    </row>
    <row r="6" spans="1:61" ht="80" customHeight="1" x14ac:dyDescent="0.15">
      <c r="A6" s="64">
        <f>ROW()-5</f>
        <v>1</v>
      </c>
      <c r="B6" s="110" t="s">
        <v>65</v>
      </c>
      <c r="C6" s="111" t="s">
        <v>516</v>
      </c>
      <c r="D6" s="111" t="s">
        <v>517</v>
      </c>
      <c r="E6" s="111" t="s">
        <v>518</v>
      </c>
      <c r="F6" s="112" t="s">
        <v>528</v>
      </c>
      <c r="G6" s="328" t="s">
        <v>74</v>
      </c>
      <c r="H6" s="329"/>
      <c r="I6" s="329"/>
      <c r="J6" s="329"/>
      <c r="K6" s="330"/>
      <c r="L6" s="326" t="s">
        <v>558</v>
      </c>
      <c r="M6" s="326"/>
      <c r="N6" s="326"/>
      <c r="O6" s="65">
        <v>43342</v>
      </c>
      <c r="P6" s="66" t="s">
        <v>632</v>
      </c>
      <c r="Q6" s="66" t="s">
        <v>94</v>
      </c>
      <c r="R6" s="65"/>
      <c r="S6" s="66"/>
      <c r="T6" s="66"/>
      <c r="U6" s="67" t="s">
        <v>588</v>
      </c>
      <c r="V6" s="68"/>
      <c r="X6" s="69">
        <f t="shared" ref="X6:X20" si="2">IF($P6="○",$O6,IF($S6="○",$R6,""))</f>
        <v>43342</v>
      </c>
    </row>
    <row r="7" spans="1:61" ht="80" customHeight="1" x14ac:dyDescent="0.15">
      <c r="A7" s="64">
        <f t="shared" ref="A7:A20" si="3">ROW()-5</f>
        <v>2</v>
      </c>
      <c r="B7" s="110" t="s">
        <v>65</v>
      </c>
      <c r="C7" s="113"/>
      <c r="D7" s="113"/>
      <c r="E7" s="111" t="s">
        <v>519</v>
      </c>
      <c r="F7" s="112" t="s">
        <v>528</v>
      </c>
      <c r="G7" s="328" t="s">
        <v>74</v>
      </c>
      <c r="H7" s="329"/>
      <c r="I7" s="329"/>
      <c r="J7" s="329"/>
      <c r="K7" s="330"/>
      <c r="L7" s="328" t="s">
        <v>623</v>
      </c>
      <c r="M7" s="329"/>
      <c r="N7" s="330"/>
      <c r="O7" s="65">
        <v>43342</v>
      </c>
      <c r="P7" s="66" t="s">
        <v>631</v>
      </c>
      <c r="Q7" s="66" t="s">
        <v>94</v>
      </c>
      <c r="R7" s="65"/>
      <c r="S7" s="66"/>
      <c r="T7" s="66"/>
      <c r="U7" s="67" t="s">
        <v>588</v>
      </c>
      <c r="V7" s="68"/>
      <c r="X7" s="69">
        <f t="shared" si="2"/>
        <v>43342</v>
      </c>
    </row>
    <row r="8" spans="1:61" ht="80" customHeight="1" x14ac:dyDescent="0.15">
      <c r="A8" s="64">
        <f t="shared" si="3"/>
        <v>3</v>
      </c>
      <c r="B8" s="110" t="s">
        <v>65</v>
      </c>
      <c r="C8" s="113"/>
      <c r="D8" s="117"/>
      <c r="E8" s="111" t="s">
        <v>515</v>
      </c>
      <c r="F8" s="112" t="s">
        <v>528</v>
      </c>
      <c r="G8" s="328" t="s">
        <v>74</v>
      </c>
      <c r="H8" s="329"/>
      <c r="I8" s="329"/>
      <c r="J8" s="329"/>
      <c r="K8" s="330"/>
      <c r="L8" s="326" t="s">
        <v>556</v>
      </c>
      <c r="M8" s="326"/>
      <c r="N8" s="326"/>
      <c r="O8" s="65">
        <v>43342</v>
      </c>
      <c r="P8" s="66" t="s">
        <v>631</v>
      </c>
      <c r="Q8" s="66" t="s">
        <v>94</v>
      </c>
      <c r="R8" s="65"/>
      <c r="S8" s="66"/>
      <c r="T8" s="66"/>
      <c r="U8" s="67" t="s">
        <v>588</v>
      </c>
      <c r="V8" s="68"/>
      <c r="X8" s="69">
        <f t="shared" si="2"/>
        <v>43342</v>
      </c>
    </row>
    <row r="9" spans="1:61" ht="80" customHeight="1" x14ac:dyDescent="0.15">
      <c r="A9" s="64">
        <f t="shared" si="3"/>
        <v>4</v>
      </c>
      <c r="B9" s="110" t="s">
        <v>65</v>
      </c>
      <c r="C9" s="113"/>
      <c r="D9" s="113" t="s">
        <v>139</v>
      </c>
      <c r="E9" s="111" t="s">
        <v>531</v>
      </c>
      <c r="F9" s="112" t="s">
        <v>530</v>
      </c>
      <c r="G9" s="328" t="s">
        <v>74</v>
      </c>
      <c r="H9" s="329"/>
      <c r="I9" s="329"/>
      <c r="J9" s="329"/>
      <c r="K9" s="330"/>
      <c r="L9" s="328" t="s">
        <v>559</v>
      </c>
      <c r="M9" s="329"/>
      <c r="N9" s="330"/>
      <c r="O9" s="65">
        <v>43342</v>
      </c>
      <c r="P9" s="66" t="s">
        <v>631</v>
      </c>
      <c r="Q9" s="66" t="s">
        <v>94</v>
      </c>
      <c r="R9" s="65"/>
      <c r="S9" s="66"/>
      <c r="T9" s="66"/>
      <c r="U9" s="67" t="s">
        <v>589</v>
      </c>
      <c r="V9" s="68"/>
      <c r="X9" s="69">
        <f t="shared" si="2"/>
        <v>43342</v>
      </c>
    </row>
    <row r="10" spans="1:61" ht="80" customHeight="1" x14ac:dyDescent="0.15">
      <c r="A10" s="64">
        <f t="shared" si="3"/>
        <v>5</v>
      </c>
      <c r="B10" s="110" t="s">
        <v>65</v>
      </c>
      <c r="C10" s="113"/>
      <c r="D10" s="113"/>
      <c r="E10" s="111" t="s">
        <v>514</v>
      </c>
      <c r="F10" s="112" t="s">
        <v>529</v>
      </c>
      <c r="G10" s="328" t="s">
        <v>74</v>
      </c>
      <c r="H10" s="329"/>
      <c r="I10" s="329"/>
      <c r="J10" s="329"/>
      <c r="K10" s="330"/>
      <c r="L10" s="326" t="s">
        <v>623</v>
      </c>
      <c r="M10" s="326"/>
      <c r="N10" s="326"/>
      <c r="O10" s="65">
        <v>43342</v>
      </c>
      <c r="P10" s="66" t="s">
        <v>631</v>
      </c>
      <c r="Q10" s="66" t="s">
        <v>94</v>
      </c>
      <c r="R10" s="65"/>
      <c r="S10" s="66"/>
      <c r="T10" s="66"/>
      <c r="U10" s="67" t="s">
        <v>589</v>
      </c>
      <c r="V10" s="68"/>
      <c r="X10" s="69">
        <f t="shared" si="2"/>
        <v>43342</v>
      </c>
    </row>
    <row r="11" spans="1:61" ht="80" customHeight="1" x14ac:dyDescent="0.15">
      <c r="A11" s="64">
        <f t="shared" si="3"/>
        <v>6</v>
      </c>
      <c r="B11" s="110" t="s">
        <v>65</v>
      </c>
      <c r="C11" s="113"/>
      <c r="D11" s="113"/>
      <c r="E11" s="111" t="s">
        <v>520</v>
      </c>
      <c r="F11" s="112" t="s">
        <v>529</v>
      </c>
      <c r="G11" s="359" t="s">
        <v>74</v>
      </c>
      <c r="H11" s="360"/>
      <c r="I11" s="360"/>
      <c r="J11" s="360"/>
      <c r="K11" s="361"/>
      <c r="L11" s="326" t="s">
        <v>555</v>
      </c>
      <c r="M11" s="326"/>
      <c r="N11" s="326"/>
      <c r="O11" s="65">
        <v>43342</v>
      </c>
      <c r="P11" s="66" t="s">
        <v>631</v>
      </c>
      <c r="Q11" s="66" t="s">
        <v>94</v>
      </c>
      <c r="R11" s="65"/>
      <c r="S11" s="66"/>
      <c r="T11" s="66"/>
      <c r="U11" s="67" t="s">
        <v>589</v>
      </c>
      <c r="V11" s="68"/>
      <c r="X11" s="69">
        <f t="shared" si="2"/>
        <v>43342</v>
      </c>
    </row>
    <row r="12" spans="1:61" ht="80" customHeight="1" x14ac:dyDescent="0.15">
      <c r="A12" s="64">
        <f t="shared" si="3"/>
        <v>7</v>
      </c>
      <c r="B12" s="110" t="s">
        <v>65</v>
      </c>
      <c r="C12" s="113"/>
      <c r="D12" s="113"/>
      <c r="E12" s="111" t="s">
        <v>515</v>
      </c>
      <c r="F12" s="112" t="s">
        <v>529</v>
      </c>
      <c r="G12" s="359" t="s">
        <v>77</v>
      </c>
      <c r="H12" s="360"/>
      <c r="I12" s="360"/>
      <c r="J12" s="360"/>
      <c r="K12" s="361"/>
      <c r="L12" s="326" t="s">
        <v>556</v>
      </c>
      <c r="M12" s="326"/>
      <c r="N12" s="326"/>
      <c r="O12" s="65">
        <v>43342</v>
      </c>
      <c r="P12" s="66" t="s">
        <v>631</v>
      </c>
      <c r="Q12" s="66" t="s">
        <v>94</v>
      </c>
      <c r="R12" s="65"/>
      <c r="S12" s="66"/>
      <c r="T12" s="66"/>
      <c r="U12" s="67" t="s">
        <v>589</v>
      </c>
      <c r="V12" s="68"/>
      <c r="X12" s="69">
        <f t="shared" si="2"/>
        <v>43342</v>
      </c>
    </row>
    <row r="13" spans="1:61" ht="80" customHeight="1" x14ac:dyDescent="0.15">
      <c r="A13" s="64">
        <f t="shared" si="3"/>
        <v>8</v>
      </c>
      <c r="B13" s="110" t="s">
        <v>65</v>
      </c>
      <c r="C13" s="111" t="s">
        <v>521</v>
      </c>
      <c r="D13" s="111" t="s">
        <v>147</v>
      </c>
      <c r="E13" s="111"/>
      <c r="F13" s="114"/>
      <c r="G13" s="328" t="s">
        <v>211</v>
      </c>
      <c r="H13" s="329"/>
      <c r="I13" s="329"/>
      <c r="J13" s="329"/>
      <c r="K13" s="330"/>
      <c r="L13" s="326" t="s">
        <v>624</v>
      </c>
      <c r="M13" s="326"/>
      <c r="N13" s="326"/>
      <c r="O13" s="65">
        <v>43342</v>
      </c>
      <c r="P13" s="66" t="s">
        <v>631</v>
      </c>
      <c r="Q13" s="66" t="s">
        <v>94</v>
      </c>
      <c r="R13" s="65"/>
      <c r="S13" s="66"/>
      <c r="T13" s="66"/>
      <c r="U13" s="67" t="s">
        <v>590</v>
      </c>
      <c r="V13" s="68"/>
      <c r="X13" s="69">
        <f t="shared" si="2"/>
        <v>43342</v>
      </c>
    </row>
    <row r="14" spans="1:61" ht="80" customHeight="1" x14ac:dyDescent="0.15">
      <c r="A14" s="64">
        <f t="shared" si="3"/>
        <v>9</v>
      </c>
      <c r="B14" s="110" t="s">
        <v>65</v>
      </c>
      <c r="C14" s="113"/>
      <c r="D14" s="111" t="s">
        <v>522</v>
      </c>
      <c r="E14" s="111"/>
      <c r="F14" s="114"/>
      <c r="G14" s="328" t="s">
        <v>213</v>
      </c>
      <c r="H14" s="329"/>
      <c r="I14" s="329"/>
      <c r="J14" s="329"/>
      <c r="K14" s="330"/>
      <c r="L14" s="326" t="s">
        <v>626</v>
      </c>
      <c r="M14" s="326"/>
      <c r="N14" s="326"/>
      <c r="O14" s="65">
        <v>43342</v>
      </c>
      <c r="P14" s="66" t="s">
        <v>631</v>
      </c>
      <c r="Q14" s="66" t="s">
        <v>94</v>
      </c>
      <c r="R14" s="217"/>
      <c r="S14" s="218"/>
      <c r="T14" s="218"/>
      <c r="U14" s="219" t="s">
        <v>591</v>
      </c>
      <c r="V14" s="68"/>
      <c r="X14" s="69">
        <f t="shared" si="2"/>
        <v>43342</v>
      </c>
    </row>
    <row r="15" spans="1:61" ht="80" customHeight="1" x14ac:dyDescent="0.15">
      <c r="A15" s="64">
        <f t="shared" si="3"/>
        <v>10</v>
      </c>
      <c r="B15" s="110" t="s">
        <v>65</v>
      </c>
      <c r="C15" s="113"/>
      <c r="D15" s="111" t="s">
        <v>523</v>
      </c>
      <c r="E15" s="111"/>
      <c r="F15" s="114"/>
      <c r="G15" s="328" t="s">
        <v>435</v>
      </c>
      <c r="H15" s="329"/>
      <c r="I15" s="329"/>
      <c r="J15" s="329"/>
      <c r="K15" s="330"/>
      <c r="L15" s="326" t="s">
        <v>627</v>
      </c>
      <c r="M15" s="326"/>
      <c r="N15" s="326"/>
      <c r="O15" s="65">
        <v>43342</v>
      </c>
      <c r="P15" s="66" t="s">
        <v>631</v>
      </c>
      <c r="Q15" s="66" t="s">
        <v>94</v>
      </c>
      <c r="R15" s="217"/>
      <c r="S15" s="218"/>
      <c r="T15" s="218"/>
      <c r="U15" s="219" t="s">
        <v>592</v>
      </c>
      <c r="V15" s="68"/>
      <c r="X15" s="69">
        <f t="shared" si="2"/>
        <v>43342</v>
      </c>
    </row>
    <row r="16" spans="1:61" ht="80" customHeight="1" x14ac:dyDescent="0.15">
      <c r="A16" s="64">
        <f t="shared" si="3"/>
        <v>11</v>
      </c>
      <c r="B16" s="110" t="s">
        <v>65</v>
      </c>
      <c r="C16" s="113"/>
      <c r="D16" s="111" t="s">
        <v>524</v>
      </c>
      <c r="E16" s="111"/>
      <c r="F16" s="114"/>
      <c r="G16" s="328" t="s">
        <v>209</v>
      </c>
      <c r="H16" s="329"/>
      <c r="I16" s="329"/>
      <c r="J16" s="329"/>
      <c r="K16" s="330"/>
      <c r="L16" s="391" t="s">
        <v>629</v>
      </c>
      <c r="M16" s="392"/>
      <c r="N16" s="393"/>
      <c r="O16" s="65">
        <v>43342</v>
      </c>
      <c r="P16" s="66" t="s">
        <v>631</v>
      </c>
      <c r="Q16" s="66" t="s">
        <v>94</v>
      </c>
      <c r="R16" s="217"/>
      <c r="S16" s="218"/>
      <c r="T16" s="218"/>
      <c r="U16" s="219" t="s">
        <v>593</v>
      </c>
      <c r="V16" s="68"/>
      <c r="X16" s="69">
        <f t="shared" si="2"/>
        <v>43342</v>
      </c>
    </row>
    <row r="17" spans="1:24" ht="80" customHeight="1" x14ac:dyDescent="0.15">
      <c r="A17" s="64">
        <f t="shared" si="3"/>
        <v>12</v>
      </c>
      <c r="B17" s="110" t="s">
        <v>65</v>
      </c>
      <c r="C17" s="113"/>
      <c r="D17" s="111" t="s">
        <v>525</v>
      </c>
      <c r="E17" s="111"/>
      <c r="F17" s="114"/>
      <c r="G17" s="328" t="s">
        <v>208</v>
      </c>
      <c r="H17" s="329"/>
      <c r="I17" s="329"/>
      <c r="J17" s="329"/>
      <c r="K17" s="330"/>
      <c r="L17" s="326" t="s">
        <v>625</v>
      </c>
      <c r="M17" s="326"/>
      <c r="N17" s="326"/>
      <c r="O17" s="65">
        <v>43342</v>
      </c>
      <c r="P17" s="66" t="s">
        <v>631</v>
      </c>
      <c r="Q17" s="66" t="s">
        <v>94</v>
      </c>
      <c r="R17" s="217"/>
      <c r="S17" s="218"/>
      <c r="T17" s="218"/>
      <c r="U17" s="219" t="s">
        <v>594</v>
      </c>
      <c r="V17" s="68"/>
      <c r="X17" s="69">
        <f t="shared" si="2"/>
        <v>43342</v>
      </c>
    </row>
    <row r="18" spans="1:24" ht="80" customHeight="1" x14ac:dyDescent="0.15">
      <c r="A18" s="64">
        <f t="shared" si="3"/>
        <v>13</v>
      </c>
      <c r="B18" s="110" t="s">
        <v>65</v>
      </c>
      <c r="C18" s="117"/>
      <c r="D18" s="111" t="s">
        <v>500</v>
      </c>
      <c r="E18" s="111"/>
      <c r="F18" s="114"/>
      <c r="G18" s="328" t="s">
        <v>508</v>
      </c>
      <c r="H18" s="329"/>
      <c r="I18" s="329"/>
      <c r="J18" s="329"/>
      <c r="K18" s="330"/>
      <c r="L18" s="399" t="s">
        <v>628</v>
      </c>
      <c r="M18" s="400"/>
      <c r="N18" s="401"/>
      <c r="O18" s="65">
        <v>43342</v>
      </c>
      <c r="P18" s="66" t="s">
        <v>631</v>
      </c>
      <c r="Q18" s="66" t="s">
        <v>94</v>
      </c>
      <c r="R18" s="217"/>
      <c r="S18" s="218"/>
      <c r="T18" s="218"/>
      <c r="U18" s="219" t="s">
        <v>595</v>
      </c>
      <c r="V18" s="68"/>
      <c r="X18" s="69">
        <f t="shared" si="2"/>
        <v>43342</v>
      </c>
    </row>
    <row r="19" spans="1:24" ht="80" customHeight="1" x14ac:dyDescent="0.15">
      <c r="A19" s="64">
        <f t="shared" si="3"/>
        <v>14</v>
      </c>
      <c r="B19" s="110" t="s">
        <v>65</v>
      </c>
      <c r="C19" s="113" t="s">
        <v>526</v>
      </c>
      <c r="D19" s="111" t="s">
        <v>492</v>
      </c>
      <c r="E19" s="111"/>
      <c r="F19" s="114"/>
      <c r="G19" s="341" t="s">
        <v>380</v>
      </c>
      <c r="H19" s="342"/>
      <c r="I19" s="342"/>
      <c r="J19" s="342"/>
      <c r="K19" s="343"/>
      <c r="L19" s="340" t="s">
        <v>563</v>
      </c>
      <c r="M19" s="248"/>
      <c r="N19" s="249"/>
      <c r="O19" s="65">
        <v>43342</v>
      </c>
      <c r="P19" s="66" t="s">
        <v>631</v>
      </c>
      <c r="Q19" s="66" t="s">
        <v>94</v>
      </c>
      <c r="R19" s="217"/>
      <c r="S19" s="218"/>
      <c r="T19" s="218"/>
      <c r="U19" s="219" t="s">
        <v>596</v>
      </c>
      <c r="V19" s="68"/>
      <c r="X19" s="69">
        <f t="shared" si="2"/>
        <v>43342</v>
      </c>
    </row>
    <row r="20" spans="1:24" ht="80" customHeight="1" x14ac:dyDescent="0.15">
      <c r="A20" s="64">
        <f t="shared" si="3"/>
        <v>15</v>
      </c>
      <c r="B20" s="110" t="s">
        <v>65</v>
      </c>
      <c r="C20" s="111" t="s">
        <v>86</v>
      </c>
      <c r="D20" s="111"/>
      <c r="E20" s="111"/>
      <c r="F20" s="114"/>
      <c r="G20" s="359" t="s">
        <v>87</v>
      </c>
      <c r="H20" s="360"/>
      <c r="I20" s="360"/>
      <c r="J20" s="360"/>
      <c r="K20" s="361"/>
      <c r="L20" s="326" t="s">
        <v>93</v>
      </c>
      <c r="M20" s="326"/>
      <c r="N20" s="326"/>
      <c r="O20" s="65">
        <v>43342</v>
      </c>
      <c r="P20" s="66" t="s">
        <v>631</v>
      </c>
      <c r="Q20" s="66" t="s">
        <v>94</v>
      </c>
      <c r="R20" s="65"/>
      <c r="S20" s="66"/>
      <c r="T20" s="66"/>
      <c r="U20" s="67" t="s">
        <v>597</v>
      </c>
      <c r="V20" s="68"/>
      <c r="X20" s="69">
        <f t="shared" si="2"/>
        <v>43342</v>
      </c>
    </row>
    <row r="21" spans="1:24" ht="20" customHeight="1" x14ac:dyDescent="0.15">
      <c r="A21" s="70"/>
      <c r="B21" s="71"/>
      <c r="C21" s="72"/>
      <c r="D21" s="72"/>
      <c r="E21" s="72"/>
      <c r="F21" s="73"/>
      <c r="G21" s="422"/>
      <c r="H21" s="423"/>
      <c r="I21" s="423"/>
      <c r="J21" s="423"/>
      <c r="K21" s="424"/>
      <c r="L21" s="425"/>
      <c r="M21" s="426"/>
      <c r="N21" s="427"/>
      <c r="O21" s="74"/>
      <c r="P21" s="75"/>
      <c r="Q21" s="75"/>
      <c r="R21" s="76"/>
      <c r="S21" s="77"/>
      <c r="T21" s="77"/>
      <c r="U21" s="78"/>
      <c r="V21" s="68"/>
      <c r="X21" s="69"/>
    </row>
    <row r="24" spans="1:24" x14ac:dyDescent="0.15">
      <c r="O24" s="80"/>
    </row>
    <row r="25" spans="1:24" x14ac:dyDescent="0.15">
      <c r="O25" s="80"/>
    </row>
    <row r="26" spans="1:24" x14ac:dyDescent="0.15">
      <c r="O26" s="80"/>
    </row>
    <row r="27" spans="1:24" x14ac:dyDescent="0.15">
      <c r="O27" s="80"/>
    </row>
    <row r="28" spans="1:24" x14ac:dyDescent="0.15">
      <c r="O28" s="80"/>
    </row>
    <row r="29" spans="1:24" x14ac:dyDescent="0.15">
      <c r="O29" s="80"/>
    </row>
    <row r="30" spans="1:24" x14ac:dyDescent="0.15">
      <c r="O30" s="80"/>
    </row>
    <row r="31" spans="1:24" x14ac:dyDescent="0.15">
      <c r="O31" s="80"/>
    </row>
    <row r="34" spans="15:15" x14ac:dyDescent="0.15">
      <c r="O34" s="80"/>
    </row>
  </sheetData>
  <sheetProtection selectLockedCells="1" selectUnlockedCells="1"/>
  <mergeCells count="49">
    <mergeCell ref="G20:K20"/>
    <mergeCell ref="L20:N20"/>
    <mergeCell ref="G21:K21"/>
    <mergeCell ref="L21:N21"/>
    <mergeCell ref="G17:K17"/>
    <mergeCell ref="L17:N17"/>
    <mergeCell ref="G18:K18"/>
    <mergeCell ref="L18:N18"/>
    <mergeCell ref="G19:K19"/>
    <mergeCell ref="L19:N19"/>
    <mergeCell ref="G14:K14"/>
    <mergeCell ref="L14:N14"/>
    <mergeCell ref="G15:K15"/>
    <mergeCell ref="L15:N15"/>
    <mergeCell ref="G16:K16"/>
    <mergeCell ref="L16:N16"/>
    <mergeCell ref="G11:K11"/>
    <mergeCell ref="L11:N11"/>
    <mergeCell ref="G12:K12"/>
    <mergeCell ref="L12:N12"/>
    <mergeCell ref="G13:K13"/>
    <mergeCell ref="L13:N13"/>
    <mergeCell ref="G8:K8"/>
    <mergeCell ref="L8:N8"/>
    <mergeCell ref="G9:K9"/>
    <mergeCell ref="L9:N9"/>
    <mergeCell ref="G10:K10"/>
    <mergeCell ref="L10:N10"/>
    <mergeCell ref="O4:Q4"/>
    <mergeCell ref="R4:T4"/>
    <mergeCell ref="U4:U5"/>
    <mergeCell ref="G7:K7"/>
    <mergeCell ref="L7:N7"/>
    <mergeCell ref="G6:K6"/>
    <mergeCell ref="L6:N6"/>
    <mergeCell ref="F4:F5"/>
    <mergeCell ref="G4:K5"/>
    <mergeCell ref="L4:N5"/>
    <mergeCell ref="A1:B2"/>
    <mergeCell ref="C1:E1"/>
    <mergeCell ref="F1:H1"/>
    <mergeCell ref="I1:I2"/>
    <mergeCell ref="C2:E2"/>
    <mergeCell ref="F2:H2"/>
    <mergeCell ref="A4:A5"/>
    <mergeCell ref="B4:B5"/>
    <mergeCell ref="C4:C5"/>
    <mergeCell ref="D4:D5"/>
    <mergeCell ref="E4:E5"/>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変更履歴</vt:lpstr>
      <vt:lpstr>集計</vt:lpstr>
      <vt:lpstr>観点</vt:lpstr>
      <vt:lpstr>メイン</vt:lpstr>
      <vt:lpstr>URLスキームパラメータ不正</vt:lpstr>
      <vt:lpstr>ローカライズEnglish</vt:lpstr>
      <vt:lpstr>ローカライズ中国語(簡体字)</vt:lpstr>
      <vt:lpstr>ローカライズ中国語(繁体字、香港)</vt:lpstr>
      <vt:lpstr>ローカライズ中国語(繁体字、台湾)</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2018-08-30T10:18:33Z</dcterms:modified>
</cp:coreProperties>
</file>